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I:\pracovní\pomůcky\zkouška KROS imp_exp\"/>
    </mc:Choice>
  </mc:AlternateContent>
  <bookViews>
    <workbookView xWindow="0" yWindow="0" windowWidth="0" windowHeight="0"/>
  </bookViews>
  <sheets>
    <sheet name="Rekapitulace stavby" sheetId="1" r:id="rId1"/>
    <sheet name="SO 01 - Demolice jezových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Demolice jezových...'!$C$87:$K$385</definedName>
    <definedName name="_xlnm.Print_Area" localSheetId="1">'SO 01 - Demolice jezových...'!$C$4:$J$39,'SO 01 - Demolice jezových...'!$C$45:$J$69,'SO 01 - Demolice jezových...'!$C$75:$K$385</definedName>
    <definedName name="_xlnm.Print_Titles" localSheetId="1">'SO 01 - Demolice jezových...'!$87:$87</definedName>
    <definedName name="_xlnm._FilterDatabase" localSheetId="2" hidden="1">'VON - Vedlejší a ostatní ...'!$C$83:$K$172</definedName>
    <definedName name="_xlnm.Print_Area" localSheetId="2">'VON - Vedlejší a ostatní ...'!$C$4:$J$39,'VON - Vedlejší a ostatní ...'!$C$45:$J$65,'VON - Vedlejší a ostatní ...'!$C$71:$K$172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2" r="J147"/>
  <c r="J37"/>
  <c r="J36"/>
  <c i="1" r="AY55"/>
  <c i="2" r="J35"/>
  <c i="1" r="AX55"/>
  <c i="2"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293"/>
  <c r="BH293"/>
  <c r="BG293"/>
  <c r="BF293"/>
  <c r="T293"/>
  <c r="R293"/>
  <c r="P293"/>
  <c r="BI281"/>
  <c r="BH281"/>
  <c r="BG281"/>
  <c r="BF281"/>
  <c r="T281"/>
  <c r="R281"/>
  <c r="P281"/>
  <c r="BI272"/>
  <c r="BH272"/>
  <c r="BG272"/>
  <c r="BF272"/>
  <c r="T272"/>
  <c r="R272"/>
  <c r="P272"/>
  <c r="BI260"/>
  <c r="BH260"/>
  <c r="BG260"/>
  <c r="BF260"/>
  <c r="T260"/>
  <c r="R260"/>
  <c r="P260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7"/>
  <c r="BH237"/>
  <c r="BG237"/>
  <c r="BF237"/>
  <c r="T237"/>
  <c r="R237"/>
  <c r="P237"/>
  <c r="BI225"/>
  <c r="BH225"/>
  <c r="BG225"/>
  <c r="BF225"/>
  <c r="T225"/>
  <c r="R225"/>
  <c r="P225"/>
  <c r="BI206"/>
  <c r="BH206"/>
  <c r="BG206"/>
  <c r="BF206"/>
  <c r="T206"/>
  <c r="R206"/>
  <c r="P206"/>
  <c r="BI187"/>
  <c r="BH187"/>
  <c r="BG187"/>
  <c r="BF187"/>
  <c r="T187"/>
  <c r="R187"/>
  <c r="P187"/>
  <c r="BI166"/>
  <c r="BH166"/>
  <c r="BG166"/>
  <c r="BF166"/>
  <c r="T166"/>
  <c r="R166"/>
  <c r="P166"/>
  <c r="BI154"/>
  <c r="BH154"/>
  <c r="BG154"/>
  <c r="BF154"/>
  <c r="T154"/>
  <c r="R154"/>
  <c r="P154"/>
  <c r="BI149"/>
  <c r="BH149"/>
  <c r="BG149"/>
  <c r="BF149"/>
  <c r="T149"/>
  <c r="R149"/>
  <c r="P149"/>
  <c r="J64"/>
  <c r="BI143"/>
  <c r="BH143"/>
  <c r="BG143"/>
  <c r="BF143"/>
  <c r="T143"/>
  <c r="R143"/>
  <c r="P143"/>
  <c r="BI134"/>
  <c r="BH134"/>
  <c r="BG134"/>
  <c r="BF134"/>
  <c r="T134"/>
  <c r="R134"/>
  <c r="P134"/>
  <c r="BI126"/>
  <c r="BH126"/>
  <c r="BG126"/>
  <c r="BF126"/>
  <c r="T126"/>
  <c r="R126"/>
  <c r="P126"/>
  <c r="BI121"/>
  <c r="BH121"/>
  <c r="BG121"/>
  <c r="BF121"/>
  <c r="T121"/>
  <c r="R121"/>
  <c r="P121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T90"/>
  <c r="R91"/>
  <c r="R90"/>
  <c r="P91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BK384"/>
  <c r="J384"/>
  <c r="BK379"/>
  <c r="J379"/>
  <c r="BK375"/>
  <c r="J375"/>
  <c r="BK371"/>
  <c r="J371"/>
  <c r="BK367"/>
  <c r="J367"/>
  <c r="BK364"/>
  <c r="J364"/>
  <c r="BK361"/>
  <c r="J361"/>
  <c r="BK358"/>
  <c r="J358"/>
  <c r="BK355"/>
  <c r="J355"/>
  <c r="BK352"/>
  <c r="J352"/>
  <c r="BK349"/>
  <c r="J349"/>
  <c r="BK346"/>
  <c r="J346"/>
  <c r="BK342"/>
  <c r="J342"/>
  <c r="BK338"/>
  <c r="J338"/>
  <c r="BK334"/>
  <c r="J334"/>
  <c r="BK330"/>
  <c r="J330"/>
  <c r="BK318"/>
  <c r="J318"/>
  <c r="BK313"/>
  <c r="J313"/>
  <c r="BK309"/>
  <c r="J309"/>
  <c r="BK305"/>
  <c r="J305"/>
  <c r="BK293"/>
  <c r="J293"/>
  <c r="BK281"/>
  <c r="J281"/>
  <c r="BK272"/>
  <c r="J272"/>
  <c r="BK260"/>
  <c r="J260"/>
  <c r="BK252"/>
  <c r="J252"/>
  <c r="BK248"/>
  <c r="J248"/>
  <c r="BK243"/>
  <c r="J243"/>
  <c r="BK237"/>
  <c r="J237"/>
  <c r="BK225"/>
  <c r="J225"/>
  <c r="BK206"/>
  <c r="J206"/>
  <c r="BK187"/>
  <c r="J187"/>
  <c r="BK166"/>
  <c r="J166"/>
  <c r="BK154"/>
  <c r="J154"/>
  <c r="BK149"/>
  <c r="J149"/>
  <c r="BK143"/>
  <c r="J143"/>
  <c r="BK134"/>
  <c r="J134"/>
  <c r="BK126"/>
  <c r="J126"/>
  <c r="BK121"/>
  <c r="J121"/>
  <c r="BK112"/>
  <c r="J112"/>
  <c r="BK106"/>
  <c r="J106"/>
  <c r="BK101"/>
  <c r="J101"/>
  <c r="BK96"/>
  <c r="J96"/>
  <c r="BK91"/>
  <c r="J91"/>
  <c i="1" r="AS54"/>
  <c i="3" r="BK170"/>
  <c r="J170"/>
  <c r="BK167"/>
  <c r="J167"/>
  <c r="BK164"/>
  <c r="J164"/>
  <c r="BK156"/>
  <c r="J156"/>
  <c r="BK153"/>
  <c r="J153"/>
  <c r="BK150"/>
  <c r="J150"/>
  <c r="BK147"/>
  <c r="J147"/>
  <c r="BK144"/>
  <c r="J144"/>
  <c r="BK141"/>
  <c r="J141"/>
  <c r="BK138"/>
  <c r="J138"/>
  <c r="BK134"/>
  <c r="J134"/>
  <c r="BK129"/>
  <c r="J129"/>
  <c r="BK126"/>
  <c r="J126"/>
  <c r="BK123"/>
  <c r="J123"/>
  <c r="BK120"/>
  <c r="J120"/>
  <c r="BK112"/>
  <c r="J112"/>
  <c r="BK108"/>
  <c r="J108"/>
  <c r="BK105"/>
  <c r="J105"/>
  <c r="BK100"/>
  <c r="J100"/>
  <c r="BK87"/>
  <c r="J87"/>
  <c i="2" l="1" r="BK95"/>
  <c r="J95"/>
  <c r="J62"/>
  <c r="P95"/>
  <c r="R95"/>
  <c r="T95"/>
  <c r="BK111"/>
  <c r="J111"/>
  <c r="J63"/>
  <c r="P111"/>
  <c r="R111"/>
  <c r="T111"/>
  <c r="BK148"/>
  <c r="J148"/>
  <c r="J65"/>
  <c r="P148"/>
  <c r="R148"/>
  <c r="T148"/>
  <c r="BK317"/>
  <c r="J317"/>
  <c r="J66"/>
  <c r="P317"/>
  <c r="R317"/>
  <c r="T317"/>
  <c r="BK337"/>
  <c r="J337"/>
  <c r="J68"/>
  <c r="P337"/>
  <c r="P336"/>
  <c r="R337"/>
  <c r="R336"/>
  <c r="T337"/>
  <c r="T336"/>
  <c i="3" r="BK86"/>
  <c r="J86"/>
  <c r="J61"/>
  <c r="P86"/>
  <c r="R86"/>
  <c r="T86"/>
  <c r="BK119"/>
  <c r="J119"/>
  <c r="J62"/>
  <c r="P119"/>
  <c r="R119"/>
  <c r="T119"/>
  <c r="BK137"/>
  <c r="J137"/>
  <c r="J64"/>
  <c r="P137"/>
  <c r="R137"/>
  <c r="T137"/>
  <c i="2" r="BK90"/>
  <c r="J90"/>
  <c r="J61"/>
  <c i="3" r="BK133"/>
  <c r="J133"/>
  <c r="J63"/>
  <c r="E48"/>
  <c r="J52"/>
  <c r="F55"/>
  <c r="BE87"/>
  <c r="BE100"/>
  <c r="BE105"/>
  <c r="BE108"/>
  <c r="BE112"/>
  <c r="BE120"/>
  <c r="BE123"/>
  <c r="BE126"/>
  <c r="BE129"/>
  <c r="BE134"/>
  <c r="BE138"/>
  <c r="BE141"/>
  <c r="BE144"/>
  <c r="BE147"/>
  <c r="BE150"/>
  <c r="BE153"/>
  <c r="BE156"/>
  <c r="BE164"/>
  <c r="BE167"/>
  <c r="BE170"/>
  <c i="2" r="E48"/>
  <c r="J52"/>
  <c r="F55"/>
  <c r="BE91"/>
  <c r="BE96"/>
  <c r="BE101"/>
  <c r="BE106"/>
  <c r="BE112"/>
  <c r="BE121"/>
  <c r="BE126"/>
  <c r="BE134"/>
  <c r="BE143"/>
  <c r="BE149"/>
  <c r="BE154"/>
  <c r="BE166"/>
  <c r="BE187"/>
  <c r="BE206"/>
  <c r="BE225"/>
  <c r="BE237"/>
  <c r="BE243"/>
  <c r="BE248"/>
  <c r="BE252"/>
  <c r="BE260"/>
  <c r="BE272"/>
  <c r="BE281"/>
  <c r="BE293"/>
  <c r="BE305"/>
  <c r="BE309"/>
  <c r="BE313"/>
  <c r="BE318"/>
  <c r="BE330"/>
  <c r="BE334"/>
  <c r="BE338"/>
  <c r="BE342"/>
  <c r="BE346"/>
  <c r="BE349"/>
  <c r="BE352"/>
  <c r="BE355"/>
  <c r="BE358"/>
  <c r="BE361"/>
  <c r="BE364"/>
  <c r="BE367"/>
  <c r="BE371"/>
  <c r="BE375"/>
  <c r="BE379"/>
  <c r="BE384"/>
  <c r="F34"/>
  <c i="1" r="BA55"/>
  <c i="2" r="J34"/>
  <c i="1" r="AW55"/>
  <c i="2" r="F35"/>
  <c i="1" r="BB55"/>
  <c i="2" r="F36"/>
  <c i="1" r="BC55"/>
  <c i="2" r="F37"/>
  <c i="1" r="BD55"/>
  <c i="3" r="F34"/>
  <c i="1" r="BA56"/>
  <c i="3" r="J34"/>
  <c i="1" r="AW56"/>
  <c i="3" r="F35"/>
  <c i="1" r="BB56"/>
  <c i="3" r="F36"/>
  <c i="1" r="BC56"/>
  <c i="3" r="F37"/>
  <c i="1" r="BD56"/>
  <c i="2" l="1" r="T89"/>
  <c r="T88"/>
  <c r="R89"/>
  <c r="R88"/>
  <c r="P89"/>
  <c r="P88"/>
  <c i="1" r="AU55"/>
  <c i="3" r="T85"/>
  <c r="T84"/>
  <c r="R85"/>
  <c r="R84"/>
  <c r="P85"/>
  <c r="P84"/>
  <c i="1" r="AU56"/>
  <c i="2" r="BK89"/>
  <c r="J89"/>
  <c r="J60"/>
  <c r="BK336"/>
  <c r="J336"/>
  <c r="J67"/>
  <c i="3" r="BK85"/>
  <c r="J85"/>
  <c r="J60"/>
  <c i="1" r="AU54"/>
  <c i="2" r="F33"/>
  <c i="1" r="AZ55"/>
  <c i="2" r="J33"/>
  <c i="1" r="AV55"/>
  <c r="AT55"/>
  <c r="BD54"/>
  <c r="W33"/>
  <c r="BC54"/>
  <c r="W32"/>
  <c r="BB54"/>
  <c r="W31"/>
  <c r="BA54"/>
  <c r="W30"/>
  <c i="3" r="F33"/>
  <c i="1" r="AZ56"/>
  <c i="3" r="J33"/>
  <c i="1" r="AV56"/>
  <c r="AT56"/>
  <c i="2" l="1" r="BK88"/>
  <c r="J88"/>
  <c r="J59"/>
  <c i="3" r="BK84"/>
  <c r="J84"/>
  <c r="J59"/>
  <c i="1" r="AZ54"/>
  <c r="W29"/>
  <c r="AW54"/>
  <c r="AK30"/>
  <c r="AX54"/>
  <c r="AY54"/>
  <c i="3" l="1" r="J30"/>
  <c i="1" r="AG56"/>
  <c i="2" r="J30"/>
  <c i="1" r="AG55"/>
  <c r="AV54"/>
  <c r="AK29"/>
  <c i="2" l="1" r="J39"/>
  <c i="3" r="J39"/>
  <c i="1" r="AN55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<sst xmlns="http://schemas.openxmlformats.org/spreadsheetml/2006/main">
  <si>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</si>
  <si>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</si>
  <si>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</si>
  <si>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</si>
  <si>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</si>
  <si>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{3ce55bc2-7f44-44b4-a90f-ac37b0b37f86}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</si>
  <si>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</si>
  <si>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</si>
  <si>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</si>
  <si>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</si>
  <si>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</si>
  <si>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</si>
  <si>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</si>
  <si>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</si>
  <si>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3659vv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</si>
  <si>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</si>
  <si>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</si>
  <si>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Třebovka, Ústí n. Orlicí, odstranění havarijního stavu jezových pilířů, ř.km 0,480</t>
  </si>
  <si>
    <t>KSO:</t>
  </si>
  <si>
    <t/>
  </si>
  <si>
    <t>CC-CZ:</t>
  </si>
  <si>
    <t>Místo:</t>
  </si>
  <si>
    <t>Ústí n. Orlicí</t>
  </si>
  <si>
    <t>Datum:</t>
  </si>
  <si>
    <t>9.2.2023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</si>
  <si>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</si>
  <si>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</si>
  <si>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</si>
  <si>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</si>
  <si>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</si>
  <si>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</si>
  <si>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</si>
  <si>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Ing. P. Kunc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</si>
  <si>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</si>
  <si>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</si>
  <si>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</si>
  <si>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</si>
  <si>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</si>
  <si>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</si>
  <si>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</si>
  <si>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</si>
  <si>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</si>
  <si>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</si>
  <si>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</si>
  <si>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</si>
  <si>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</si>
  <si>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</si>
  <si>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</si>
  <si>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</si>
  <si>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</si>
  <si>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</si>
  <si>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</si>
  <si>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</si>
  <si>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</si>
  <si>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</si>
  <si>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</si>
  <si>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</si>
  <si>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</si>
  <si>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</si>
  <si>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</si>
  <si>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</si>
  <si>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</si>
  <si>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</si>
  <si>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</si>
  <si>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</si>
  <si>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</si>
  <si>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</si>
  <si>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</si>
  <si>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</si>
  <si>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</si>
  <si>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</si>
  <si>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</si>
  <si>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</si>
  <si>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</si>
  <si>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</si>
  <si>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</si>
  <si>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</si>
  <si>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 jezových pilířů</t>
  </si>
  <si>
    <t>STA</t>
  </si>
  <si>
    <t>1</t>
  </si>
  <si>
    <t>{f7bea9c6-c383-4137-9d9b-e1471bc65da8}</t>
  </si>
  <si>
    <t>2</t>
  </si>
  <si>
    <t>VON</t>
  </si>
  <si>
    <t>Vedlejší a ostatní náklady</t>
  </si>
  <si>
    <t>{c0b82dc2-4848-48cb-8088-6bb325c5f0e8}</t>
  </si>
  <si>
    <t>KRYCÍ LIST SOUPISU PRACÍ</t>
  </si>
  <si>
    <t>Objekt:</t>
  </si>
  <si>
    <t>SO 01 - Demolice jezových pilířů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</si>
  <si>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</si>
  <si>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</si>
  <si>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</si>
  <si>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</si>
  <si>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</si>
  <si>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</si>
  <si>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</si>
  <si>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</si>
  <si>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</si>
  <si>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</si>
  <si>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</si>
  <si>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</si>
  <si>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</si>
  <si>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</si>
  <si>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</si>
  <si>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</si>
  <si>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</si>
  <si>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</si>
  <si>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</si>
  <si>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</si>
  <si>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</si>
  <si>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</si>
  <si>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</si>
  <si>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</si>
  <si>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</si>
  <si>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</si>
  <si>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</si>
  <si>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</si>
  <si>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</si>
  <si>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</si>
  <si>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</si>
  <si>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</si>
  <si>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travin a vodních rostlin ve vegetačním období divokého porostu středně hustého</t>
  </si>
  <si>
    <t>ha</t>
  </si>
  <si>
    <t>CS ÚRS 2023 01</t>
  </si>
  <si>
    <t>4</t>
  </si>
  <si>
    <t>-1702439090</t>
  </si>
  <si>
    <t>Online PSC</t>
  </si>
  <si>
    <t>https://podminky.urs.cz/item/CS_URS_2023_01/111103212</t>
  </si>
  <si>
    <t>VV</t>
  </si>
  <si>
    <t>pokosení vegetace vč. jednotl. křovin tl. do 10 cm a vč. prořezání větví stromů na příjezdu po p.p.č. 2157/1, odvoz biomasy, příl. B., D.1</t>
  </si>
  <si>
    <t>100/10000</t>
  </si>
  <si>
    <t>Zakládání</t>
  </si>
  <si>
    <t>273351121</t>
  </si>
  <si>
    <t>Bednění základů desek zřízení</t>
  </si>
  <si>
    <t>m2</t>
  </si>
  <si>
    <t>-741868738</t>
  </si>
  <si>
    <t>https://podminky.urs.cz/item/CS_URS_2023_01/273351121</t>
  </si>
  <si>
    <t>příl. D.1., D.2, D.3</t>
  </si>
  <si>
    <t>bednění podkladní ŽB desky</t>
  </si>
  <si>
    <t>9*0,18</t>
  </si>
  <si>
    <t>3</t>
  </si>
  <si>
    <t>273351122</t>
  </si>
  <si>
    <t>Bednění základů desek odstranění</t>
  </si>
  <si>
    <t>-1485858191</t>
  </si>
  <si>
    <t>https://podminky.urs.cz/item/CS_URS_2023_01/273351122</t>
  </si>
  <si>
    <t>273362021</t>
  </si>
  <si>
    <t>Výztuž základů desek ze svařovaných sítí z drátů typu KARI</t>
  </si>
  <si>
    <t>t</t>
  </si>
  <si>
    <t>-1639013337</t>
  </si>
  <si>
    <t>https://podminky.urs.cz/item/CS_URS_2023_01/273362021</t>
  </si>
  <si>
    <t>podkladní deska pod dlažbu po ubourání a očištění LB pilíře</t>
  </si>
  <si>
    <t>(21,68*5,40)/1000</t>
  </si>
  <si>
    <t>Svislé a kompletní konstrukce</t>
  </si>
  <si>
    <t>5</t>
  </si>
  <si>
    <t>122251101</t>
  </si>
  <si>
    <t>Odkopávky a prokopávky nezapažené strojně v hornině třídy těžitelnosti I skupiny 3 do 20 m3</t>
  </si>
  <si>
    <t>m3</t>
  </si>
  <si>
    <t>754861872</t>
  </si>
  <si>
    <t>https://podminky.urs.cz/item/CS_URS_2023_01/122251101</t>
  </si>
  <si>
    <t>odkopávka pro dlažbu, po odříznutí štětovnic na LB</t>
  </si>
  <si>
    <t>5,04*0,5</t>
  </si>
  <si>
    <t>0,09*8,4</t>
  </si>
  <si>
    <t>odkopávka pro ŽB podkladní desku na LB pilíři</t>
  </si>
  <si>
    <t>0,26*8,82</t>
  </si>
  <si>
    <t>Součet</t>
  </si>
  <si>
    <t>6</t>
  </si>
  <si>
    <t>273322511</t>
  </si>
  <si>
    <t>Základy z betonu železového (bez výztuže) desky z betonu se zvýšenými nároky na prostředí tř. C 25/30</t>
  </si>
  <si>
    <t>-1078744872</t>
  </si>
  <si>
    <t>https://podminky.urs.cz/item/CS_URS_2023_01/273322511</t>
  </si>
  <si>
    <t>21,68*0,18</t>
  </si>
  <si>
    <t>7</t>
  </si>
  <si>
    <t>321222312</t>
  </si>
  <si>
    <t>Zdění obkladního zdiva vodních staveb přehrad, jezů a plavebních komor, spodní stavby vodních elektráren, odběrných věží a výpustných zařízení, opěrných zdí, šachet, šachtic a ostatních konstrukcí kvádrového s vyspárováním na maltu cementovou kvádrů objemu přes 0,2 do 0,5 m3</t>
  </si>
  <si>
    <t>-1630007301</t>
  </si>
  <si>
    <t>https://podminky.urs.cz/item/CS_URS_2023_01/321222312</t>
  </si>
  <si>
    <t>pochozí vrstva na ponechávané části LB pilíře, z pův., očištěných pískovcových kamenů</t>
  </si>
  <si>
    <t>21,68*0,3</t>
  </si>
  <si>
    <t>vyzdění zábradelního - nárožního - sloupku z pův. čtvrtkruhových nárožních kamenů z demolice PB pilíře</t>
  </si>
  <si>
    <t>0,65*1,2</t>
  </si>
  <si>
    <t>8</t>
  </si>
  <si>
    <t>321212845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</si>
  <si>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bez dodání kamene z kamene lomařsky upraveného s vyspárováním cementovou maltou, zdiva kyklopského</t>
  </si>
  <si>
    <t>-461980043</t>
  </si>
  <si>
    <t>https://podminky.urs.cz/item/CS_URS_2023_01/321212845</t>
  </si>
  <si>
    <t>příl. D.1, D.2, D.3</t>
  </si>
  <si>
    <t>pata PB pilíře, ponechávaná část LB pilíře - dozdění kaveren a výklenku válce na LB pilíři</t>
  </si>
  <si>
    <t>kameny využity původní, z demolice PB pilíře, nunto počítat s kamenickou úpravou (přisekáním) pro nové zdivo</t>
  </si>
  <si>
    <t>1,55</t>
  </si>
  <si>
    <t>nutné přezdění 1 řádku zdiva v návaznosti na ukončovací spáru po ubourání LB pilíře</t>
  </si>
  <si>
    <t>(10,24+2,02)*0,1</t>
  </si>
  <si>
    <t>9</t>
  </si>
  <si>
    <t>321312112</t>
  </si>
  <si>
    <t>Oprava konstrukce z betonu vodních staveb přehrad, jezů a plavebních komor, spodní stavby vodních elektráren, jader přehrad, odběrných věží a výpustných zařízení, opěrných zdí, šachet, šachtic a ostatních konstrukcí s úpravou pracovních spár, objemu opravovaných míst do 3 m3 jednotlivě prostého pro prostředí s mrazovými cykly tř. C 25/30</t>
  </si>
  <si>
    <t>854651847</t>
  </si>
  <si>
    <t>https://podminky.urs.cz/item/CS_URS_2023_01/321312112</t>
  </si>
  <si>
    <t>vyplnění kaverny býv. válce na LB pilíři - za rubem kyklopského zdiva, příl. D.1, D.2, D.3</t>
  </si>
  <si>
    <t>0,6*1,35</t>
  </si>
  <si>
    <t>Úpravy povrchů, podlahy a osazování výplní</t>
  </si>
  <si>
    <t>Ostatní konstrukce a práce, bourání</t>
  </si>
  <si>
    <t>10</t>
  </si>
  <si>
    <t>938901101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</si>
  <si>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</si>
  <si>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-1705037558</t>
  </si>
  <si>
    <t>https://podminky.urs.cz/item/CS_URS_2023_01/938901101</t>
  </si>
  <si>
    <t>pravý břeh, dlažba nad a pod pilířem</t>
  </si>
  <si>
    <t>4+4</t>
  </si>
  <si>
    <t>11</t>
  </si>
  <si>
    <t>985131111</t>
  </si>
  <si>
    <t>Očištění ploch stěn, rubu kleneb a podlah tlakovou vodou</t>
  </si>
  <si>
    <t>-1623643121</t>
  </si>
  <si>
    <t>https://podminky.urs.cz/item/CS_URS_2023_01/985131111</t>
  </si>
  <si>
    <t>očištění před spárováním, příl. D.1, D.2, D.3</t>
  </si>
  <si>
    <t>levý břeh, dlažba pod pilířem</t>
  </si>
  <si>
    <t>levý břeh, ponechávaná stěna pilíře</t>
  </si>
  <si>
    <t>20,8+3,2+4,55</t>
  </si>
  <si>
    <t>očištění kaverny LB pilíře před zazděním</t>
  </si>
  <si>
    <t>2,8*1,35</t>
  </si>
  <si>
    <t>12</t>
  </si>
  <si>
    <t>985221013</t>
  </si>
  <si>
    <t>Postupné rozebírání zdiva pro další použití kamenného, objemu přes 3 m3</t>
  </si>
  <si>
    <t>-891282412</t>
  </si>
  <si>
    <t>https://podminky.urs.cz/item/CS_URS_2023_01/985221013</t>
  </si>
  <si>
    <t>příl. D.1</t>
  </si>
  <si>
    <t>opatrné snesení obkladních kamenů (pískovcová dlažba v koruně, kyklopské zdivo, nárožní opracované kameny)</t>
  </si>
  <si>
    <t>LB pilíř koruna</t>
  </si>
  <si>
    <t>8,91*1,75*0,3</t>
  </si>
  <si>
    <t>PB pilíř koruna</t>
  </si>
  <si>
    <t>8,98*1,8*0,3</t>
  </si>
  <si>
    <t>LB pilíř nároží</t>
  </si>
  <si>
    <t>0,65*1,57</t>
  </si>
  <si>
    <t>PB pilíř nároží</t>
  </si>
  <si>
    <t>0,65*2,8</t>
  </si>
  <si>
    <t>LB pilíř obklad svislý</t>
  </si>
  <si>
    <t>4,86*2,8*0,3+3,5*2,1*0,3-3,4*1,5*0,3</t>
  </si>
  <si>
    <t>PB pilíř obklad svislý</t>
  </si>
  <si>
    <t>5,2*1,6*0,3+3,5*2,1*0,3-1,66*1,5*0,3</t>
  </si>
  <si>
    <t>původní PB schodiště</t>
  </si>
  <si>
    <t>2,81*1,4</t>
  </si>
  <si>
    <t>odbourání pro nutné přezdění 1 řádku zdiva v návaznosti na ukončovací spáru po ubourání LB pilíře</t>
  </si>
  <si>
    <t>13</t>
  </si>
  <si>
    <t>114203202</t>
  </si>
  <si>
    <t>Očištění lomového kamene nebo betonových tvárnic získaných při rozebrání dlažeb, záhozů, rovnanin a soustřeďovacích staveb od malty</t>
  </si>
  <si>
    <t>645822324</t>
  </si>
  <si>
    <t>https://podminky.urs.cz/item/CS_URS_2023_01/114203202</t>
  </si>
  <si>
    <t>očištění rozebraných kamenů pro další použití</t>
  </si>
  <si>
    <t>14</t>
  </si>
  <si>
    <t>114203301</t>
  </si>
  <si>
    <t>Třídění lomového kamene nebo betonových tvárnic získaných při rozebrání dlažeb, záhozů, rovnanin a soustřeďovacích staveb podle druhu, velikosti nebo tvaru</t>
  </si>
  <si>
    <t>2058379284</t>
  </si>
  <si>
    <t>https://podminky.urs.cz/item/CS_URS_2023_01/114203301</t>
  </si>
  <si>
    <t>vytřídění rozebraných kamenů pro další použití</t>
  </si>
  <si>
    <t>981511114</t>
  </si>
  <si>
    <t>Demolice konstrukcí objektů postupným rozebíráním konstrukcí ze železobetonu</t>
  </si>
  <si>
    <t>-129931129</t>
  </si>
  <si>
    <t>https://podminky.urs.cz/item/CS_URS_2023_01/981511114</t>
  </si>
  <si>
    <t>demolice jádra pilířů LB a PB, železový beton</t>
  </si>
  <si>
    <t>z celkového objemu pilířů odečteno snesení kamenných dlažeb a obkladů, viz výše</t>
  </si>
  <si>
    <t xml:space="preserve">LB pilíř </t>
  </si>
  <si>
    <t>3,88*5,70+0,96*2,0</t>
  </si>
  <si>
    <t>-4,678-1,021-4,757</t>
  </si>
  <si>
    <t xml:space="preserve">PB pilíř </t>
  </si>
  <si>
    <t>5,85*5,42+5,2*5,10</t>
  </si>
  <si>
    <t>-4,849-1,820-3,954</t>
  </si>
  <si>
    <t>16</t>
  </si>
  <si>
    <t>985112131</t>
  </si>
  <si>
    <t>Odsekání degradovaného betonu rubu kleneb a podlah, tloušťky do 10 mm</t>
  </si>
  <si>
    <t>-1260947657</t>
  </si>
  <si>
    <t>https://podminky.urs.cz/item/CS_URS_2023_01/985112131</t>
  </si>
  <si>
    <t>začištění pracovní spáry po ubourání LB pilíře, začištění kaverny býv. válce na LB pilíři, odšramováním pneumat. ručním kladivem</t>
  </si>
  <si>
    <t>1,45*8,31</t>
  </si>
  <si>
    <t>17</t>
  </si>
  <si>
    <t>153111114</t>
  </si>
  <si>
    <t>Úprava ocelových štětovnic pro štětové stěny řezání z terénu, štětovnic zaberaněných příčné</t>
  </si>
  <si>
    <t>kus</t>
  </si>
  <si>
    <t>-1930958695</t>
  </si>
  <si>
    <t>https://podminky.urs.cz/item/CS_URS_2023_01/153111114</t>
  </si>
  <si>
    <t>příl. D.1, D.2</t>
  </si>
  <si>
    <t>odřezání štětovnic na terénu na levém břehu v nadjezí</t>
  </si>
  <si>
    <t>8,4/0,4</t>
  </si>
  <si>
    <t>18</t>
  </si>
  <si>
    <t>465210123</t>
  </si>
  <si>
    <t>Schody z lomového kamene lomařsky upraveného pro dlažbu na cementovou maltu, s vyspárováním cementovou maltou, tl. kamene 300 mm</t>
  </si>
  <si>
    <t>448852412</t>
  </si>
  <si>
    <t>https://podminky.urs.cz/item/CS_URS_2023_01/465210123</t>
  </si>
  <si>
    <t>schody na PB, kámen upravený - haklíky, kompletní obnova, šířka schodiště 1400 mm vč. 2x bočnice 200 mm, příl D.3</t>
  </si>
  <si>
    <t>6,4*1,4</t>
  </si>
  <si>
    <t>19</t>
  </si>
  <si>
    <t>465513327</t>
  </si>
  <si>
    <t>Dlažba z lomového kamene lomařsky upraveného na cementovou maltu, s vyspárováním cementovou maltou, tl. kamene 300 mm</t>
  </si>
  <si>
    <t>-826719284</t>
  </si>
  <si>
    <t>https://podminky.urs.cz/item/CS_URS_2023_01/465513327</t>
  </si>
  <si>
    <t>příl. D.2, D.3</t>
  </si>
  <si>
    <t>dlažba po vybourání PB pilíře</t>
  </si>
  <si>
    <t>3,5*9,1</t>
  </si>
  <si>
    <t>dlažba na LB nad uříznutými štětovnicemi</t>
  </si>
  <si>
    <t>8,4*0,6</t>
  </si>
  <si>
    <t>20</t>
  </si>
  <si>
    <t>938903211</t>
  </si>
  <si>
    <t>Dokončovací práce na dosavadních konstrukcích vysekání spár s očištěním zdiva nebo dlažby, s naložením suti na dopravní prostředek nebo s odklizením na hromady do vzdálenosti 50 m při hloubce spáry přes 70 do 120 mm ve zdivu z lomového kamene</t>
  </si>
  <si>
    <t>-1035903734</t>
  </si>
  <si>
    <t>https://podminky.urs.cz/item/CS_URS_2023_01/938903211</t>
  </si>
  <si>
    <t>přespárování stáv. ploch dlažeb a stěn, vysekání spár na min. hl. 80 mm, příl. D.1, D.2, D.3</t>
  </si>
  <si>
    <t>pravý břeh, ponechávaná stěna pilíře (pata)</t>
  </si>
  <si>
    <t>6,9*1,46</t>
  </si>
  <si>
    <t>977211132</t>
  </si>
  <si>
    <t>Řezání konstrukcí stěnovou pilou z kamene hloubka řezu přes 200 do 350 mm</t>
  </si>
  <si>
    <t>m</t>
  </si>
  <si>
    <t>1339814182</t>
  </si>
  <si>
    <t>https://podminky.urs.cz/item/CS_URS_2023_01/977211132</t>
  </si>
  <si>
    <t>odřezání kamenů obkladu v pracovních spárách po odbourání předepsaných částí konstrukce pilířů</t>
  </si>
  <si>
    <t>pata PB pilíře</t>
  </si>
  <si>
    <t>6,86</t>
  </si>
  <si>
    <t>finální úroveň ubourání LB pilíře</t>
  </si>
  <si>
    <t>1+8,27+1,75</t>
  </si>
  <si>
    <t>22</t>
  </si>
  <si>
    <t>985232111</t>
  </si>
  <si>
    <t>Hloubkové spárování zdiva hloubky přes 40 do 80 mm aktivovanou maltou délky spáry na 1 m2 upravované plochy do 6 m</t>
  </si>
  <si>
    <t>1056182021</t>
  </si>
  <si>
    <t>https://podminky.urs.cz/item/CS_URS_2023_01/985232111</t>
  </si>
  <si>
    <t>23</t>
  </si>
  <si>
    <t>985233111</t>
  </si>
  <si>
    <t>Úprava spár po spárování zdiva kamenného nebo cihelného délky spáry na 1 m2 upravované plochy do 6 m uhlazením</t>
  </si>
  <si>
    <t>-1095188351</t>
  </si>
  <si>
    <t>https://podminky.urs.cz/item/CS_URS_2023_01/985233111</t>
  </si>
  <si>
    <t>24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</si>
  <si>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</si>
  <si>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</si>
  <si>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1355402605</t>
  </si>
  <si>
    <t>https://podminky.urs.cz/item/CS_URS_2023_01/181111121</t>
  </si>
  <si>
    <t>uvedení ploch dotč. stavbou do pův. stavu, B., D.1</t>
  </si>
  <si>
    <t>200</t>
  </si>
  <si>
    <t>25</t>
  </si>
  <si>
    <t>M</t>
  </si>
  <si>
    <t>00572410</t>
  </si>
  <si>
    <t>osivo směs travní parková</t>
  </si>
  <si>
    <t>kg</t>
  </si>
  <si>
    <t>1987833555</t>
  </si>
  <si>
    <t>příl. B., D.1</t>
  </si>
  <si>
    <t>travní směs dle typu VV-19/1, výsevek 200 kg/ha</t>
  </si>
  <si>
    <t>200*0,020</t>
  </si>
  <si>
    <t>26</t>
  </si>
  <si>
    <t>181411131</t>
  </si>
  <si>
    <t>Založení trávníku na půdě předem připravené plochy do 1000 m2 výsevem včetně utažení parkového v rovině nebo na svahu do 1:5</t>
  </si>
  <si>
    <t>2020563609</t>
  </si>
  <si>
    <t>https://podminky.urs.cz/item/CS_URS_2023_01/181411131</t>
  </si>
  <si>
    <t>997</t>
  </si>
  <si>
    <t>Přesun sutě</t>
  </si>
  <si>
    <t>27</t>
  </si>
  <si>
    <t>171201231R</t>
  </si>
  <si>
    <t>Likvidace suti, zeminy a kamení včetně naložení, dopravy, uložení a případného poplatku za uložení</t>
  </si>
  <si>
    <t>-498574315</t>
  </si>
  <si>
    <t>odvoz odřezaných štětovnic k recyklaci dle pokynů investora</t>
  </si>
  <si>
    <t>(21*62,2*0,4)/1000</t>
  </si>
  <si>
    <t>železobeton, spárovací hmoty po vysekání apod., na řízenou skládku</t>
  </si>
  <si>
    <t>(189,376-16,179*2,5)</t>
  </si>
  <si>
    <t>kámen k odvozu na deponii investora do 26 km</t>
  </si>
  <si>
    <t>(16,179*2,5)</t>
  </si>
  <si>
    <t>odvoz výkopové zeminy na skládku IO, příl. B., D.1</t>
  </si>
  <si>
    <t>5,569*1,8</t>
  </si>
  <si>
    <t>odvoz sedimentu z čištění dlažeb</t>
  </si>
  <si>
    <t>8*0,15*1,8</t>
  </si>
  <si>
    <t>28</t>
  </si>
  <si>
    <t>VYZ1</t>
  </si>
  <si>
    <t>Finanční výzisk z odevzdání ocel. materiálu k recyklaci</t>
  </si>
  <si>
    <t>2117383024</t>
  </si>
  <si>
    <t>- výzisk z prodeje ocel. odpadu</t>
  </si>
  <si>
    <t>- zhotovitel ocení cenou v místě a čase obvyklou (zadání zápornou hodnotou)</t>
  </si>
  <si>
    <t>0,522</t>
  </si>
  <si>
    <t>29</t>
  </si>
  <si>
    <t>998323011</t>
  </si>
  <si>
    <t>Přesun hmot pro jezy a stupně dopravní vzdálenost do 500 m</t>
  </si>
  <si>
    <t>1776177283</t>
  </si>
  <si>
    <t>https://podminky.urs.cz/item/CS_URS_2023_01/998323011</t>
  </si>
  <si>
    <t>PSV</t>
  </si>
  <si>
    <t>Práce a dodávky PSV</t>
  </si>
  <si>
    <t>767</t>
  </si>
  <si>
    <t>Konstrukce zámečnické</t>
  </si>
  <si>
    <t>30</t>
  </si>
  <si>
    <t>767161117</t>
  </si>
  <si>
    <t>Montáž zábradlí rovného z trubek nebo tenkostěnných profilů do zdiva, hmotnosti 1 m zábradlí přes 30 do 45 kg</t>
  </si>
  <si>
    <t>-4141326</t>
  </si>
  <si>
    <t>https://podminky.urs.cz/item/CS_URS_2023_01/767161117</t>
  </si>
  <si>
    <t>osazení hotového zábradlí, zábradlí v. 1100 mm, na LB pilíři, příl. D.1, D.2, D.3</t>
  </si>
  <si>
    <t>9,240+1,380</t>
  </si>
  <si>
    <t>31</t>
  </si>
  <si>
    <t>767995117</t>
  </si>
  <si>
    <t>Montáž ostatních atypických zámečnických konstrukcí hmotnosti přes 250 do 500 kg</t>
  </si>
  <si>
    <t>-1225177717</t>
  </si>
  <si>
    <t>https://podminky.urs.cz/item/CS_URS_2023_01/767995117</t>
  </si>
  <si>
    <t>zhotovení zábradlí, zábradlí v. 1100 mm, na LB pilíři, příl. D.1, D.3 - VV</t>
  </si>
  <si>
    <t>328</t>
  </si>
  <si>
    <t>32</t>
  </si>
  <si>
    <t>31197004</t>
  </si>
  <si>
    <t>tyč závitová Pz 4.6 M12</t>
  </si>
  <si>
    <t>1739489002</t>
  </si>
  <si>
    <t>kotevní tyč zábradlí, D.3, VV</t>
  </si>
  <si>
    <t>28*0,2</t>
  </si>
  <si>
    <t>33</t>
  </si>
  <si>
    <t>14011070</t>
  </si>
  <si>
    <t>trubka ocelová bezešvá hladká jakost 11 353 102x4mm</t>
  </si>
  <si>
    <t>1562884068</t>
  </si>
  <si>
    <t>madlo zábradlí, D.3, VV</t>
  </si>
  <si>
    <t>10,93</t>
  </si>
  <si>
    <t>34</t>
  </si>
  <si>
    <t>14011054</t>
  </si>
  <si>
    <t>trubka ocelová bezešvá hladká jakost 11 353 82,5x3,6mm</t>
  </si>
  <si>
    <t>-23497973</t>
  </si>
  <si>
    <t>sloupek zábradlí, D.3, VV</t>
  </si>
  <si>
    <t>7,07</t>
  </si>
  <si>
    <t>35</t>
  </si>
  <si>
    <t>14011020</t>
  </si>
  <si>
    <t>trubka ocelová bezešvá hladká jakost 11 353 44,5x3,2mm</t>
  </si>
  <si>
    <t>-1101716122</t>
  </si>
  <si>
    <t>dolní vodorovná příčka zábradlí, D.3, VV</t>
  </si>
  <si>
    <t>36</t>
  </si>
  <si>
    <t>55283900</t>
  </si>
  <si>
    <t>trubka ocelová bezešvá hladká jakost 11 353 31,8x3,2mm</t>
  </si>
  <si>
    <t>-669957775</t>
  </si>
  <si>
    <t>svislá výplň zábradlí, D.3, VV</t>
  </si>
  <si>
    <t>76,54</t>
  </si>
  <si>
    <t>37</t>
  </si>
  <si>
    <t>13611232</t>
  </si>
  <si>
    <t>plech ocelový hladký jakost S235JR tl 12mm tabule</t>
  </si>
  <si>
    <t>725967634</t>
  </si>
  <si>
    <t>patní kotvící deska, D.3, VV</t>
  </si>
  <si>
    <t>7*0,2*0,2*0,096</t>
  </si>
  <si>
    <t>38</t>
  </si>
  <si>
    <t>31111006</t>
  </si>
  <si>
    <t>matice přesná šestihranná Pz DIN 934-8 M12</t>
  </si>
  <si>
    <t>100 kus</t>
  </si>
  <si>
    <t>-544180375</t>
  </si>
  <si>
    <t>klobouková matice pro kotvení zábradlí, vč. podložky</t>
  </si>
  <si>
    <t>28/100</t>
  </si>
  <si>
    <t>39</t>
  </si>
  <si>
    <t>628613611</t>
  </si>
  <si>
    <t>Žárové zinkování ponorem dílů ocelových konstrukcí mostů hmotnosti dílců do 100 kg</t>
  </si>
  <si>
    <t>-1336013924</t>
  </si>
  <si>
    <t>https://podminky.urs.cz/item/CS_URS_2023_01/628613611</t>
  </si>
  <si>
    <t>zábradlí v. 1100 mm, na LB pilíři, tloušťka povlaku min. 120 µm, příl. D.1, D.3 - VV</t>
  </si>
  <si>
    <t>40</t>
  </si>
  <si>
    <t>783317101</t>
  </si>
  <si>
    <t>Krycí nátěr (email) zámečnických konstrukcí jednonásobný syntetický standardní</t>
  </si>
  <si>
    <t>1104940056</t>
  </si>
  <si>
    <t>https://podminky.urs.cz/item/CS_URS_2023_01/783317101</t>
  </si>
  <si>
    <t>svrchní nátěr zábradlí emailem RAL 5024 pastelová modrá, 2 vrstvy, min. místní tl. 300 µm</t>
  </si>
  <si>
    <t>2*12,38</t>
  </si>
  <si>
    <t>41</t>
  </si>
  <si>
    <t>953961215</t>
  </si>
  <si>
    <t>Kotvy chemické s vyvrtáním otvoru do betonu, železobetonu nebo tvrdého kamene chemická patrona, velikost M 20, hloubka 170 mm</t>
  </si>
  <si>
    <t>-1534168132</t>
  </si>
  <si>
    <t>https://podminky.urs.cz/item/CS_URS_2023_01/953961215</t>
  </si>
  <si>
    <t>kotvení zábradlí v. 1100 mm, kotvy M16, kot. hl. 150 mm, do kamene, na LB pilíři, příl. D.1, D.3 - VV</t>
  </si>
  <si>
    <t>42</t>
  </si>
  <si>
    <t>451475121</t>
  </si>
  <si>
    <t>Podkladní vrstva plastbetonová samonivelační, tloušťky do 10 mm první vrstva</t>
  </si>
  <si>
    <t>-319972206</t>
  </si>
  <si>
    <t>https://podminky.urs.cz/item/CS_URS_2023_01/451475121</t>
  </si>
  <si>
    <t>podkladní vrstva pod sloupek zábradlí</t>
  </si>
  <si>
    <t>7*2*0,24*0,24</t>
  </si>
  <si>
    <t>43</t>
  </si>
  <si>
    <t>998767101</t>
  </si>
  <si>
    <t>Přesun hmot pro zámečnické konstrukce stanovený z hmotnosti přesunovaného materiálu vodorovná dopravní vzdálenost do 50 m v objektech výšky do 6 m</t>
  </si>
  <si>
    <t>1854208673</t>
  </si>
  <si>
    <t>https://podminky.urs.cz/item/CS_URS_2023_01/998767101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</si>
  <si>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</si>
  <si>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</si>
  <si>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</si>
  <si>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</si>
  <si>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</si>
  <si>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</si>
  <si>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</si>
  <si>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</si>
  <si>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</si>
  <si>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</si>
  <si>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</si>
  <si>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</si>
  <si>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</si>
  <si>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</si>
  <si>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-1882715942</t>
  </si>
  <si>
    <t>"viz příloha B., D.1"</t>
  </si>
  <si>
    <t>- zajištění oplocení prostoru staveniště (dle B.8),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</si>
  <si>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</si>
  <si>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</si>
  <si>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stavby, zajištění ostrahy materiálu (pův. pískovcové bloky)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</si>
  <si>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</si>
  <si>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</si>
  <si>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</si>
  <si>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</si>
  <si>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opatření, opatření proti kráděži</t>
  </si>
  <si>
    <t>- zajištění ochrany veškeré zeleně v prostoru staveniště a v jeho bezprostřední blízkosti pro poškození během realizace stavby</t>
  </si>
  <si>
    <t>0110</t>
  </si>
  <si>
    <t>Zajištění zřízení a odstranění přístupové cesty</t>
  </si>
  <si>
    <t>1604616297</t>
  </si>
  <si>
    <t>- zajištění zřízení a odstranění dočasného zpevněného příjezdu z veřejné komunikace ul. J.K.Tyla po p.p.č. pro realizaci stavby</t>
  </si>
  <si>
    <t>po p.p.č. 2157/1 v délce 40 bm, předpoklad položení zpevňující a sepaparční geotextilie v š. 3,5 m a uložení štěrkodrti tl. 150 mm, příl. B.8</t>
  </si>
  <si>
    <t>včetně ochrany hrany asfaltu na sjezdu ze zpevněné komunikace</t>
  </si>
  <si>
    <t>01117</t>
  </si>
  <si>
    <t>Zajištění zřízení provizorní panelové plochy</t>
  </si>
  <si>
    <t>-136764825</t>
  </si>
  <si>
    <t>"ochranné opatření na křížení sítí, zpevnění silničními panely včetně podsypu (60,0+18,0+9,0 m2), viz příloha B.8, D.1"</t>
  </si>
  <si>
    <t>0112</t>
  </si>
  <si>
    <t>Zajištění obnovy stávající příjezdové asfaltové komunikace</t>
  </si>
  <si>
    <t>-1754551028</t>
  </si>
  <si>
    <t>"obnova stávajících příjezdových komunikací při jejich případném porušení, viz příloha B., E."</t>
  </si>
  <si>
    <t>"předpokládaná plocha zpevněné asfaltové komunikace 2*40 m2"</t>
  </si>
  <si>
    <t>0115</t>
  </si>
  <si>
    <t>Zřízení a odstranění jímek po dobu stavby (včetně materiálu a jeho likvidace)</t>
  </si>
  <si>
    <t>1845553972</t>
  </si>
  <si>
    <t>"jímky big-bag a PP pytlů, s výplní zeminy, s dotěsněním PP folií"</t>
  </si>
  <si>
    <t>"celk. 37 bm jímky, výška 1,20 m"</t>
  </si>
  <si>
    <t>"včetně čerpání 14 dní * 8h směna"</t>
  </si>
  <si>
    <t>příl. B., C.2, D.1, D.2</t>
  </si>
  <si>
    <t>02</t>
  </si>
  <si>
    <t>Projektová dokumentace - ostatní náklady</t>
  </si>
  <si>
    <t>0221</t>
  </si>
  <si>
    <t>Zpracování povodňového plánu stavby dle §71 zákona č. 254/2001 Sb. včetně zajištění schválení příslušnými orgány správy a Povodím Labe, státní podnik</t>
  </si>
  <si>
    <t>2112781240</t>
  </si>
  <si>
    <t>"viz příloha B.8"</t>
  </si>
  <si>
    <t>0222</t>
  </si>
  <si>
    <t>Zpracování Plánu pro případ havárie, vč. projednání s Povodím Labe, státní podnik - odbor Vodohospodářský dispečink</t>
  </si>
  <si>
    <t>-1014612796</t>
  </si>
  <si>
    <t>023</t>
  </si>
  <si>
    <t>Vypracování projektu skutečného provedení díla</t>
  </si>
  <si>
    <t>-1436475904</t>
  </si>
  <si>
    <t>"3 paré + 1 x CD, viz příloha B."</t>
  </si>
  <si>
    <t>0261</t>
  </si>
  <si>
    <t>Zpracování realizační dokumentace zhotovitele, dílenských výkresů, technologických předpisů</t>
  </si>
  <si>
    <t>-1870213286</t>
  </si>
  <si>
    <t>"viz příloha D.1"</t>
  </si>
  <si>
    <t>realizační dokumentace pro zámečnické výrobky - zábradlí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</si>
  <si>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</si>
  <si>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</si>
  <si>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</si>
  <si>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</si>
  <si>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</si>
  <si>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886315711</t>
  </si>
  <si>
    <t>"zaměření ve 3 paré + 1 x CD"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</si>
  <si>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</si>
  <si>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</si>
  <si>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</si>
  <si>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</si>
  <si>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1334296469</t>
  </si>
  <si>
    <t>"viz příloha B., E."</t>
  </si>
  <si>
    <t>090001000R</t>
  </si>
  <si>
    <t>Ochrana dřevin dle ČSN 83 9061 během výstavby</t>
  </si>
  <si>
    <t>…</t>
  </si>
  <si>
    <t>2007811250</t>
  </si>
  <si>
    <t>2 ks, obednění kmene, viz příloha B., D.1</t>
  </si>
  <si>
    <t>0931</t>
  </si>
  <si>
    <t>Provedení pasportizace stávajících nemovitostí (vč. pozemků) a jejich příslušenství, zajištění fotodokumentace stávajícího stavu přístupových komunikací</t>
  </si>
  <si>
    <t>-573060197</t>
  </si>
  <si>
    <t>"viz příloha B."</t>
  </si>
  <si>
    <t>094</t>
  </si>
  <si>
    <t>Zajištění vytýčení veškerých podzemních zařízení</t>
  </si>
  <si>
    <t>-1591981956</t>
  </si>
  <si>
    <t>"viz příloha E."</t>
  </si>
  <si>
    <t>095</t>
  </si>
  <si>
    <t>Zajištění šetření o podzemních sítích vč. zajištění nových vyjádření v případě, že před realizací pozbyly platnosti</t>
  </si>
  <si>
    <t>1037451844</t>
  </si>
  <si>
    <t>09920</t>
  </si>
  <si>
    <t>Odborné odlovení rybí obsádky z prostoru staveniště</t>
  </si>
  <si>
    <t>-1338527501</t>
  </si>
  <si>
    <t>příl. B., E., dle požadavků OŽP a ČRS</t>
  </si>
  <si>
    <t>0993</t>
  </si>
  <si>
    <t>Zajištění dopravně inženýrských opatření</t>
  </si>
  <si>
    <t>-1380202353</t>
  </si>
  <si>
    <t>"po dobu výstavby, viz příloha B."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</si>
  <si>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</si>
  <si>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</si>
  <si>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</si>
  <si>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- zajištění žádosti o stanovení přechodné úpravy provozu na pozemních komunikacích</t>
  </si>
  <si>
    <t>- zajištění žádosti o povolení zvláštního užívání komunikací po dobu výstavby</t>
  </si>
  <si>
    <t>09968</t>
  </si>
  <si>
    <t>Čištění vozovek splachováním vodou povrchu podkladu nebo krytu živičného, betonového nebo dlážděného</t>
  </si>
  <si>
    <t>2117651006</t>
  </si>
  <si>
    <t>"čištění během stavby vodou z mobilních zdrojů (2x100,0 x 4,0 m), "viz příloha B."</t>
  </si>
  <si>
    <t>09991</t>
  </si>
  <si>
    <t>Zajištění fotodokumentace veškerých konstrukcí, které budou v průběhu výstavby skryty nebo zakryty</t>
  </si>
  <si>
    <t>-2125857484</t>
  </si>
  <si>
    <t>099911</t>
  </si>
  <si>
    <t>Zajištění vedení průběžné evidence odpadů</t>
  </si>
  <si>
    <t>-1270653496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</si>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</sst>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273351121" TargetMode="External" /><Relationship Id="rId3" Type="http://schemas.openxmlformats.org/officeDocument/2006/relationships/hyperlink" Target="https://podminky.urs.cz/item/CS_URS_2023_01/273351122" TargetMode="External" /><Relationship Id="rId4" Type="http://schemas.openxmlformats.org/officeDocument/2006/relationships/hyperlink" Target="https://podminky.urs.cz/item/CS_URS_2023_01/273362021" TargetMode="External" /><Relationship Id="rId5" Type="http://schemas.openxmlformats.org/officeDocument/2006/relationships/hyperlink" Target="https://podminky.urs.cz/item/CS_URS_2023_01/122251101" TargetMode="External" /><Relationship Id="rId6" Type="http://schemas.openxmlformats.org/officeDocument/2006/relationships/hyperlink" Target="https://podminky.urs.cz/item/CS_URS_2023_01/273322511" TargetMode="External" /><Relationship Id="rId7" Type="http://schemas.openxmlformats.org/officeDocument/2006/relationships/hyperlink" Target="https://podminky.urs.cz/item/CS_URS_2023_01/321222312" TargetMode="External" /><Relationship Id="rId8" Type="http://schemas.openxmlformats.org/officeDocument/2006/relationships/hyperlink" Target="https://podminky.urs.cz/item/CS_URS_2023_01/321212845" TargetMode="External" /><Relationship Id="rId9" Type="http://schemas.openxmlformats.org/officeDocument/2006/relationships/hyperlink" Target="https://podminky.urs.cz/item/CS_URS_2023_01/321312112" TargetMode="External" /><Relationship Id="rId10" Type="http://schemas.openxmlformats.org/officeDocument/2006/relationships/hyperlink" Target="https://podminky.urs.cz/item/CS_URS_2023_01/938901101" TargetMode="External" /><Relationship Id="rId11" Type="http://schemas.openxmlformats.org/officeDocument/2006/relationships/hyperlink" Target="https://podminky.urs.cz/item/CS_URS_2023_01/985131111" TargetMode="External" /><Relationship Id="rId12" Type="http://schemas.openxmlformats.org/officeDocument/2006/relationships/hyperlink" Target="https://podminky.urs.cz/item/CS_URS_2023_01/985221013" TargetMode="External" /><Relationship Id="rId13" Type="http://schemas.openxmlformats.org/officeDocument/2006/relationships/hyperlink" Target="https://podminky.urs.cz/item/CS_URS_2023_01/114203202" TargetMode="External" /><Relationship Id="rId14" Type="http://schemas.openxmlformats.org/officeDocument/2006/relationships/hyperlink" Target="https://podminky.urs.cz/item/CS_URS_2023_01/114203301" TargetMode="External" /><Relationship Id="rId15" Type="http://schemas.openxmlformats.org/officeDocument/2006/relationships/hyperlink" Target="https://podminky.urs.cz/item/CS_URS_2023_01/981511114" TargetMode="External" /><Relationship Id="rId16" Type="http://schemas.openxmlformats.org/officeDocument/2006/relationships/hyperlink" Target="https://podminky.urs.cz/item/CS_URS_2023_01/985112131" TargetMode="External" /><Relationship Id="rId17" Type="http://schemas.openxmlformats.org/officeDocument/2006/relationships/hyperlink" Target="https://podminky.urs.cz/item/CS_URS_2023_01/153111114" TargetMode="External" /><Relationship Id="rId18" Type="http://schemas.openxmlformats.org/officeDocument/2006/relationships/hyperlink" Target="https://podminky.urs.cz/item/CS_URS_2023_01/465210123" TargetMode="External" /><Relationship Id="rId19" Type="http://schemas.openxmlformats.org/officeDocument/2006/relationships/hyperlink" Target="https://podminky.urs.cz/item/CS_URS_2023_01/465513327" TargetMode="External" /><Relationship Id="rId20" Type="http://schemas.openxmlformats.org/officeDocument/2006/relationships/hyperlink" Target="https://podminky.urs.cz/item/CS_URS_2023_01/938903211" TargetMode="External" /><Relationship Id="rId21" Type="http://schemas.openxmlformats.org/officeDocument/2006/relationships/hyperlink" Target="https://podminky.urs.cz/item/CS_URS_2023_01/977211132" TargetMode="External" /><Relationship Id="rId22" Type="http://schemas.openxmlformats.org/officeDocument/2006/relationships/hyperlink" Target="https://podminky.urs.cz/item/CS_URS_2023_01/985232111" TargetMode="External" /><Relationship Id="rId23" Type="http://schemas.openxmlformats.org/officeDocument/2006/relationships/hyperlink" Target="https://podminky.urs.cz/item/CS_URS_2023_01/985233111" TargetMode="External" /><Relationship Id="rId24" Type="http://schemas.openxmlformats.org/officeDocument/2006/relationships/hyperlink" Target="https://podminky.urs.cz/item/CS_URS_2023_01/181111121" TargetMode="External" /><Relationship Id="rId25" Type="http://schemas.openxmlformats.org/officeDocument/2006/relationships/hyperlink" Target="https://podminky.urs.cz/item/CS_URS_2023_01/181411131" TargetMode="External" /><Relationship Id="rId26" Type="http://schemas.openxmlformats.org/officeDocument/2006/relationships/hyperlink" Target="https://podminky.urs.cz/item/CS_URS_2023_01/998323011" TargetMode="External" /><Relationship Id="rId27" Type="http://schemas.openxmlformats.org/officeDocument/2006/relationships/hyperlink" Target="https://podminky.urs.cz/item/CS_URS_2023_01/767161117" TargetMode="External" /><Relationship Id="rId28" Type="http://schemas.openxmlformats.org/officeDocument/2006/relationships/hyperlink" Target="https://podminky.urs.cz/item/CS_URS_2023_01/767995117" TargetMode="External" /><Relationship Id="rId29" Type="http://schemas.openxmlformats.org/officeDocument/2006/relationships/hyperlink" Target="https://podminky.urs.cz/item/CS_URS_2023_01/628613611" TargetMode="External" /><Relationship Id="rId30" Type="http://schemas.openxmlformats.org/officeDocument/2006/relationships/hyperlink" Target="https://podminky.urs.cz/item/CS_URS_2023_01/783317101" TargetMode="External" /><Relationship Id="rId31" Type="http://schemas.openxmlformats.org/officeDocument/2006/relationships/hyperlink" Target="https://podminky.urs.cz/item/CS_URS_2023_01/953961215" TargetMode="External" /><Relationship Id="rId32" Type="http://schemas.openxmlformats.org/officeDocument/2006/relationships/hyperlink" Target="https://podminky.urs.cz/item/CS_URS_2023_01/451475121" TargetMode="External" /><Relationship Id="rId33" Type="http://schemas.openxmlformats.org/officeDocument/2006/relationships/hyperlink" Target="https://podminky.urs.cz/item/CS_URS_2023_01/998767101" TargetMode="External" /><Relationship Id="rId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3659vv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Třebovka, Ústí n. Orlicí, odstranění havarijního stavu jezových pilířů, ř.km 0,480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Ústí n. Orlicí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9.2.2023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Labe,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P. Kunc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P. Kunc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Demolice jezových...'!J30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 01 - Demolice jezových...'!P88</f>
        <v>0</v>
      </c>
      <c r="AV55" s="121">
        <f>'SO 01 - Demolice jezových...'!J33</f>
        <v>0</v>
      </c>
      <c r="AW55" s="121">
        <f>'SO 01 - Demolice jezových...'!J34</f>
        <v>0</v>
      </c>
      <c r="AX55" s="121">
        <f>'SO 01 - Demolice jezových...'!J35</f>
        <v>0</v>
      </c>
      <c r="AY55" s="121">
        <f>'SO 01 - Demolice jezových...'!J36</f>
        <v>0</v>
      </c>
      <c r="AZ55" s="121">
        <f>'SO 01 - Demolice jezových...'!F33</f>
        <v>0</v>
      </c>
      <c r="BA55" s="121">
        <f>'SO 01 - Demolice jezových...'!F34</f>
        <v>0</v>
      </c>
      <c r="BB55" s="121">
        <f>'SO 01 - Demolice jezových...'!F35</f>
        <v>0</v>
      </c>
      <c r="BC55" s="121">
        <f>'SO 01 - Demolice jezových...'!F36</f>
        <v>0</v>
      </c>
      <c r="BD55" s="123">
        <f>'SO 01 - Demolice jezových...'!F37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Vedlejší a ostatní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5">
        <v>0</v>
      </c>
      <c r="AT56" s="126">
        <f>ROUND(SUM(AV56:AW56),2)</f>
        <v>0</v>
      </c>
      <c r="AU56" s="127">
        <f>'VON - Vedlejší a ostatní ...'!P84</f>
        <v>0</v>
      </c>
      <c r="AV56" s="126">
        <f>'VON - Vedlejší a ostatní ...'!J33</f>
        <v>0</v>
      </c>
      <c r="AW56" s="126">
        <f>'VON - Vedlejší a ostatní ...'!J34</f>
        <v>0</v>
      </c>
      <c r="AX56" s="126">
        <f>'VON - Vedlejší a ostatní ...'!J35</f>
        <v>0</v>
      </c>
      <c r="AY56" s="126">
        <f>'VON - Vedlejší a ostatní ...'!J36</f>
        <v>0</v>
      </c>
      <c r="AZ56" s="126">
        <f>'VON - Vedlejší a ostatní ...'!F33</f>
        <v>0</v>
      </c>
      <c r="BA56" s="126">
        <f>'VON - Vedlejší a ostatní ...'!F34</f>
        <v>0</v>
      </c>
      <c r="BB56" s="126">
        <f>'VON - Vedlejší a ostatní ...'!F35</f>
        <v>0</v>
      </c>
      <c r="BC56" s="126">
        <f>'VON - Vedlejší a ostatní ...'!F36</f>
        <v>0</v>
      </c>
      <c r="BD56" s="128">
        <f>'VON - Vedlejší a ostatní ...'!F37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2N/k3gtwP1Sl+z7A9n9Y3h6IL7w2iX7p13mDuDmgYAyX9Mj1+y3/2lH3/0bPVtuJG5FlUsiaSRKfnuRbwrm9kg==" hashValue="dmauXF4mC/hGiSzOHCgW5+7iMhVoaAsBg6m2Ae/q9iKI06oVyv/IMJdT/pkvDiAUM70MvAIsSwhqaSgYu7XJE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Demolice jezových...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Třebovka, Ústí n. Orlicí, odstranění havarijního stavu jezových pilířů, ř.km 0,480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9.2.2023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ROUND((SUM(BE88:BE385)),  2)</f>
        <v>0</v>
      </c>
      <c r="G33" s="39"/>
      <c r="H33" s="39"/>
      <c r="I33" s="149">
        <v>0.20999999999999999</v>
      </c>
      <c r="J33" s="148">
        <f>ROUND(((SUM(BE88:BE385))*I33),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ROUND((SUM(BF88:BF385)),  2)</f>
        <v>0</v>
      </c>
      <c r="G34" s="39"/>
      <c r="H34" s="39"/>
      <c r="I34" s="149">
        <v>0.14999999999999999</v>
      </c>
      <c r="J34" s="148">
        <f>ROUND(((SUM(BF88:BF385))*I34),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ROUND((SUM(BG88:BG385)),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ROUND((SUM(BH88:BH385)),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ROUND((SUM(BI88:BI385)),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Třebovka, Ústí n. Orlicí, odstranění havarijního stavu jezových pilířů, ř.km 0,480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Demolice jezových pilířů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Ústí n. Orlicí</v>
      </c>
      <c r="G52" s="41"/>
      <c r="H52" s="41"/>
      <c r="I52" s="33" t="s">
        <v>23</v>
      </c>
      <c r="J52" s="73" t="str">
        <f>IF(J12="","",J12)</f>
        <v>9.2.2023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Labe, státní podnik</v>
      </c>
      <c r="G54" s="41"/>
      <c r="H54" s="41"/>
      <c r="I54" s="33" t="s">
        <v>31</v>
      </c>
      <c r="J54" s="37" t="str">
        <f>E21</f>
        <v>Ing. P. Kunc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P. Kunc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6"/>
      <c r="C60" s="167"/>
      <c r="D60" s="168" t="s">
        <v>92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93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94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95</v>
      </c>
      <c r="E63" s="175"/>
      <c r="F63" s="175"/>
      <c r="G63" s="175"/>
      <c r="H63" s="175"/>
      <c r="I63" s="175"/>
      <c r="J63" s="176">
        <f>J111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96</v>
      </c>
      <c r="E64" s="175"/>
      <c r="F64" s="175"/>
      <c r="G64" s="175"/>
      <c r="H64" s="175"/>
      <c r="I64" s="175"/>
      <c r="J64" s="176">
        <f>J147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97</v>
      </c>
      <c r="E65" s="175"/>
      <c r="F65" s="175"/>
      <c r="G65" s="175"/>
      <c r="H65" s="175"/>
      <c r="I65" s="175"/>
      <c r="J65" s="176">
        <f>J148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98</v>
      </c>
      <c r="E66" s="175"/>
      <c r="F66" s="175"/>
      <c r="G66" s="175"/>
      <c r="H66" s="175"/>
      <c r="I66" s="175"/>
      <c r="J66" s="176">
        <f>J317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99</v>
      </c>
      <c r="E67" s="169"/>
      <c r="F67" s="169"/>
      <c r="G67" s="169"/>
      <c r="H67" s="169"/>
      <c r="I67" s="169"/>
      <c r="J67" s="170">
        <f>J336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100</v>
      </c>
      <c r="E68" s="175"/>
      <c r="F68" s="175"/>
      <c r="G68" s="175"/>
      <c r="H68" s="175"/>
      <c r="I68" s="175"/>
      <c r="J68" s="176">
        <f>J337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Třebovka, Ústí n. Orlicí, odstranění havarijního stavu jezových pilířů, ř.km 0,480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86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01 - Demolice jezových pilířů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Ústí n. Orlicí</v>
      </c>
      <c r="G82" s="41"/>
      <c r="H82" s="41"/>
      <c r="I82" s="33" t="s">
        <v>23</v>
      </c>
      <c r="J82" s="73" t="str">
        <f>IF(J12="","",J12)</f>
        <v>9.2.2023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Povodí Labe, státní podnik</v>
      </c>
      <c r="G84" s="41"/>
      <c r="H84" s="41"/>
      <c r="I84" s="33" t="s">
        <v>31</v>
      </c>
      <c r="J84" s="37" t="str">
        <f>E21</f>
        <v>Ing. P. Kunc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Ing. P. Kunc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102</v>
      </c>
      <c r="D87" s="181" t="s">
        <v>56</v>
      </c>
      <c r="E87" s="181" t="s">
        <v>52</v>
      </c>
      <c r="F87" s="181" t="s">
        <v>53</v>
      </c>
      <c r="G87" s="181" t="s">
        <v>103</v>
      </c>
      <c r="H87" s="181" t="s">
        <v>104</v>
      </c>
      <c r="I87" s="181" t="s">
        <v>105</v>
      </c>
      <c r="J87" s="181" t="s">
        <v>90</v>
      </c>
      <c r="K87" s="182" t="s">
        <v>106</v>
      </c>
      <c r="L87" s="183"/>
      <c r="M87" s="93" t="s">
        <v>19</v>
      </c>
      <c r="N87" s="94" t="s">
        <v>41</v>
      </c>
      <c r="O87" s="94" t="s">
        <v>107</v>
      </c>
      <c r="P87" s="94" t="s">
        <v>108</v>
      </c>
      <c r="Q87" s="94" t="s">
        <v>109</v>
      </c>
      <c r="R87" s="94" t="s">
        <v>110</v>
      </c>
      <c r="S87" s="94" t="s">
        <v>111</v>
      </c>
      <c r="T87" s="95" t="s">
        <v>112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113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P89+P336</f>
        <v>0</v>
      </c>
      <c r="Q88" s="97"/>
      <c r="R88" s="186">
        <f>R89+R336</f>
        <v>63.937042509999991</v>
      </c>
      <c r="S88" s="97"/>
      <c r="T88" s="187">
        <f>T89+T336</f>
        <v>214.52639199999999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91</v>
      </c>
      <c r="BK88" s="188">
        <f>BK89+BK336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114</v>
      </c>
      <c r="F89" s="192" t="s">
        <v>115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P90+P95+P111+P147+P148+P317</f>
        <v>0</v>
      </c>
      <c r="Q89" s="197"/>
      <c r="R89" s="198">
        <f>R90+R95+R111+R147+R148+R317</f>
        <v>63.452824689999993</v>
      </c>
      <c r="S89" s="197"/>
      <c r="T89" s="199">
        <f>T90+T95+T111+T147+T148+T317</f>
        <v>214.52639199999999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116</v>
      </c>
      <c r="BK89" s="202">
        <f>BK90+BK95+BK111+BK147+BK148+BK317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79</v>
      </c>
      <c r="F90" s="203" t="s">
        <v>117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SUM(P91:P94)</f>
        <v>0</v>
      </c>
      <c r="Q90" s="197"/>
      <c r="R90" s="198">
        <f>SUM(R91:R94)</f>
        <v>0</v>
      </c>
      <c r="S90" s="197"/>
      <c r="T90" s="199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116</v>
      </c>
      <c r="BK90" s="202">
        <f>SUM(BK91:BK94)</f>
        <v>0</v>
      </c>
    </row>
    <row r="91" s="2" customFormat="1" ht="16.5" customHeight="1">
      <c r="A91" s="39"/>
      <c r="B91" s="40"/>
      <c r="C91" s="205" t="s">
        <v>79</v>
      </c>
      <c r="D91" s="205" t="s">
        <v>118</v>
      </c>
      <c r="E91" s="206" t="s">
        <v>119</v>
      </c>
      <c r="F91" s="207" t="s">
        <v>120</v>
      </c>
      <c r="G91" s="208" t="s">
        <v>121</v>
      </c>
      <c r="H91" s="209">
        <v>0.01</v>
      </c>
      <c r="I91" s="210"/>
      <c r="J91" s="211">
        <f>ROUND(I91*H91,2)</f>
        <v>0</v>
      </c>
      <c r="K91" s="207" t="s">
        <v>122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123</v>
      </c>
      <c r="AT91" s="216" t="s">
        <v>118</v>
      </c>
      <c r="AU91" s="216" t="s">
        <v>81</v>
      </c>
      <c r="AY91" s="18" t="s">
        <v>116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123</v>
      </c>
      <c r="BM91" s="216" t="s">
        <v>124</v>
      </c>
    </row>
    <row r="92" s="2" customFormat="1">
      <c r="A92" s="39"/>
      <c r="B92" s="40"/>
      <c r="C92" s="41"/>
      <c r="D92" s="218" t="s">
        <v>125</v>
      </c>
      <c r="E92" s="41"/>
      <c r="F92" s="219" t="s">
        <v>126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125</v>
      </c>
      <c r="AU92" s="18" t="s">
        <v>81</v>
      </c>
    </row>
    <row r="93" s="13" customFormat="1">
      <c r="A93" s="13"/>
      <c r="B93" s="223"/>
      <c r="C93" s="224"/>
      <c r="D93" s="225" t="s">
        <v>127</v>
      </c>
      <c r="E93" s="226" t="s">
        <v>19</v>
      </c>
      <c r="F93" s="227" t="s">
        <v>128</v>
      </c>
      <c r="G93" s="224"/>
      <c r="H93" s="226" t="s">
        <v>19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127</v>
      </c>
      <c r="AU93" s="233" t="s">
        <v>81</v>
      </c>
      <c r="AV93" s="13" t="s">
        <v>79</v>
      </c>
      <c r="AW93" s="13" t="s">
        <v>33</v>
      </c>
      <c r="AX93" s="13" t="s">
        <v>71</v>
      </c>
      <c r="AY93" s="233" t="s">
        <v>116</v>
      </c>
    </row>
    <row r="94" s="14" customFormat="1">
      <c r="A94" s="14"/>
      <c r="B94" s="234"/>
      <c r="C94" s="235"/>
      <c r="D94" s="225" t="s">
        <v>127</v>
      </c>
      <c r="E94" s="236" t="s">
        <v>19</v>
      </c>
      <c r="F94" s="237" t="s">
        <v>129</v>
      </c>
      <c r="G94" s="235"/>
      <c r="H94" s="238">
        <v>0.01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127</v>
      </c>
      <c r="AU94" s="244" t="s">
        <v>81</v>
      </c>
      <c r="AV94" s="14" t="s">
        <v>81</v>
      </c>
      <c r="AW94" s="14" t="s">
        <v>33</v>
      </c>
      <c r="AX94" s="14" t="s">
        <v>79</v>
      </c>
      <c r="AY94" s="244" t="s">
        <v>116</v>
      </c>
    </row>
    <row r="95" s="12" customFormat="1" ht="22.8" customHeight="1">
      <c r="A95" s="12"/>
      <c r="B95" s="189"/>
      <c r="C95" s="190"/>
      <c r="D95" s="191" t="s">
        <v>70</v>
      </c>
      <c r="E95" s="203" t="s">
        <v>81</v>
      </c>
      <c r="F95" s="203" t="s">
        <v>130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SUM(P96:P110)</f>
        <v>0</v>
      </c>
      <c r="Q95" s="197"/>
      <c r="R95" s="198">
        <f>SUM(R96:R110)</f>
        <v>0.12834549000000001</v>
      </c>
      <c r="S95" s="197"/>
      <c r="T95" s="199">
        <f>SUM(T96:T110)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79</v>
      </c>
      <c r="AT95" s="201" t="s">
        <v>70</v>
      </c>
      <c r="AU95" s="201" t="s">
        <v>79</v>
      </c>
      <c r="AY95" s="200" t="s">
        <v>116</v>
      </c>
      <c r="BK95" s="202">
        <f>SUM(BK96:BK110)</f>
        <v>0</v>
      </c>
    </row>
    <row r="96" s="2" customFormat="1" ht="16.5" customHeight="1">
      <c r="A96" s="39"/>
      <c r="B96" s="40"/>
      <c r="C96" s="205" t="s">
        <v>81</v>
      </c>
      <c r="D96" s="205" t="s">
        <v>118</v>
      </c>
      <c r="E96" s="206" t="s">
        <v>131</v>
      </c>
      <c r="F96" s="207" t="s">
        <v>132</v>
      </c>
      <c r="G96" s="208" t="s">
        <v>133</v>
      </c>
      <c r="H96" s="209">
        <v>1.6200000000000001</v>
      </c>
      <c r="I96" s="210"/>
      <c r="J96" s="211">
        <f>ROUND(I96*H96,2)</f>
        <v>0</v>
      </c>
      <c r="K96" s="207" t="s">
        <v>122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0.00247</v>
      </c>
      <c r="R96" s="214">
        <f>Q96*H96</f>
        <v>0.0040014000000000004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123</v>
      </c>
      <c r="AT96" s="216" t="s">
        <v>118</v>
      </c>
      <c r="AU96" s="216" t="s">
        <v>81</v>
      </c>
      <c r="AY96" s="18" t="s">
        <v>116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123</v>
      </c>
      <c r="BM96" s="216" t="s">
        <v>134</v>
      </c>
    </row>
    <row r="97" s="2" customFormat="1">
      <c r="A97" s="39"/>
      <c r="B97" s="40"/>
      <c r="C97" s="41"/>
      <c r="D97" s="218" t="s">
        <v>125</v>
      </c>
      <c r="E97" s="41"/>
      <c r="F97" s="219" t="s">
        <v>135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125</v>
      </c>
      <c r="AU97" s="18" t="s">
        <v>81</v>
      </c>
    </row>
    <row r="98" s="13" customFormat="1">
      <c r="A98" s="13"/>
      <c r="B98" s="223"/>
      <c r="C98" s="224"/>
      <c r="D98" s="225" t="s">
        <v>127</v>
      </c>
      <c r="E98" s="226" t="s">
        <v>19</v>
      </c>
      <c r="F98" s="227" t="s">
        <v>136</v>
      </c>
      <c r="G98" s="224"/>
      <c r="H98" s="226" t="s">
        <v>19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127</v>
      </c>
      <c r="AU98" s="233" t="s">
        <v>81</v>
      </c>
      <c r="AV98" s="13" t="s">
        <v>79</v>
      </c>
      <c r="AW98" s="13" t="s">
        <v>33</v>
      </c>
      <c r="AX98" s="13" t="s">
        <v>71</v>
      </c>
      <c r="AY98" s="233" t="s">
        <v>116</v>
      </c>
    </row>
    <row r="99" s="13" customFormat="1">
      <c r="A99" s="13"/>
      <c r="B99" s="223"/>
      <c r="C99" s="224"/>
      <c r="D99" s="225" t="s">
        <v>127</v>
      </c>
      <c r="E99" s="226" t="s">
        <v>19</v>
      </c>
      <c r="F99" s="227" t="s">
        <v>137</v>
      </c>
      <c r="G99" s="224"/>
      <c r="H99" s="226" t="s">
        <v>19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127</v>
      </c>
      <c r="AU99" s="233" t="s">
        <v>81</v>
      </c>
      <c r="AV99" s="13" t="s">
        <v>79</v>
      </c>
      <c r="AW99" s="13" t="s">
        <v>33</v>
      </c>
      <c r="AX99" s="13" t="s">
        <v>71</v>
      </c>
      <c r="AY99" s="233" t="s">
        <v>116</v>
      </c>
    </row>
    <row r="100" s="14" customFormat="1">
      <c r="A100" s="14"/>
      <c r="B100" s="234"/>
      <c r="C100" s="235"/>
      <c r="D100" s="225" t="s">
        <v>127</v>
      </c>
      <c r="E100" s="236" t="s">
        <v>19</v>
      </c>
      <c r="F100" s="237" t="s">
        <v>138</v>
      </c>
      <c r="G100" s="235"/>
      <c r="H100" s="238">
        <v>1.6200000000000001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127</v>
      </c>
      <c r="AU100" s="244" t="s">
        <v>81</v>
      </c>
      <c r="AV100" s="14" t="s">
        <v>81</v>
      </c>
      <c r="AW100" s="14" t="s">
        <v>33</v>
      </c>
      <c r="AX100" s="14" t="s">
        <v>79</v>
      </c>
      <c r="AY100" s="244" t="s">
        <v>116</v>
      </c>
    </row>
    <row r="101" s="2" customFormat="1" ht="16.5" customHeight="1">
      <c r="A101" s="39"/>
      <c r="B101" s="40"/>
      <c r="C101" s="205" t="s">
        <v>139</v>
      </c>
      <c r="D101" s="205" t="s">
        <v>118</v>
      </c>
      <c r="E101" s="206" t="s">
        <v>140</v>
      </c>
      <c r="F101" s="207" t="s">
        <v>141</v>
      </c>
      <c r="G101" s="208" t="s">
        <v>133</v>
      </c>
      <c r="H101" s="209">
        <v>1.6200000000000001</v>
      </c>
      <c r="I101" s="210"/>
      <c r="J101" s="211">
        <f>ROUND(I101*H101,2)</f>
        <v>0</v>
      </c>
      <c r="K101" s="207" t="s">
        <v>122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123</v>
      </c>
      <c r="AT101" s="216" t="s">
        <v>118</v>
      </c>
      <c r="AU101" s="216" t="s">
        <v>81</v>
      </c>
      <c r="AY101" s="18" t="s">
        <v>116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123</v>
      </c>
      <c r="BM101" s="216" t="s">
        <v>142</v>
      </c>
    </row>
    <row r="102" s="2" customFormat="1">
      <c r="A102" s="39"/>
      <c r="B102" s="40"/>
      <c r="C102" s="41"/>
      <c r="D102" s="218" t="s">
        <v>125</v>
      </c>
      <c r="E102" s="41"/>
      <c r="F102" s="219" t="s">
        <v>143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125</v>
      </c>
      <c r="AU102" s="18" t="s">
        <v>81</v>
      </c>
    </row>
    <row r="103" s="13" customFormat="1">
      <c r="A103" s="13"/>
      <c r="B103" s="223"/>
      <c r="C103" s="224"/>
      <c r="D103" s="225" t="s">
        <v>127</v>
      </c>
      <c r="E103" s="226" t="s">
        <v>19</v>
      </c>
      <c r="F103" s="227" t="s">
        <v>136</v>
      </c>
      <c r="G103" s="224"/>
      <c r="H103" s="226" t="s">
        <v>19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127</v>
      </c>
      <c r="AU103" s="233" t="s">
        <v>81</v>
      </c>
      <c r="AV103" s="13" t="s">
        <v>79</v>
      </c>
      <c r="AW103" s="13" t="s">
        <v>33</v>
      </c>
      <c r="AX103" s="13" t="s">
        <v>71</v>
      </c>
      <c r="AY103" s="233" t="s">
        <v>116</v>
      </c>
    </row>
    <row r="104" s="13" customFormat="1">
      <c r="A104" s="13"/>
      <c r="B104" s="223"/>
      <c r="C104" s="224"/>
      <c r="D104" s="225" t="s">
        <v>127</v>
      </c>
      <c r="E104" s="226" t="s">
        <v>19</v>
      </c>
      <c r="F104" s="227" t="s">
        <v>137</v>
      </c>
      <c r="G104" s="224"/>
      <c r="H104" s="226" t="s">
        <v>19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127</v>
      </c>
      <c r="AU104" s="233" t="s">
        <v>81</v>
      </c>
      <c r="AV104" s="13" t="s">
        <v>79</v>
      </c>
      <c r="AW104" s="13" t="s">
        <v>33</v>
      </c>
      <c r="AX104" s="13" t="s">
        <v>71</v>
      </c>
      <c r="AY104" s="233" t="s">
        <v>116</v>
      </c>
    </row>
    <row r="105" s="14" customFormat="1">
      <c r="A105" s="14"/>
      <c r="B105" s="234"/>
      <c r="C105" s="235"/>
      <c r="D105" s="225" t="s">
        <v>127</v>
      </c>
      <c r="E105" s="236" t="s">
        <v>19</v>
      </c>
      <c r="F105" s="237" t="s">
        <v>138</v>
      </c>
      <c r="G105" s="235"/>
      <c r="H105" s="238">
        <v>1.6200000000000001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127</v>
      </c>
      <c r="AU105" s="244" t="s">
        <v>81</v>
      </c>
      <c r="AV105" s="14" t="s">
        <v>81</v>
      </c>
      <c r="AW105" s="14" t="s">
        <v>33</v>
      </c>
      <c r="AX105" s="14" t="s">
        <v>79</v>
      </c>
      <c r="AY105" s="244" t="s">
        <v>116</v>
      </c>
    </row>
    <row r="106" s="2" customFormat="1" ht="16.5" customHeight="1">
      <c r="A106" s="39"/>
      <c r="B106" s="40"/>
      <c r="C106" s="205" t="s">
        <v>123</v>
      </c>
      <c r="D106" s="205" t="s">
        <v>118</v>
      </c>
      <c r="E106" s="206" t="s">
        <v>144</v>
      </c>
      <c r="F106" s="207" t="s">
        <v>145</v>
      </c>
      <c r="G106" s="208" t="s">
        <v>146</v>
      </c>
      <c r="H106" s="209">
        <v>0.11700000000000001</v>
      </c>
      <c r="I106" s="210"/>
      <c r="J106" s="211">
        <f>ROUND(I106*H106,2)</f>
        <v>0</v>
      </c>
      <c r="K106" s="207" t="s">
        <v>122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1.06277</v>
      </c>
      <c r="R106" s="214">
        <f>Q106*H106</f>
        <v>0.12434409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123</v>
      </c>
      <c r="AT106" s="216" t="s">
        <v>118</v>
      </c>
      <c r="AU106" s="216" t="s">
        <v>81</v>
      </c>
      <c r="AY106" s="18" t="s">
        <v>116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123</v>
      </c>
      <c r="BM106" s="216" t="s">
        <v>147</v>
      </c>
    </row>
    <row r="107" s="2" customFormat="1">
      <c r="A107" s="39"/>
      <c r="B107" s="40"/>
      <c r="C107" s="41"/>
      <c r="D107" s="218" t="s">
        <v>125</v>
      </c>
      <c r="E107" s="41"/>
      <c r="F107" s="219" t="s">
        <v>148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125</v>
      </c>
      <c r="AU107" s="18" t="s">
        <v>81</v>
      </c>
    </row>
    <row r="108" s="13" customFormat="1">
      <c r="A108" s="13"/>
      <c r="B108" s="223"/>
      <c r="C108" s="224"/>
      <c r="D108" s="225" t="s">
        <v>127</v>
      </c>
      <c r="E108" s="226" t="s">
        <v>19</v>
      </c>
      <c r="F108" s="227" t="s">
        <v>136</v>
      </c>
      <c r="G108" s="224"/>
      <c r="H108" s="226" t="s">
        <v>19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127</v>
      </c>
      <c r="AU108" s="233" t="s">
        <v>81</v>
      </c>
      <c r="AV108" s="13" t="s">
        <v>79</v>
      </c>
      <c r="AW108" s="13" t="s">
        <v>33</v>
      </c>
      <c r="AX108" s="13" t="s">
        <v>71</v>
      </c>
      <c r="AY108" s="233" t="s">
        <v>116</v>
      </c>
    </row>
    <row r="109" s="13" customFormat="1">
      <c r="A109" s="13"/>
      <c r="B109" s="223"/>
      <c r="C109" s="224"/>
      <c r="D109" s="225" t="s">
        <v>127</v>
      </c>
      <c r="E109" s="226" t="s">
        <v>19</v>
      </c>
      <c r="F109" s="227" t="s">
        <v>149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127</v>
      </c>
      <c r="AU109" s="233" t="s">
        <v>81</v>
      </c>
      <c r="AV109" s="13" t="s">
        <v>79</v>
      </c>
      <c r="AW109" s="13" t="s">
        <v>33</v>
      </c>
      <c r="AX109" s="13" t="s">
        <v>71</v>
      </c>
      <c r="AY109" s="233" t="s">
        <v>116</v>
      </c>
    </row>
    <row r="110" s="14" customFormat="1">
      <c r="A110" s="14"/>
      <c r="B110" s="234"/>
      <c r="C110" s="235"/>
      <c r="D110" s="225" t="s">
        <v>127</v>
      </c>
      <c r="E110" s="236" t="s">
        <v>19</v>
      </c>
      <c r="F110" s="237" t="s">
        <v>150</v>
      </c>
      <c r="G110" s="235"/>
      <c r="H110" s="238">
        <v>0.11700000000000001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127</v>
      </c>
      <c r="AU110" s="244" t="s">
        <v>81</v>
      </c>
      <c r="AV110" s="14" t="s">
        <v>81</v>
      </c>
      <c r="AW110" s="14" t="s">
        <v>33</v>
      </c>
      <c r="AX110" s="14" t="s">
        <v>79</v>
      </c>
      <c r="AY110" s="244" t="s">
        <v>116</v>
      </c>
    </row>
    <row r="111" s="12" customFormat="1" ht="22.8" customHeight="1">
      <c r="A111" s="12"/>
      <c r="B111" s="189"/>
      <c r="C111" s="190"/>
      <c r="D111" s="191" t="s">
        <v>70</v>
      </c>
      <c r="E111" s="203" t="s">
        <v>139</v>
      </c>
      <c r="F111" s="203" t="s">
        <v>151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SUM(P112:P146)</f>
        <v>0</v>
      </c>
      <c r="Q111" s="197"/>
      <c r="R111" s="198">
        <f>SUM(R112:R146)</f>
        <v>17.472221380000001</v>
      </c>
      <c r="S111" s="197"/>
      <c r="T111" s="199">
        <f>SUM(T112:T146)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79</v>
      </c>
      <c r="AT111" s="201" t="s">
        <v>70</v>
      </c>
      <c r="AU111" s="201" t="s">
        <v>79</v>
      </c>
      <c r="AY111" s="200" t="s">
        <v>116</v>
      </c>
      <c r="BK111" s="202">
        <f>SUM(BK112:BK146)</f>
        <v>0</v>
      </c>
    </row>
    <row r="112" s="2" customFormat="1" ht="16.5" customHeight="1">
      <c r="A112" s="39"/>
      <c r="B112" s="40"/>
      <c r="C112" s="205" t="s">
        <v>152</v>
      </c>
      <c r="D112" s="205" t="s">
        <v>118</v>
      </c>
      <c r="E112" s="206" t="s">
        <v>153</v>
      </c>
      <c r="F112" s="207" t="s">
        <v>154</v>
      </c>
      <c r="G112" s="208" t="s">
        <v>155</v>
      </c>
      <c r="H112" s="209">
        <v>5.569</v>
      </c>
      <c r="I112" s="210"/>
      <c r="J112" s="211">
        <f>ROUND(I112*H112,2)</f>
        <v>0</v>
      </c>
      <c r="K112" s="207" t="s">
        <v>122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123</v>
      </c>
      <c r="AT112" s="216" t="s">
        <v>118</v>
      </c>
      <c r="AU112" s="216" t="s">
        <v>81</v>
      </c>
      <c r="AY112" s="18" t="s">
        <v>116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123</v>
      </c>
      <c r="BM112" s="216" t="s">
        <v>156</v>
      </c>
    </row>
    <row r="113" s="2" customFormat="1">
      <c r="A113" s="39"/>
      <c r="B113" s="40"/>
      <c r="C113" s="41"/>
      <c r="D113" s="218" t="s">
        <v>125</v>
      </c>
      <c r="E113" s="41"/>
      <c r="F113" s="219" t="s">
        <v>157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125</v>
      </c>
      <c r="AU113" s="18" t="s">
        <v>81</v>
      </c>
    </row>
    <row r="114" s="13" customFormat="1">
      <c r="A114" s="13"/>
      <c r="B114" s="223"/>
      <c r="C114" s="224"/>
      <c r="D114" s="225" t="s">
        <v>127</v>
      </c>
      <c r="E114" s="226" t="s">
        <v>19</v>
      </c>
      <c r="F114" s="227" t="s">
        <v>136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127</v>
      </c>
      <c r="AU114" s="233" t="s">
        <v>81</v>
      </c>
      <c r="AV114" s="13" t="s">
        <v>79</v>
      </c>
      <c r="AW114" s="13" t="s">
        <v>33</v>
      </c>
      <c r="AX114" s="13" t="s">
        <v>71</v>
      </c>
      <c r="AY114" s="233" t="s">
        <v>116</v>
      </c>
    </row>
    <row r="115" s="13" customFormat="1">
      <c r="A115" s="13"/>
      <c r="B115" s="223"/>
      <c r="C115" s="224"/>
      <c r="D115" s="225" t="s">
        <v>127</v>
      </c>
      <c r="E115" s="226" t="s">
        <v>19</v>
      </c>
      <c r="F115" s="227" t="s">
        <v>158</v>
      </c>
      <c r="G115" s="224"/>
      <c r="H115" s="226" t="s">
        <v>19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127</v>
      </c>
      <c r="AU115" s="233" t="s">
        <v>81</v>
      </c>
      <c r="AV115" s="13" t="s">
        <v>79</v>
      </c>
      <c r="AW115" s="13" t="s">
        <v>33</v>
      </c>
      <c r="AX115" s="13" t="s">
        <v>71</v>
      </c>
      <c r="AY115" s="233" t="s">
        <v>116</v>
      </c>
    </row>
    <row r="116" s="14" customFormat="1">
      <c r="A116" s="14"/>
      <c r="B116" s="234"/>
      <c r="C116" s="235"/>
      <c r="D116" s="225" t="s">
        <v>127</v>
      </c>
      <c r="E116" s="236" t="s">
        <v>19</v>
      </c>
      <c r="F116" s="237" t="s">
        <v>159</v>
      </c>
      <c r="G116" s="235"/>
      <c r="H116" s="238">
        <v>2.52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127</v>
      </c>
      <c r="AU116" s="244" t="s">
        <v>81</v>
      </c>
      <c r="AV116" s="14" t="s">
        <v>81</v>
      </c>
      <c r="AW116" s="14" t="s">
        <v>33</v>
      </c>
      <c r="AX116" s="14" t="s">
        <v>71</v>
      </c>
      <c r="AY116" s="244" t="s">
        <v>116</v>
      </c>
    </row>
    <row r="117" s="14" customFormat="1">
      <c r="A117" s="14"/>
      <c r="B117" s="234"/>
      <c r="C117" s="235"/>
      <c r="D117" s="225" t="s">
        <v>127</v>
      </c>
      <c r="E117" s="236" t="s">
        <v>19</v>
      </c>
      <c r="F117" s="237" t="s">
        <v>160</v>
      </c>
      <c r="G117" s="235"/>
      <c r="H117" s="238">
        <v>0.75600000000000001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127</v>
      </c>
      <c r="AU117" s="244" t="s">
        <v>81</v>
      </c>
      <c r="AV117" s="14" t="s">
        <v>81</v>
      </c>
      <c r="AW117" s="14" t="s">
        <v>33</v>
      </c>
      <c r="AX117" s="14" t="s">
        <v>71</v>
      </c>
      <c r="AY117" s="244" t="s">
        <v>116</v>
      </c>
    </row>
    <row r="118" s="13" customFormat="1">
      <c r="A118" s="13"/>
      <c r="B118" s="223"/>
      <c r="C118" s="224"/>
      <c r="D118" s="225" t="s">
        <v>127</v>
      </c>
      <c r="E118" s="226" t="s">
        <v>19</v>
      </c>
      <c r="F118" s="227" t="s">
        <v>161</v>
      </c>
      <c r="G118" s="224"/>
      <c r="H118" s="226" t="s">
        <v>19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127</v>
      </c>
      <c r="AU118" s="233" t="s">
        <v>81</v>
      </c>
      <c r="AV118" s="13" t="s">
        <v>79</v>
      </c>
      <c r="AW118" s="13" t="s">
        <v>33</v>
      </c>
      <c r="AX118" s="13" t="s">
        <v>71</v>
      </c>
      <c r="AY118" s="233" t="s">
        <v>116</v>
      </c>
    </row>
    <row r="119" s="14" customFormat="1">
      <c r="A119" s="14"/>
      <c r="B119" s="234"/>
      <c r="C119" s="235"/>
      <c r="D119" s="225" t="s">
        <v>127</v>
      </c>
      <c r="E119" s="236" t="s">
        <v>19</v>
      </c>
      <c r="F119" s="237" t="s">
        <v>162</v>
      </c>
      <c r="G119" s="235"/>
      <c r="H119" s="238">
        <v>2.2930000000000001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127</v>
      </c>
      <c r="AU119" s="244" t="s">
        <v>81</v>
      </c>
      <c r="AV119" s="14" t="s">
        <v>81</v>
      </c>
      <c r="AW119" s="14" t="s">
        <v>33</v>
      </c>
      <c r="AX119" s="14" t="s">
        <v>71</v>
      </c>
      <c r="AY119" s="244" t="s">
        <v>116</v>
      </c>
    </row>
    <row r="120" s="15" customFormat="1">
      <c r="A120" s="15"/>
      <c r="B120" s="245"/>
      <c r="C120" s="246"/>
      <c r="D120" s="225" t="s">
        <v>127</v>
      </c>
      <c r="E120" s="247" t="s">
        <v>19</v>
      </c>
      <c r="F120" s="248" t="s">
        <v>163</v>
      </c>
      <c r="G120" s="246"/>
      <c r="H120" s="249">
        <v>5.569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5" t="s">
        <v>127</v>
      </c>
      <c r="AU120" s="255" t="s">
        <v>81</v>
      </c>
      <c r="AV120" s="15" t="s">
        <v>123</v>
      </c>
      <c r="AW120" s="15" t="s">
        <v>33</v>
      </c>
      <c r="AX120" s="15" t="s">
        <v>79</v>
      </c>
      <c r="AY120" s="255" t="s">
        <v>116</v>
      </c>
    </row>
    <row r="121" s="2" customFormat="1" ht="21.75" customHeight="1">
      <c r="A121" s="39"/>
      <c r="B121" s="40"/>
      <c r="C121" s="205" t="s">
        <v>164</v>
      </c>
      <c r="D121" s="205" t="s">
        <v>118</v>
      </c>
      <c r="E121" s="206" t="s">
        <v>165</v>
      </c>
      <c r="F121" s="207" t="s">
        <v>166</v>
      </c>
      <c r="G121" s="208" t="s">
        <v>155</v>
      </c>
      <c r="H121" s="209">
        <v>3.9020000000000001</v>
      </c>
      <c r="I121" s="210"/>
      <c r="J121" s="211">
        <f>ROUND(I121*H121,2)</f>
        <v>0</v>
      </c>
      <c r="K121" s="207" t="s">
        <v>122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2.5018699999999998</v>
      </c>
      <c r="R121" s="214">
        <f>Q121*H121</f>
        <v>9.76229674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123</v>
      </c>
      <c r="AT121" s="216" t="s">
        <v>118</v>
      </c>
      <c r="AU121" s="216" t="s">
        <v>81</v>
      </c>
      <c r="AY121" s="18" t="s">
        <v>116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123</v>
      </c>
      <c r="BM121" s="216" t="s">
        <v>167</v>
      </c>
    </row>
    <row r="122" s="2" customFormat="1">
      <c r="A122" s="39"/>
      <c r="B122" s="40"/>
      <c r="C122" s="41"/>
      <c r="D122" s="218" t="s">
        <v>125</v>
      </c>
      <c r="E122" s="41"/>
      <c r="F122" s="219" t="s">
        <v>168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125</v>
      </c>
      <c r="AU122" s="18" t="s">
        <v>81</v>
      </c>
    </row>
    <row r="123" s="13" customFormat="1">
      <c r="A123" s="13"/>
      <c r="B123" s="223"/>
      <c r="C123" s="224"/>
      <c r="D123" s="225" t="s">
        <v>127</v>
      </c>
      <c r="E123" s="226" t="s">
        <v>19</v>
      </c>
      <c r="F123" s="227" t="s">
        <v>136</v>
      </c>
      <c r="G123" s="224"/>
      <c r="H123" s="226" t="s">
        <v>19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127</v>
      </c>
      <c r="AU123" s="233" t="s">
        <v>81</v>
      </c>
      <c r="AV123" s="13" t="s">
        <v>79</v>
      </c>
      <c r="AW123" s="13" t="s">
        <v>33</v>
      </c>
      <c r="AX123" s="13" t="s">
        <v>71</v>
      </c>
      <c r="AY123" s="233" t="s">
        <v>116</v>
      </c>
    </row>
    <row r="124" s="13" customFormat="1">
      <c r="A124" s="13"/>
      <c r="B124" s="223"/>
      <c r="C124" s="224"/>
      <c r="D124" s="225" t="s">
        <v>127</v>
      </c>
      <c r="E124" s="226" t="s">
        <v>19</v>
      </c>
      <c r="F124" s="227" t="s">
        <v>149</v>
      </c>
      <c r="G124" s="224"/>
      <c r="H124" s="226" t="s">
        <v>19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127</v>
      </c>
      <c r="AU124" s="233" t="s">
        <v>81</v>
      </c>
      <c r="AV124" s="13" t="s">
        <v>79</v>
      </c>
      <c r="AW124" s="13" t="s">
        <v>33</v>
      </c>
      <c r="AX124" s="13" t="s">
        <v>71</v>
      </c>
      <c r="AY124" s="233" t="s">
        <v>116</v>
      </c>
    </row>
    <row r="125" s="14" customFormat="1">
      <c r="A125" s="14"/>
      <c r="B125" s="234"/>
      <c r="C125" s="235"/>
      <c r="D125" s="225" t="s">
        <v>127</v>
      </c>
      <c r="E125" s="236" t="s">
        <v>19</v>
      </c>
      <c r="F125" s="237" t="s">
        <v>169</v>
      </c>
      <c r="G125" s="235"/>
      <c r="H125" s="238">
        <v>3.9020000000000001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127</v>
      </c>
      <c r="AU125" s="244" t="s">
        <v>81</v>
      </c>
      <c r="AV125" s="14" t="s">
        <v>81</v>
      </c>
      <c r="AW125" s="14" t="s">
        <v>33</v>
      </c>
      <c r="AX125" s="14" t="s">
        <v>79</v>
      </c>
      <c r="AY125" s="244" t="s">
        <v>116</v>
      </c>
    </row>
    <row r="126" s="2" customFormat="1" ht="37.8" customHeight="1">
      <c r="A126" s="39"/>
      <c r="B126" s="40"/>
      <c r="C126" s="205" t="s">
        <v>170</v>
      </c>
      <c r="D126" s="205" t="s">
        <v>118</v>
      </c>
      <c r="E126" s="206" t="s">
        <v>171</v>
      </c>
      <c r="F126" s="207" t="s">
        <v>172</v>
      </c>
      <c r="G126" s="208" t="s">
        <v>155</v>
      </c>
      <c r="H126" s="209">
        <v>7.2839999999999998</v>
      </c>
      <c r="I126" s="210"/>
      <c r="J126" s="211">
        <f>ROUND(I126*H126,2)</f>
        <v>0</v>
      </c>
      <c r="K126" s="207" t="s">
        <v>122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0.36037999999999998</v>
      </c>
      <c r="R126" s="214">
        <f>Q126*H126</f>
        <v>2.6250079199999998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123</v>
      </c>
      <c r="AT126" s="216" t="s">
        <v>118</v>
      </c>
      <c r="AU126" s="216" t="s">
        <v>81</v>
      </c>
      <c r="AY126" s="18" t="s">
        <v>116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123</v>
      </c>
      <c r="BM126" s="216" t="s">
        <v>173</v>
      </c>
    </row>
    <row r="127" s="2" customFormat="1">
      <c r="A127" s="39"/>
      <c r="B127" s="40"/>
      <c r="C127" s="41"/>
      <c r="D127" s="218" t="s">
        <v>125</v>
      </c>
      <c r="E127" s="41"/>
      <c r="F127" s="219" t="s">
        <v>174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125</v>
      </c>
      <c r="AU127" s="18" t="s">
        <v>81</v>
      </c>
    </row>
    <row r="128" s="13" customFormat="1">
      <c r="A128" s="13"/>
      <c r="B128" s="223"/>
      <c r="C128" s="224"/>
      <c r="D128" s="225" t="s">
        <v>127</v>
      </c>
      <c r="E128" s="226" t="s">
        <v>19</v>
      </c>
      <c r="F128" s="227" t="s">
        <v>136</v>
      </c>
      <c r="G128" s="224"/>
      <c r="H128" s="226" t="s">
        <v>19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127</v>
      </c>
      <c r="AU128" s="233" t="s">
        <v>81</v>
      </c>
      <c r="AV128" s="13" t="s">
        <v>79</v>
      </c>
      <c r="AW128" s="13" t="s">
        <v>33</v>
      </c>
      <c r="AX128" s="13" t="s">
        <v>71</v>
      </c>
      <c r="AY128" s="233" t="s">
        <v>116</v>
      </c>
    </row>
    <row r="129" s="13" customFormat="1">
      <c r="A129" s="13"/>
      <c r="B129" s="223"/>
      <c r="C129" s="224"/>
      <c r="D129" s="225" t="s">
        <v>127</v>
      </c>
      <c r="E129" s="226" t="s">
        <v>19</v>
      </c>
      <c r="F129" s="227" t="s">
        <v>175</v>
      </c>
      <c r="G129" s="224"/>
      <c r="H129" s="226" t="s">
        <v>19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127</v>
      </c>
      <c r="AU129" s="233" t="s">
        <v>81</v>
      </c>
      <c r="AV129" s="13" t="s">
        <v>79</v>
      </c>
      <c r="AW129" s="13" t="s">
        <v>33</v>
      </c>
      <c r="AX129" s="13" t="s">
        <v>71</v>
      </c>
      <c r="AY129" s="233" t="s">
        <v>116</v>
      </c>
    </row>
    <row r="130" s="14" customFormat="1">
      <c r="A130" s="14"/>
      <c r="B130" s="234"/>
      <c r="C130" s="235"/>
      <c r="D130" s="225" t="s">
        <v>127</v>
      </c>
      <c r="E130" s="236" t="s">
        <v>19</v>
      </c>
      <c r="F130" s="237" t="s">
        <v>176</v>
      </c>
      <c r="G130" s="235"/>
      <c r="H130" s="238">
        <v>6.5039999999999996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127</v>
      </c>
      <c r="AU130" s="244" t="s">
        <v>81</v>
      </c>
      <c r="AV130" s="14" t="s">
        <v>81</v>
      </c>
      <c r="AW130" s="14" t="s">
        <v>33</v>
      </c>
      <c r="AX130" s="14" t="s">
        <v>71</v>
      </c>
      <c r="AY130" s="244" t="s">
        <v>116</v>
      </c>
    </row>
    <row r="131" s="13" customFormat="1">
      <c r="A131" s="13"/>
      <c r="B131" s="223"/>
      <c r="C131" s="224"/>
      <c r="D131" s="225" t="s">
        <v>127</v>
      </c>
      <c r="E131" s="226" t="s">
        <v>19</v>
      </c>
      <c r="F131" s="227" t="s">
        <v>177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127</v>
      </c>
      <c r="AU131" s="233" t="s">
        <v>81</v>
      </c>
      <c r="AV131" s="13" t="s">
        <v>79</v>
      </c>
      <c r="AW131" s="13" t="s">
        <v>33</v>
      </c>
      <c r="AX131" s="13" t="s">
        <v>71</v>
      </c>
      <c r="AY131" s="233" t="s">
        <v>116</v>
      </c>
    </row>
    <row r="132" s="14" customFormat="1">
      <c r="A132" s="14"/>
      <c r="B132" s="234"/>
      <c r="C132" s="235"/>
      <c r="D132" s="225" t="s">
        <v>127</v>
      </c>
      <c r="E132" s="236" t="s">
        <v>19</v>
      </c>
      <c r="F132" s="237" t="s">
        <v>178</v>
      </c>
      <c r="G132" s="235"/>
      <c r="H132" s="238">
        <v>0.78000000000000003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127</v>
      </c>
      <c r="AU132" s="244" t="s">
        <v>81</v>
      </c>
      <c r="AV132" s="14" t="s">
        <v>81</v>
      </c>
      <c r="AW132" s="14" t="s">
        <v>33</v>
      </c>
      <c r="AX132" s="14" t="s">
        <v>71</v>
      </c>
      <c r="AY132" s="244" t="s">
        <v>116</v>
      </c>
    </row>
    <row r="133" s="15" customFormat="1">
      <c r="A133" s="15"/>
      <c r="B133" s="245"/>
      <c r="C133" s="246"/>
      <c r="D133" s="225" t="s">
        <v>127</v>
      </c>
      <c r="E133" s="247" t="s">
        <v>19</v>
      </c>
      <c r="F133" s="248" t="s">
        <v>163</v>
      </c>
      <c r="G133" s="246"/>
      <c r="H133" s="249">
        <v>7.2839999999999998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5" t="s">
        <v>127</v>
      </c>
      <c r="AU133" s="255" t="s">
        <v>81</v>
      </c>
      <c r="AV133" s="15" t="s">
        <v>123</v>
      </c>
      <c r="AW133" s="15" t="s">
        <v>33</v>
      </c>
      <c r="AX133" s="15" t="s">
        <v>79</v>
      </c>
      <c r="AY133" s="255" t="s">
        <v>116</v>
      </c>
    </row>
    <row r="134" s="2" customFormat="1" ht="55.5" customHeight="1">
      <c r="A134" s="39"/>
      <c r="B134" s="40"/>
      <c r="C134" s="205" t="s">
        <v>179</v>
      </c>
      <c r="D134" s="205" t="s">
        <v>118</v>
      </c>
      <c r="E134" s="206" t="s">
        <v>180</v>
      </c>
      <c r="F134" s="207" t="s">
        <v>181</v>
      </c>
      <c r="G134" s="208" t="s">
        <v>155</v>
      </c>
      <c r="H134" s="209">
        <v>2.7759999999999998</v>
      </c>
      <c r="I134" s="210"/>
      <c r="J134" s="211">
        <f>ROUND(I134*H134,2)</f>
        <v>0</v>
      </c>
      <c r="K134" s="207" t="s">
        <v>122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1.1011200000000001</v>
      </c>
      <c r="R134" s="214">
        <f>Q134*H134</f>
        <v>3.0567091199999998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123</v>
      </c>
      <c r="AT134" s="216" t="s">
        <v>118</v>
      </c>
      <c r="AU134" s="216" t="s">
        <v>81</v>
      </c>
      <c r="AY134" s="18" t="s">
        <v>116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123</v>
      </c>
      <c r="BM134" s="216" t="s">
        <v>182</v>
      </c>
    </row>
    <row r="135" s="2" customFormat="1">
      <c r="A135" s="39"/>
      <c r="B135" s="40"/>
      <c r="C135" s="41"/>
      <c r="D135" s="218" t="s">
        <v>125</v>
      </c>
      <c r="E135" s="41"/>
      <c r="F135" s="219" t="s">
        <v>183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125</v>
      </c>
      <c r="AU135" s="18" t="s">
        <v>81</v>
      </c>
    </row>
    <row r="136" s="13" customFormat="1">
      <c r="A136" s="13"/>
      <c r="B136" s="223"/>
      <c r="C136" s="224"/>
      <c r="D136" s="225" t="s">
        <v>127</v>
      </c>
      <c r="E136" s="226" t="s">
        <v>19</v>
      </c>
      <c r="F136" s="227" t="s">
        <v>184</v>
      </c>
      <c r="G136" s="224"/>
      <c r="H136" s="226" t="s">
        <v>19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127</v>
      </c>
      <c r="AU136" s="233" t="s">
        <v>81</v>
      </c>
      <c r="AV136" s="13" t="s">
        <v>79</v>
      </c>
      <c r="AW136" s="13" t="s">
        <v>33</v>
      </c>
      <c r="AX136" s="13" t="s">
        <v>71</v>
      </c>
      <c r="AY136" s="233" t="s">
        <v>116</v>
      </c>
    </row>
    <row r="137" s="13" customFormat="1">
      <c r="A137" s="13"/>
      <c r="B137" s="223"/>
      <c r="C137" s="224"/>
      <c r="D137" s="225" t="s">
        <v>127</v>
      </c>
      <c r="E137" s="226" t="s">
        <v>19</v>
      </c>
      <c r="F137" s="227" t="s">
        <v>185</v>
      </c>
      <c r="G137" s="224"/>
      <c r="H137" s="226" t="s">
        <v>19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127</v>
      </c>
      <c r="AU137" s="233" t="s">
        <v>81</v>
      </c>
      <c r="AV137" s="13" t="s">
        <v>79</v>
      </c>
      <c r="AW137" s="13" t="s">
        <v>33</v>
      </c>
      <c r="AX137" s="13" t="s">
        <v>71</v>
      </c>
      <c r="AY137" s="233" t="s">
        <v>116</v>
      </c>
    </row>
    <row r="138" s="13" customFormat="1">
      <c r="A138" s="13"/>
      <c r="B138" s="223"/>
      <c r="C138" s="224"/>
      <c r="D138" s="225" t="s">
        <v>127</v>
      </c>
      <c r="E138" s="226" t="s">
        <v>19</v>
      </c>
      <c r="F138" s="227" t="s">
        <v>186</v>
      </c>
      <c r="G138" s="224"/>
      <c r="H138" s="226" t="s">
        <v>19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127</v>
      </c>
      <c r="AU138" s="233" t="s">
        <v>81</v>
      </c>
      <c r="AV138" s="13" t="s">
        <v>79</v>
      </c>
      <c r="AW138" s="13" t="s">
        <v>33</v>
      </c>
      <c r="AX138" s="13" t="s">
        <v>71</v>
      </c>
      <c r="AY138" s="233" t="s">
        <v>116</v>
      </c>
    </row>
    <row r="139" s="14" customFormat="1">
      <c r="A139" s="14"/>
      <c r="B139" s="234"/>
      <c r="C139" s="235"/>
      <c r="D139" s="225" t="s">
        <v>127</v>
      </c>
      <c r="E139" s="236" t="s">
        <v>19</v>
      </c>
      <c r="F139" s="237" t="s">
        <v>187</v>
      </c>
      <c r="G139" s="235"/>
      <c r="H139" s="238">
        <v>1.55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127</v>
      </c>
      <c r="AU139" s="244" t="s">
        <v>81</v>
      </c>
      <c r="AV139" s="14" t="s">
        <v>81</v>
      </c>
      <c r="AW139" s="14" t="s">
        <v>33</v>
      </c>
      <c r="AX139" s="14" t="s">
        <v>71</v>
      </c>
      <c r="AY139" s="244" t="s">
        <v>116</v>
      </c>
    </row>
    <row r="140" s="13" customFormat="1">
      <c r="A140" s="13"/>
      <c r="B140" s="223"/>
      <c r="C140" s="224"/>
      <c r="D140" s="225" t="s">
        <v>127</v>
      </c>
      <c r="E140" s="226" t="s">
        <v>19</v>
      </c>
      <c r="F140" s="227" t="s">
        <v>188</v>
      </c>
      <c r="G140" s="224"/>
      <c r="H140" s="226" t="s">
        <v>19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127</v>
      </c>
      <c r="AU140" s="233" t="s">
        <v>81</v>
      </c>
      <c r="AV140" s="13" t="s">
        <v>79</v>
      </c>
      <c r="AW140" s="13" t="s">
        <v>33</v>
      </c>
      <c r="AX140" s="13" t="s">
        <v>71</v>
      </c>
      <c r="AY140" s="233" t="s">
        <v>116</v>
      </c>
    </row>
    <row r="141" s="14" customFormat="1">
      <c r="A141" s="14"/>
      <c r="B141" s="234"/>
      <c r="C141" s="235"/>
      <c r="D141" s="225" t="s">
        <v>127</v>
      </c>
      <c r="E141" s="236" t="s">
        <v>19</v>
      </c>
      <c r="F141" s="237" t="s">
        <v>189</v>
      </c>
      <c r="G141" s="235"/>
      <c r="H141" s="238">
        <v>1.226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127</v>
      </c>
      <c r="AU141" s="244" t="s">
        <v>81</v>
      </c>
      <c r="AV141" s="14" t="s">
        <v>81</v>
      </c>
      <c r="AW141" s="14" t="s">
        <v>33</v>
      </c>
      <c r="AX141" s="14" t="s">
        <v>71</v>
      </c>
      <c r="AY141" s="244" t="s">
        <v>116</v>
      </c>
    </row>
    <row r="142" s="15" customFormat="1">
      <c r="A142" s="15"/>
      <c r="B142" s="245"/>
      <c r="C142" s="246"/>
      <c r="D142" s="225" t="s">
        <v>127</v>
      </c>
      <c r="E142" s="247" t="s">
        <v>19</v>
      </c>
      <c r="F142" s="248" t="s">
        <v>163</v>
      </c>
      <c r="G142" s="246"/>
      <c r="H142" s="249">
        <v>2.7759999999999998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5" t="s">
        <v>127</v>
      </c>
      <c r="AU142" s="255" t="s">
        <v>81</v>
      </c>
      <c r="AV142" s="15" t="s">
        <v>123</v>
      </c>
      <c r="AW142" s="15" t="s">
        <v>33</v>
      </c>
      <c r="AX142" s="15" t="s">
        <v>79</v>
      </c>
      <c r="AY142" s="255" t="s">
        <v>116</v>
      </c>
    </row>
    <row r="143" s="2" customFormat="1" ht="49.05" customHeight="1">
      <c r="A143" s="39"/>
      <c r="B143" s="40"/>
      <c r="C143" s="205" t="s">
        <v>190</v>
      </c>
      <c r="D143" s="205" t="s">
        <v>118</v>
      </c>
      <c r="E143" s="206" t="s">
        <v>191</v>
      </c>
      <c r="F143" s="207" t="s">
        <v>192</v>
      </c>
      <c r="G143" s="208" t="s">
        <v>155</v>
      </c>
      <c r="H143" s="209">
        <v>0.81000000000000005</v>
      </c>
      <c r="I143" s="210"/>
      <c r="J143" s="211">
        <f>ROUND(I143*H143,2)</f>
        <v>0</v>
      </c>
      <c r="K143" s="207" t="s">
        <v>122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2.5039600000000002</v>
      </c>
      <c r="R143" s="214">
        <f>Q143*H143</f>
        <v>2.0282076000000004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123</v>
      </c>
      <c r="AT143" s="216" t="s">
        <v>118</v>
      </c>
      <c r="AU143" s="216" t="s">
        <v>81</v>
      </c>
      <c r="AY143" s="18" t="s">
        <v>116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123</v>
      </c>
      <c r="BM143" s="216" t="s">
        <v>193</v>
      </c>
    </row>
    <row r="144" s="2" customFormat="1">
      <c r="A144" s="39"/>
      <c r="B144" s="40"/>
      <c r="C144" s="41"/>
      <c r="D144" s="218" t="s">
        <v>125</v>
      </c>
      <c r="E144" s="41"/>
      <c r="F144" s="219" t="s">
        <v>194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125</v>
      </c>
      <c r="AU144" s="18" t="s">
        <v>81</v>
      </c>
    </row>
    <row r="145" s="13" customFormat="1">
      <c r="A145" s="13"/>
      <c r="B145" s="223"/>
      <c r="C145" s="224"/>
      <c r="D145" s="225" t="s">
        <v>127</v>
      </c>
      <c r="E145" s="226" t="s">
        <v>19</v>
      </c>
      <c r="F145" s="227" t="s">
        <v>195</v>
      </c>
      <c r="G145" s="224"/>
      <c r="H145" s="226" t="s">
        <v>19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127</v>
      </c>
      <c r="AU145" s="233" t="s">
        <v>81</v>
      </c>
      <c r="AV145" s="13" t="s">
        <v>79</v>
      </c>
      <c r="AW145" s="13" t="s">
        <v>33</v>
      </c>
      <c r="AX145" s="13" t="s">
        <v>71</v>
      </c>
      <c r="AY145" s="233" t="s">
        <v>116</v>
      </c>
    </row>
    <row r="146" s="14" customFormat="1">
      <c r="A146" s="14"/>
      <c r="B146" s="234"/>
      <c r="C146" s="235"/>
      <c r="D146" s="225" t="s">
        <v>127</v>
      </c>
      <c r="E146" s="236" t="s">
        <v>19</v>
      </c>
      <c r="F146" s="237" t="s">
        <v>196</v>
      </c>
      <c r="G146" s="235"/>
      <c r="H146" s="238">
        <v>0.81000000000000005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127</v>
      </c>
      <c r="AU146" s="244" t="s">
        <v>81</v>
      </c>
      <c r="AV146" s="14" t="s">
        <v>81</v>
      </c>
      <c r="AW146" s="14" t="s">
        <v>33</v>
      </c>
      <c r="AX146" s="14" t="s">
        <v>79</v>
      </c>
      <c r="AY146" s="244" t="s">
        <v>116</v>
      </c>
    </row>
    <row r="147" s="12" customFormat="1" ht="22.8" customHeight="1">
      <c r="A147" s="12"/>
      <c r="B147" s="189"/>
      <c r="C147" s="190"/>
      <c r="D147" s="191" t="s">
        <v>70</v>
      </c>
      <c r="E147" s="203" t="s">
        <v>164</v>
      </c>
      <c r="F147" s="203" t="s">
        <v>197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v>0</v>
      </c>
      <c r="Q147" s="197"/>
      <c r="R147" s="198">
        <v>0</v>
      </c>
      <c r="S147" s="197"/>
      <c r="T147" s="199"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79</v>
      </c>
      <c r="AT147" s="201" t="s">
        <v>70</v>
      </c>
      <c r="AU147" s="201" t="s">
        <v>79</v>
      </c>
      <c r="AY147" s="200" t="s">
        <v>116</v>
      </c>
      <c r="BK147" s="202">
        <v>0</v>
      </c>
    </row>
    <row r="148" s="12" customFormat="1" ht="22.8" customHeight="1">
      <c r="A148" s="12"/>
      <c r="B148" s="189"/>
      <c r="C148" s="190"/>
      <c r="D148" s="191" t="s">
        <v>70</v>
      </c>
      <c r="E148" s="203" t="s">
        <v>190</v>
      </c>
      <c r="F148" s="203" t="s">
        <v>198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SUM(P149:P316)</f>
        <v>0</v>
      </c>
      <c r="Q148" s="197"/>
      <c r="R148" s="198">
        <f>SUM(R149:R316)</f>
        <v>45.852257819999991</v>
      </c>
      <c r="S148" s="197"/>
      <c r="T148" s="199">
        <f>SUM(T149:T316)</f>
        <v>214.52639199999999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0" t="s">
        <v>79</v>
      </c>
      <c r="AT148" s="201" t="s">
        <v>70</v>
      </c>
      <c r="AU148" s="201" t="s">
        <v>79</v>
      </c>
      <c r="AY148" s="200" t="s">
        <v>116</v>
      </c>
      <c r="BK148" s="202">
        <f>SUM(BK149:BK316)</f>
        <v>0</v>
      </c>
    </row>
    <row r="149" s="2" customFormat="1" ht="37.8" customHeight="1">
      <c r="A149" s="39"/>
      <c r="B149" s="40"/>
      <c r="C149" s="205" t="s">
        <v>199</v>
      </c>
      <c r="D149" s="205" t="s">
        <v>118</v>
      </c>
      <c r="E149" s="206" t="s">
        <v>200</v>
      </c>
      <c r="F149" s="207" t="s">
        <v>201</v>
      </c>
      <c r="G149" s="208" t="s">
        <v>133</v>
      </c>
      <c r="H149" s="209">
        <v>8</v>
      </c>
      <c r="I149" s="210"/>
      <c r="J149" s="211">
        <f>ROUND(I149*H149,2)</f>
        <v>0</v>
      </c>
      <c r="K149" s="207" t="s">
        <v>122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123</v>
      </c>
      <c r="AT149" s="216" t="s">
        <v>118</v>
      </c>
      <c r="AU149" s="216" t="s">
        <v>81</v>
      </c>
      <c r="AY149" s="18" t="s">
        <v>116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123</v>
      </c>
      <c r="BM149" s="216" t="s">
        <v>202</v>
      </c>
    </row>
    <row r="150" s="2" customFormat="1">
      <c r="A150" s="39"/>
      <c r="B150" s="40"/>
      <c r="C150" s="41"/>
      <c r="D150" s="218" t="s">
        <v>125</v>
      </c>
      <c r="E150" s="41"/>
      <c r="F150" s="219" t="s">
        <v>203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125</v>
      </c>
      <c r="AU150" s="18" t="s">
        <v>81</v>
      </c>
    </row>
    <row r="151" s="13" customFormat="1">
      <c r="A151" s="13"/>
      <c r="B151" s="223"/>
      <c r="C151" s="224"/>
      <c r="D151" s="225" t="s">
        <v>127</v>
      </c>
      <c r="E151" s="226" t="s">
        <v>19</v>
      </c>
      <c r="F151" s="227" t="s">
        <v>184</v>
      </c>
      <c r="G151" s="224"/>
      <c r="H151" s="226" t="s">
        <v>19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127</v>
      </c>
      <c r="AU151" s="233" t="s">
        <v>81</v>
      </c>
      <c r="AV151" s="13" t="s">
        <v>79</v>
      </c>
      <c r="AW151" s="13" t="s">
        <v>33</v>
      </c>
      <c r="AX151" s="13" t="s">
        <v>71</v>
      </c>
      <c r="AY151" s="233" t="s">
        <v>116</v>
      </c>
    </row>
    <row r="152" s="13" customFormat="1">
      <c r="A152" s="13"/>
      <c r="B152" s="223"/>
      <c r="C152" s="224"/>
      <c r="D152" s="225" t="s">
        <v>127</v>
      </c>
      <c r="E152" s="226" t="s">
        <v>19</v>
      </c>
      <c r="F152" s="227" t="s">
        <v>204</v>
      </c>
      <c r="G152" s="224"/>
      <c r="H152" s="226" t="s">
        <v>19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127</v>
      </c>
      <c r="AU152" s="233" t="s">
        <v>81</v>
      </c>
      <c r="AV152" s="13" t="s">
        <v>79</v>
      </c>
      <c r="AW152" s="13" t="s">
        <v>33</v>
      </c>
      <c r="AX152" s="13" t="s">
        <v>71</v>
      </c>
      <c r="AY152" s="233" t="s">
        <v>116</v>
      </c>
    </row>
    <row r="153" s="14" customFormat="1">
      <c r="A153" s="14"/>
      <c r="B153" s="234"/>
      <c r="C153" s="235"/>
      <c r="D153" s="225" t="s">
        <v>127</v>
      </c>
      <c r="E153" s="236" t="s">
        <v>19</v>
      </c>
      <c r="F153" s="237" t="s">
        <v>205</v>
      </c>
      <c r="G153" s="235"/>
      <c r="H153" s="238">
        <v>8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127</v>
      </c>
      <c r="AU153" s="244" t="s">
        <v>81</v>
      </c>
      <c r="AV153" s="14" t="s">
        <v>81</v>
      </c>
      <c r="AW153" s="14" t="s">
        <v>33</v>
      </c>
      <c r="AX153" s="14" t="s">
        <v>79</v>
      </c>
      <c r="AY153" s="244" t="s">
        <v>116</v>
      </c>
    </row>
    <row r="154" s="2" customFormat="1" ht="16.5" customHeight="1">
      <c r="A154" s="39"/>
      <c r="B154" s="40"/>
      <c r="C154" s="205" t="s">
        <v>206</v>
      </c>
      <c r="D154" s="205" t="s">
        <v>118</v>
      </c>
      <c r="E154" s="206" t="s">
        <v>207</v>
      </c>
      <c r="F154" s="207" t="s">
        <v>208</v>
      </c>
      <c r="G154" s="208" t="s">
        <v>133</v>
      </c>
      <c r="H154" s="209">
        <v>46.329999999999998</v>
      </c>
      <c r="I154" s="210"/>
      <c r="J154" s="211">
        <f>ROUND(I154*H154,2)</f>
        <v>0</v>
      </c>
      <c r="K154" s="207" t="s">
        <v>122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123</v>
      </c>
      <c r="AT154" s="216" t="s">
        <v>118</v>
      </c>
      <c r="AU154" s="216" t="s">
        <v>81</v>
      </c>
      <c r="AY154" s="18" t="s">
        <v>116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123</v>
      </c>
      <c r="BM154" s="216" t="s">
        <v>209</v>
      </c>
    </row>
    <row r="155" s="2" customFormat="1">
      <c r="A155" s="39"/>
      <c r="B155" s="40"/>
      <c r="C155" s="41"/>
      <c r="D155" s="218" t="s">
        <v>125</v>
      </c>
      <c r="E155" s="41"/>
      <c r="F155" s="219" t="s">
        <v>210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125</v>
      </c>
      <c r="AU155" s="18" t="s">
        <v>81</v>
      </c>
    </row>
    <row r="156" s="13" customFormat="1">
      <c r="A156" s="13"/>
      <c r="B156" s="223"/>
      <c r="C156" s="224"/>
      <c r="D156" s="225" t="s">
        <v>127</v>
      </c>
      <c r="E156" s="226" t="s">
        <v>19</v>
      </c>
      <c r="F156" s="227" t="s">
        <v>211</v>
      </c>
      <c r="G156" s="224"/>
      <c r="H156" s="226" t="s">
        <v>19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127</v>
      </c>
      <c r="AU156" s="233" t="s">
        <v>81</v>
      </c>
      <c r="AV156" s="13" t="s">
        <v>79</v>
      </c>
      <c r="AW156" s="13" t="s">
        <v>33</v>
      </c>
      <c r="AX156" s="13" t="s">
        <v>71</v>
      </c>
      <c r="AY156" s="233" t="s">
        <v>116</v>
      </c>
    </row>
    <row r="157" s="13" customFormat="1">
      <c r="A157" s="13"/>
      <c r="B157" s="223"/>
      <c r="C157" s="224"/>
      <c r="D157" s="225" t="s">
        <v>127</v>
      </c>
      <c r="E157" s="226" t="s">
        <v>19</v>
      </c>
      <c r="F157" s="227" t="s">
        <v>204</v>
      </c>
      <c r="G157" s="224"/>
      <c r="H157" s="226" t="s">
        <v>19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127</v>
      </c>
      <c r="AU157" s="233" t="s">
        <v>81</v>
      </c>
      <c r="AV157" s="13" t="s">
        <v>79</v>
      </c>
      <c r="AW157" s="13" t="s">
        <v>33</v>
      </c>
      <c r="AX157" s="13" t="s">
        <v>71</v>
      </c>
      <c r="AY157" s="233" t="s">
        <v>116</v>
      </c>
    </row>
    <row r="158" s="14" customFormat="1">
      <c r="A158" s="14"/>
      <c r="B158" s="234"/>
      <c r="C158" s="235"/>
      <c r="D158" s="225" t="s">
        <v>127</v>
      </c>
      <c r="E158" s="236" t="s">
        <v>19</v>
      </c>
      <c r="F158" s="237" t="s">
        <v>205</v>
      </c>
      <c r="G158" s="235"/>
      <c r="H158" s="238">
        <v>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127</v>
      </c>
      <c r="AU158" s="244" t="s">
        <v>81</v>
      </c>
      <c r="AV158" s="14" t="s">
        <v>81</v>
      </c>
      <c r="AW158" s="14" t="s">
        <v>33</v>
      </c>
      <c r="AX158" s="14" t="s">
        <v>71</v>
      </c>
      <c r="AY158" s="244" t="s">
        <v>116</v>
      </c>
    </row>
    <row r="159" s="13" customFormat="1">
      <c r="A159" s="13"/>
      <c r="B159" s="223"/>
      <c r="C159" s="224"/>
      <c r="D159" s="225" t="s">
        <v>127</v>
      </c>
      <c r="E159" s="226" t="s">
        <v>19</v>
      </c>
      <c r="F159" s="227" t="s">
        <v>212</v>
      </c>
      <c r="G159" s="224"/>
      <c r="H159" s="226" t="s">
        <v>19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127</v>
      </c>
      <c r="AU159" s="233" t="s">
        <v>81</v>
      </c>
      <c r="AV159" s="13" t="s">
        <v>79</v>
      </c>
      <c r="AW159" s="13" t="s">
        <v>33</v>
      </c>
      <c r="AX159" s="13" t="s">
        <v>71</v>
      </c>
      <c r="AY159" s="233" t="s">
        <v>116</v>
      </c>
    </row>
    <row r="160" s="14" customFormat="1">
      <c r="A160" s="14"/>
      <c r="B160" s="234"/>
      <c r="C160" s="235"/>
      <c r="D160" s="225" t="s">
        <v>127</v>
      </c>
      <c r="E160" s="236" t="s">
        <v>19</v>
      </c>
      <c r="F160" s="237" t="s">
        <v>164</v>
      </c>
      <c r="G160" s="235"/>
      <c r="H160" s="238">
        <v>6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127</v>
      </c>
      <c r="AU160" s="244" t="s">
        <v>81</v>
      </c>
      <c r="AV160" s="14" t="s">
        <v>81</v>
      </c>
      <c r="AW160" s="14" t="s">
        <v>33</v>
      </c>
      <c r="AX160" s="14" t="s">
        <v>71</v>
      </c>
      <c r="AY160" s="244" t="s">
        <v>116</v>
      </c>
    </row>
    <row r="161" s="13" customFormat="1">
      <c r="A161" s="13"/>
      <c r="B161" s="223"/>
      <c r="C161" s="224"/>
      <c r="D161" s="225" t="s">
        <v>127</v>
      </c>
      <c r="E161" s="226" t="s">
        <v>19</v>
      </c>
      <c r="F161" s="227" t="s">
        <v>213</v>
      </c>
      <c r="G161" s="224"/>
      <c r="H161" s="226" t="s">
        <v>19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127</v>
      </c>
      <c r="AU161" s="233" t="s">
        <v>81</v>
      </c>
      <c r="AV161" s="13" t="s">
        <v>79</v>
      </c>
      <c r="AW161" s="13" t="s">
        <v>33</v>
      </c>
      <c r="AX161" s="13" t="s">
        <v>71</v>
      </c>
      <c r="AY161" s="233" t="s">
        <v>116</v>
      </c>
    </row>
    <row r="162" s="14" customFormat="1">
      <c r="A162" s="14"/>
      <c r="B162" s="234"/>
      <c r="C162" s="235"/>
      <c r="D162" s="225" t="s">
        <v>127</v>
      </c>
      <c r="E162" s="236" t="s">
        <v>19</v>
      </c>
      <c r="F162" s="237" t="s">
        <v>214</v>
      </c>
      <c r="G162" s="235"/>
      <c r="H162" s="238">
        <v>28.550000000000001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127</v>
      </c>
      <c r="AU162" s="244" t="s">
        <v>81</v>
      </c>
      <c r="AV162" s="14" t="s">
        <v>81</v>
      </c>
      <c r="AW162" s="14" t="s">
        <v>33</v>
      </c>
      <c r="AX162" s="14" t="s">
        <v>71</v>
      </c>
      <c r="AY162" s="244" t="s">
        <v>116</v>
      </c>
    </row>
    <row r="163" s="13" customFormat="1">
      <c r="A163" s="13"/>
      <c r="B163" s="223"/>
      <c r="C163" s="224"/>
      <c r="D163" s="225" t="s">
        <v>127</v>
      </c>
      <c r="E163" s="226" t="s">
        <v>19</v>
      </c>
      <c r="F163" s="227" t="s">
        <v>215</v>
      </c>
      <c r="G163" s="224"/>
      <c r="H163" s="226" t="s">
        <v>19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127</v>
      </c>
      <c r="AU163" s="233" t="s">
        <v>81</v>
      </c>
      <c r="AV163" s="13" t="s">
        <v>79</v>
      </c>
      <c r="AW163" s="13" t="s">
        <v>33</v>
      </c>
      <c r="AX163" s="13" t="s">
        <v>71</v>
      </c>
      <c r="AY163" s="233" t="s">
        <v>116</v>
      </c>
    </row>
    <row r="164" s="14" customFormat="1">
      <c r="A164" s="14"/>
      <c r="B164" s="234"/>
      <c r="C164" s="235"/>
      <c r="D164" s="225" t="s">
        <v>127</v>
      </c>
      <c r="E164" s="236" t="s">
        <v>19</v>
      </c>
      <c r="F164" s="237" t="s">
        <v>216</v>
      </c>
      <c r="G164" s="235"/>
      <c r="H164" s="238">
        <v>3.7799999999999998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127</v>
      </c>
      <c r="AU164" s="244" t="s">
        <v>81</v>
      </c>
      <c r="AV164" s="14" t="s">
        <v>81</v>
      </c>
      <c r="AW164" s="14" t="s">
        <v>33</v>
      </c>
      <c r="AX164" s="14" t="s">
        <v>71</v>
      </c>
      <c r="AY164" s="244" t="s">
        <v>116</v>
      </c>
    </row>
    <row r="165" s="15" customFormat="1">
      <c r="A165" s="15"/>
      <c r="B165" s="245"/>
      <c r="C165" s="246"/>
      <c r="D165" s="225" t="s">
        <v>127</v>
      </c>
      <c r="E165" s="247" t="s">
        <v>19</v>
      </c>
      <c r="F165" s="248" t="s">
        <v>163</v>
      </c>
      <c r="G165" s="246"/>
      <c r="H165" s="249">
        <v>46.329999999999998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5" t="s">
        <v>127</v>
      </c>
      <c r="AU165" s="255" t="s">
        <v>81</v>
      </c>
      <c r="AV165" s="15" t="s">
        <v>123</v>
      </c>
      <c r="AW165" s="15" t="s">
        <v>33</v>
      </c>
      <c r="AX165" s="15" t="s">
        <v>79</v>
      </c>
      <c r="AY165" s="255" t="s">
        <v>116</v>
      </c>
    </row>
    <row r="166" s="2" customFormat="1" ht="16.5" customHeight="1">
      <c r="A166" s="39"/>
      <c r="B166" s="40"/>
      <c r="C166" s="205" t="s">
        <v>217</v>
      </c>
      <c r="D166" s="205" t="s">
        <v>118</v>
      </c>
      <c r="E166" s="206" t="s">
        <v>218</v>
      </c>
      <c r="F166" s="207" t="s">
        <v>219</v>
      </c>
      <c r="G166" s="208" t="s">
        <v>155</v>
      </c>
      <c r="H166" s="209">
        <v>26.239000000000001</v>
      </c>
      <c r="I166" s="210"/>
      <c r="J166" s="211">
        <f>ROUND(I166*H166,2)</f>
        <v>0</v>
      </c>
      <c r="K166" s="207" t="s">
        <v>122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2.5</v>
      </c>
      <c r="T166" s="215">
        <f>S166*H166</f>
        <v>65.597499999999997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123</v>
      </c>
      <c r="AT166" s="216" t="s">
        <v>118</v>
      </c>
      <c r="AU166" s="216" t="s">
        <v>81</v>
      </c>
      <c r="AY166" s="18" t="s">
        <v>116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123</v>
      </c>
      <c r="BM166" s="216" t="s">
        <v>220</v>
      </c>
    </row>
    <row r="167" s="2" customFormat="1">
      <c r="A167" s="39"/>
      <c r="B167" s="40"/>
      <c r="C167" s="41"/>
      <c r="D167" s="218" t="s">
        <v>125</v>
      </c>
      <c r="E167" s="41"/>
      <c r="F167" s="219" t="s">
        <v>221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125</v>
      </c>
      <c r="AU167" s="18" t="s">
        <v>81</v>
      </c>
    </row>
    <row r="168" s="13" customFormat="1">
      <c r="A168" s="13"/>
      <c r="B168" s="223"/>
      <c r="C168" s="224"/>
      <c r="D168" s="225" t="s">
        <v>127</v>
      </c>
      <c r="E168" s="226" t="s">
        <v>19</v>
      </c>
      <c r="F168" s="227" t="s">
        <v>222</v>
      </c>
      <c r="G168" s="224"/>
      <c r="H168" s="226" t="s">
        <v>19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127</v>
      </c>
      <c r="AU168" s="233" t="s">
        <v>81</v>
      </c>
      <c r="AV168" s="13" t="s">
        <v>79</v>
      </c>
      <c r="AW168" s="13" t="s">
        <v>33</v>
      </c>
      <c r="AX168" s="13" t="s">
        <v>71</v>
      </c>
      <c r="AY168" s="233" t="s">
        <v>116</v>
      </c>
    </row>
    <row r="169" s="13" customFormat="1">
      <c r="A169" s="13"/>
      <c r="B169" s="223"/>
      <c r="C169" s="224"/>
      <c r="D169" s="225" t="s">
        <v>127</v>
      </c>
      <c r="E169" s="226" t="s">
        <v>19</v>
      </c>
      <c r="F169" s="227" t="s">
        <v>223</v>
      </c>
      <c r="G169" s="224"/>
      <c r="H169" s="226" t="s">
        <v>19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127</v>
      </c>
      <c r="AU169" s="233" t="s">
        <v>81</v>
      </c>
      <c r="AV169" s="13" t="s">
        <v>79</v>
      </c>
      <c r="AW169" s="13" t="s">
        <v>33</v>
      </c>
      <c r="AX169" s="13" t="s">
        <v>71</v>
      </c>
      <c r="AY169" s="233" t="s">
        <v>116</v>
      </c>
    </row>
    <row r="170" s="13" customFormat="1">
      <c r="A170" s="13"/>
      <c r="B170" s="223"/>
      <c r="C170" s="224"/>
      <c r="D170" s="225" t="s">
        <v>127</v>
      </c>
      <c r="E170" s="226" t="s">
        <v>19</v>
      </c>
      <c r="F170" s="227" t="s">
        <v>224</v>
      </c>
      <c r="G170" s="224"/>
      <c r="H170" s="226" t="s">
        <v>19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127</v>
      </c>
      <c r="AU170" s="233" t="s">
        <v>81</v>
      </c>
      <c r="AV170" s="13" t="s">
        <v>79</v>
      </c>
      <c r="AW170" s="13" t="s">
        <v>33</v>
      </c>
      <c r="AX170" s="13" t="s">
        <v>71</v>
      </c>
      <c r="AY170" s="233" t="s">
        <v>116</v>
      </c>
    </row>
    <row r="171" s="14" customFormat="1">
      <c r="A171" s="14"/>
      <c r="B171" s="234"/>
      <c r="C171" s="235"/>
      <c r="D171" s="225" t="s">
        <v>127</v>
      </c>
      <c r="E171" s="236" t="s">
        <v>19</v>
      </c>
      <c r="F171" s="237" t="s">
        <v>225</v>
      </c>
      <c r="G171" s="235"/>
      <c r="H171" s="238">
        <v>4.6779999999999999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127</v>
      </c>
      <c r="AU171" s="244" t="s">
        <v>81</v>
      </c>
      <c r="AV171" s="14" t="s">
        <v>81</v>
      </c>
      <c r="AW171" s="14" t="s">
        <v>33</v>
      </c>
      <c r="AX171" s="14" t="s">
        <v>71</v>
      </c>
      <c r="AY171" s="244" t="s">
        <v>116</v>
      </c>
    </row>
    <row r="172" s="13" customFormat="1">
      <c r="A172" s="13"/>
      <c r="B172" s="223"/>
      <c r="C172" s="224"/>
      <c r="D172" s="225" t="s">
        <v>127</v>
      </c>
      <c r="E172" s="226" t="s">
        <v>19</v>
      </c>
      <c r="F172" s="227" t="s">
        <v>226</v>
      </c>
      <c r="G172" s="224"/>
      <c r="H172" s="226" t="s">
        <v>19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127</v>
      </c>
      <c r="AU172" s="233" t="s">
        <v>81</v>
      </c>
      <c r="AV172" s="13" t="s">
        <v>79</v>
      </c>
      <c r="AW172" s="13" t="s">
        <v>33</v>
      </c>
      <c r="AX172" s="13" t="s">
        <v>71</v>
      </c>
      <c r="AY172" s="233" t="s">
        <v>116</v>
      </c>
    </row>
    <row r="173" s="14" customFormat="1">
      <c r="A173" s="14"/>
      <c r="B173" s="234"/>
      <c r="C173" s="235"/>
      <c r="D173" s="225" t="s">
        <v>127</v>
      </c>
      <c r="E173" s="236" t="s">
        <v>19</v>
      </c>
      <c r="F173" s="237" t="s">
        <v>227</v>
      </c>
      <c r="G173" s="235"/>
      <c r="H173" s="238">
        <v>4.8490000000000002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127</v>
      </c>
      <c r="AU173" s="244" t="s">
        <v>81</v>
      </c>
      <c r="AV173" s="14" t="s">
        <v>81</v>
      </c>
      <c r="AW173" s="14" t="s">
        <v>33</v>
      </c>
      <c r="AX173" s="14" t="s">
        <v>71</v>
      </c>
      <c r="AY173" s="244" t="s">
        <v>116</v>
      </c>
    </row>
    <row r="174" s="13" customFormat="1">
      <c r="A174" s="13"/>
      <c r="B174" s="223"/>
      <c r="C174" s="224"/>
      <c r="D174" s="225" t="s">
        <v>127</v>
      </c>
      <c r="E174" s="226" t="s">
        <v>19</v>
      </c>
      <c r="F174" s="227" t="s">
        <v>228</v>
      </c>
      <c r="G174" s="224"/>
      <c r="H174" s="226" t="s">
        <v>19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127</v>
      </c>
      <c r="AU174" s="233" t="s">
        <v>81</v>
      </c>
      <c r="AV174" s="13" t="s">
        <v>79</v>
      </c>
      <c r="AW174" s="13" t="s">
        <v>33</v>
      </c>
      <c r="AX174" s="13" t="s">
        <v>71</v>
      </c>
      <c r="AY174" s="233" t="s">
        <v>116</v>
      </c>
    </row>
    <row r="175" s="14" customFormat="1">
      <c r="A175" s="14"/>
      <c r="B175" s="234"/>
      <c r="C175" s="235"/>
      <c r="D175" s="225" t="s">
        <v>127</v>
      </c>
      <c r="E175" s="236" t="s">
        <v>19</v>
      </c>
      <c r="F175" s="237" t="s">
        <v>229</v>
      </c>
      <c r="G175" s="235"/>
      <c r="H175" s="238">
        <v>1.0209999999999999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127</v>
      </c>
      <c r="AU175" s="244" t="s">
        <v>81</v>
      </c>
      <c r="AV175" s="14" t="s">
        <v>81</v>
      </c>
      <c r="AW175" s="14" t="s">
        <v>33</v>
      </c>
      <c r="AX175" s="14" t="s">
        <v>71</v>
      </c>
      <c r="AY175" s="244" t="s">
        <v>116</v>
      </c>
    </row>
    <row r="176" s="13" customFormat="1">
      <c r="A176" s="13"/>
      <c r="B176" s="223"/>
      <c r="C176" s="224"/>
      <c r="D176" s="225" t="s">
        <v>127</v>
      </c>
      <c r="E176" s="226" t="s">
        <v>19</v>
      </c>
      <c r="F176" s="227" t="s">
        <v>230</v>
      </c>
      <c r="G176" s="224"/>
      <c r="H176" s="226" t="s">
        <v>19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127</v>
      </c>
      <c r="AU176" s="233" t="s">
        <v>81</v>
      </c>
      <c r="AV176" s="13" t="s">
        <v>79</v>
      </c>
      <c r="AW176" s="13" t="s">
        <v>33</v>
      </c>
      <c r="AX176" s="13" t="s">
        <v>71</v>
      </c>
      <c r="AY176" s="233" t="s">
        <v>116</v>
      </c>
    </row>
    <row r="177" s="14" customFormat="1">
      <c r="A177" s="14"/>
      <c r="B177" s="234"/>
      <c r="C177" s="235"/>
      <c r="D177" s="225" t="s">
        <v>127</v>
      </c>
      <c r="E177" s="236" t="s">
        <v>19</v>
      </c>
      <c r="F177" s="237" t="s">
        <v>231</v>
      </c>
      <c r="G177" s="235"/>
      <c r="H177" s="238">
        <v>1.8200000000000001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127</v>
      </c>
      <c r="AU177" s="244" t="s">
        <v>81</v>
      </c>
      <c r="AV177" s="14" t="s">
        <v>81</v>
      </c>
      <c r="AW177" s="14" t="s">
        <v>33</v>
      </c>
      <c r="AX177" s="14" t="s">
        <v>71</v>
      </c>
      <c r="AY177" s="244" t="s">
        <v>116</v>
      </c>
    </row>
    <row r="178" s="13" customFormat="1">
      <c r="A178" s="13"/>
      <c r="B178" s="223"/>
      <c r="C178" s="224"/>
      <c r="D178" s="225" t="s">
        <v>127</v>
      </c>
      <c r="E178" s="226" t="s">
        <v>19</v>
      </c>
      <c r="F178" s="227" t="s">
        <v>232</v>
      </c>
      <c r="G178" s="224"/>
      <c r="H178" s="226" t="s">
        <v>19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127</v>
      </c>
      <c r="AU178" s="233" t="s">
        <v>81</v>
      </c>
      <c r="AV178" s="13" t="s">
        <v>79</v>
      </c>
      <c r="AW178" s="13" t="s">
        <v>33</v>
      </c>
      <c r="AX178" s="13" t="s">
        <v>71</v>
      </c>
      <c r="AY178" s="233" t="s">
        <v>116</v>
      </c>
    </row>
    <row r="179" s="14" customFormat="1">
      <c r="A179" s="14"/>
      <c r="B179" s="234"/>
      <c r="C179" s="235"/>
      <c r="D179" s="225" t="s">
        <v>127</v>
      </c>
      <c r="E179" s="236" t="s">
        <v>19</v>
      </c>
      <c r="F179" s="237" t="s">
        <v>233</v>
      </c>
      <c r="G179" s="235"/>
      <c r="H179" s="238">
        <v>4.7569999999999997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127</v>
      </c>
      <c r="AU179" s="244" t="s">
        <v>81</v>
      </c>
      <c r="AV179" s="14" t="s">
        <v>81</v>
      </c>
      <c r="AW179" s="14" t="s">
        <v>33</v>
      </c>
      <c r="AX179" s="14" t="s">
        <v>71</v>
      </c>
      <c r="AY179" s="244" t="s">
        <v>116</v>
      </c>
    </row>
    <row r="180" s="13" customFormat="1">
      <c r="A180" s="13"/>
      <c r="B180" s="223"/>
      <c r="C180" s="224"/>
      <c r="D180" s="225" t="s">
        <v>127</v>
      </c>
      <c r="E180" s="226" t="s">
        <v>19</v>
      </c>
      <c r="F180" s="227" t="s">
        <v>234</v>
      </c>
      <c r="G180" s="224"/>
      <c r="H180" s="226" t="s">
        <v>19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127</v>
      </c>
      <c r="AU180" s="233" t="s">
        <v>81</v>
      </c>
      <c r="AV180" s="13" t="s">
        <v>79</v>
      </c>
      <c r="AW180" s="13" t="s">
        <v>33</v>
      </c>
      <c r="AX180" s="13" t="s">
        <v>71</v>
      </c>
      <c r="AY180" s="233" t="s">
        <v>116</v>
      </c>
    </row>
    <row r="181" s="14" customFormat="1">
      <c r="A181" s="14"/>
      <c r="B181" s="234"/>
      <c r="C181" s="235"/>
      <c r="D181" s="225" t="s">
        <v>127</v>
      </c>
      <c r="E181" s="236" t="s">
        <v>19</v>
      </c>
      <c r="F181" s="237" t="s">
        <v>235</v>
      </c>
      <c r="G181" s="235"/>
      <c r="H181" s="238">
        <v>3.9540000000000002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127</v>
      </c>
      <c r="AU181" s="244" t="s">
        <v>81</v>
      </c>
      <c r="AV181" s="14" t="s">
        <v>81</v>
      </c>
      <c r="AW181" s="14" t="s">
        <v>33</v>
      </c>
      <c r="AX181" s="14" t="s">
        <v>71</v>
      </c>
      <c r="AY181" s="244" t="s">
        <v>116</v>
      </c>
    </row>
    <row r="182" s="13" customFormat="1">
      <c r="A182" s="13"/>
      <c r="B182" s="223"/>
      <c r="C182" s="224"/>
      <c r="D182" s="225" t="s">
        <v>127</v>
      </c>
      <c r="E182" s="226" t="s">
        <v>19</v>
      </c>
      <c r="F182" s="227" t="s">
        <v>236</v>
      </c>
      <c r="G182" s="224"/>
      <c r="H182" s="226" t="s">
        <v>19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127</v>
      </c>
      <c r="AU182" s="233" t="s">
        <v>81</v>
      </c>
      <c r="AV182" s="13" t="s">
        <v>79</v>
      </c>
      <c r="AW182" s="13" t="s">
        <v>33</v>
      </c>
      <c r="AX182" s="13" t="s">
        <v>71</v>
      </c>
      <c r="AY182" s="233" t="s">
        <v>116</v>
      </c>
    </row>
    <row r="183" s="14" customFormat="1">
      <c r="A183" s="14"/>
      <c r="B183" s="234"/>
      <c r="C183" s="235"/>
      <c r="D183" s="225" t="s">
        <v>127</v>
      </c>
      <c r="E183" s="236" t="s">
        <v>19</v>
      </c>
      <c r="F183" s="237" t="s">
        <v>237</v>
      </c>
      <c r="G183" s="235"/>
      <c r="H183" s="238">
        <v>3.9340000000000002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127</v>
      </c>
      <c r="AU183" s="244" t="s">
        <v>81</v>
      </c>
      <c r="AV183" s="14" t="s">
        <v>81</v>
      </c>
      <c r="AW183" s="14" t="s">
        <v>33</v>
      </c>
      <c r="AX183" s="14" t="s">
        <v>71</v>
      </c>
      <c r="AY183" s="244" t="s">
        <v>116</v>
      </c>
    </row>
    <row r="184" s="13" customFormat="1">
      <c r="A184" s="13"/>
      <c r="B184" s="223"/>
      <c r="C184" s="224"/>
      <c r="D184" s="225" t="s">
        <v>127</v>
      </c>
      <c r="E184" s="226" t="s">
        <v>19</v>
      </c>
      <c r="F184" s="227" t="s">
        <v>238</v>
      </c>
      <c r="G184" s="224"/>
      <c r="H184" s="226" t="s">
        <v>19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127</v>
      </c>
      <c r="AU184" s="233" t="s">
        <v>81</v>
      </c>
      <c r="AV184" s="13" t="s">
        <v>79</v>
      </c>
      <c r="AW184" s="13" t="s">
        <v>33</v>
      </c>
      <c r="AX184" s="13" t="s">
        <v>71</v>
      </c>
      <c r="AY184" s="233" t="s">
        <v>116</v>
      </c>
    </row>
    <row r="185" s="14" customFormat="1">
      <c r="A185" s="14"/>
      <c r="B185" s="234"/>
      <c r="C185" s="235"/>
      <c r="D185" s="225" t="s">
        <v>127</v>
      </c>
      <c r="E185" s="236" t="s">
        <v>19</v>
      </c>
      <c r="F185" s="237" t="s">
        <v>189</v>
      </c>
      <c r="G185" s="235"/>
      <c r="H185" s="238">
        <v>1.226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127</v>
      </c>
      <c r="AU185" s="244" t="s">
        <v>81</v>
      </c>
      <c r="AV185" s="14" t="s">
        <v>81</v>
      </c>
      <c r="AW185" s="14" t="s">
        <v>33</v>
      </c>
      <c r="AX185" s="14" t="s">
        <v>71</v>
      </c>
      <c r="AY185" s="244" t="s">
        <v>116</v>
      </c>
    </row>
    <row r="186" s="15" customFormat="1">
      <c r="A186" s="15"/>
      <c r="B186" s="245"/>
      <c r="C186" s="246"/>
      <c r="D186" s="225" t="s">
        <v>127</v>
      </c>
      <c r="E186" s="247" t="s">
        <v>19</v>
      </c>
      <c r="F186" s="248" t="s">
        <v>163</v>
      </c>
      <c r="G186" s="246"/>
      <c r="H186" s="249">
        <v>26.239000000000001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5" t="s">
        <v>127</v>
      </c>
      <c r="AU186" s="255" t="s">
        <v>81</v>
      </c>
      <c r="AV186" s="15" t="s">
        <v>123</v>
      </c>
      <c r="AW186" s="15" t="s">
        <v>33</v>
      </c>
      <c r="AX186" s="15" t="s">
        <v>79</v>
      </c>
      <c r="AY186" s="255" t="s">
        <v>116</v>
      </c>
    </row>
    <row r="187" s="2" customFormat="1" ht="24.15" customHeight="1">
      <c r="A187" s="39"/>
      <c r="B187" s="40"/>
      <c r="C187" s="205" t="s">
        <v>239</v>
      </c>
      <c r="D187" s="205" t="s">
        <v>118</v>
      </c>
      <c r="E187" s="206" t="s">
        <v>240</v>
      </c>
      <c r="F187" s="207" t="s">
        <v>241</v>
      </c>
      <c r="G187" s="208" t="s">
        <v>155</v>
      </c>
      <c r="H187" s="209">
        <v>25.013000000000002</v>
      </c>
      <c r="I187" s="210"/>
      <c r="J187" s="211">
        <f>ROUND(I187*H187,2)</f>
        <v>0</v>
      </c>
      <c r="K187" s="207" t="s">
        <v>122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123</v>
      </c>
      <c r="AT187" s="216" t="s">
        <v>118</v>
      </c>
      <c r="AU187" s="216" t="s">
        <v>81</v>
      </c>
      <c r="AY187" s="18" t="s">
        <v>116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123</v>
      </c>
      <c r="BM187" s="216" t="s">
        <v>242</v>
      </c>
    </row>
    <row r="188" s="2" customFormat="1">
      <c r="A188" s="39"/>
      <c r="B188" s="40"/>
      <c r="C188" s="41"/>
      <c r="D188" s="218" t="s">
        <v>125</v>
      </c>
      <c r="E188" s="41"/>
      <c r="F188" s="219" t="s">
        <v>243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125</v>
      </c>
      <c r="AU188" s="18" t="s">
        <v>81</v>
      </c>
    </row>
    <row r="189" s="13" customFormat="1">
      <c r="A189" s="13"/>
      <c r="B189" s="223"/>
      <c r="C189" s="224"/>
      <c r="D189" s="225" t="s">
        <v>127</v>
      </c>
      <c r="E189" s="226" t="s">
        <v>19</v>
      </c>
      <c r="F189" s="227" t="s">
        <v>222</v>
      </c>
      <c r="G189" s="224"/>
      <c r="H189" s="226" t="s">
        <v>19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127</v>
      </c>
      <c r="AU189" s="233" t="s">
        <v>81</v>
      </c>
      <c r="AV189" s="13" t="s">
        <v>79</v>
      </c>
      <c r="AW189" s="13" t="s">
        <v>33</v>
      </c>
      <c r="AX189" s="13" t="s">
        <v>71</v>
      </c>
      <c r="AY189" s="233" t="s">
        <v>116</v>
      </c>
    </row>
    <row r="190" s="13" customFormat="1">
      <c r="A190" s="13"/>
      <c r="B190" s="223"/>
      <c r="C190" s="224"/>
      <c r="D190" s="225" t="s">
        <v>127</v>
      </c>
      <c r="E190" s="226" t="s">
        <v>19</v>
      </c>
      <c r="F190" s="227" t="s">
        <v>244</v>
      </c>
      <c r="G190" s="224"/>
      <c r="H190" s="226" t="s">
        <v>19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127</v>
      </c>
      <c r="AU190" s="233" t="s">
        <v>81</v>
      </c>
      <c r="AV190" s="13" t="s">
        <v>79</v>
      </c>
      <c r="AW190" s="13" t="s">
        <v>33</v>
      </c>
      <c r="AX190" s="13" t="s">
        <v>71</v>
      </c>
      <c r="AY190" s="233" t="s">
        <v>116</v>
      </c>
    </row>
    <row r="191" s="13" customFormat="1">
      <c r="A191" s="13"/>
      <c r="B191" s="223"/>
      <c r="C191" s="224"/>
      <c r="D191" s="225" t="s">
        <v>127</v>
      </c>
      <c r="E191" s="226" t="s">
        <v>19</v>
      </c>
      <c r="F191" s="227" t="s">
        <v>224</v>
      </c>
      <c r="G191" s="224"/>
      <c r="H191" s="226" t="s">
        <v>19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127</v>
      </c>
      <c r="AU191" s="233" t="s">
        <v>81</v>
      </c>
      <c r="AV191" s="13" t="s">
        <v>79</v>
      </c>
      <c r="AW191" s="13" t="s">
        <v>33</v>
      </c>
      <c r="AX191" s="13" t="s">
        <v>71</v>
      </c>
      <c r="AY191" s="233" t="s">
        <v>116</v>
      </c>
    </row>
    <row r="192" s="14" customFormat="1">
      <c r="A192" s="14"/>
      <c r="B192" s="234"/>
      <c r="C192" s="235"/>
      <c r="D192" s="225" t="s">
        <v>127</v>
      </c>
      <c r="E192" s="236" t="s">
        <v>19</v>
      </c>
      <c r="F192" s="237" t="s">
        <v>225</v>
      </c>
      <c r="G192" s="235"/>
      <c r="H192" s="238">
        <v>4.6779999999999999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127</v>
      </c>
      <c r="AU192" s="244" t="s">
        <v>81</v>
      </c>
      <c r="AV192" s="14" t="s">
        <v>81</v>
      </c>
      <c r="AW192" s="14" t="s">
        <v>33</v>
      </c>
      <c r="AX192" s="14" t="s">
        <v>71</v>
      </c>
      <c r="AY192" s="244" t="s">
        <v>116</v>
      </c>
    </row>
    <row r="193" s="13" customFormat="1">
      <c r="A193" s="13"/>
      <c r="B193" s="223"/>
      <c r="C193" s="224"/>
      <c r="D193" s="225" t="s">
        <v>127</v>
      </c>
      <c r="E193" s="226" t="s">
        <v>19</v>
      </c>
      <c r="F193" s="227" t="s">
        <v>226</v>
      </c>
      <c r="G193" s="224"/>
      <c r="H193" s="226" t="s">
        <v>19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127</v>
      </c>
      <c r="AU193" s="233" t="s">
        <v>81</v>
      </c>
      <c r="AV193" s="13" t="s">
        <v>79</v>
      </c>
      <c r="AW193" s="13" t="s">
        <v>33</v>
      </c>
      <c r="AX193" s="13" t="s">
        <v>71</v>
      </c>
      <c r="AY193" s="233" t="s">
        <v>116</v>
      </c>
    </row>
    <row r="194" s="14" customFormat="1">
      <c r="A194" s="14"/>
      <c r="B194" s="234"/>
      <c r="C194" s="235"/>
      <c r="D194" s="225" t="s">
        <v>127</v>
      </c>
      <c r="E194" s="236" t="s">
        <v>19</v>
      </c>
      <c r="F194" s="237" t="s">
        <v>227</v>
      </c>
      <c r="G194" s="235"/>
      <c r="H194" s="238">
        <v>4.8490000000000002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127</v>
      </c>
      <c r="AU194" s="244" t="s">
        <v>81</v>
      </c>
      <c r="AV194" s="14" t="s">
        <v>81</v>
      </c>
      <c r="AW194" s="14" t="s">
        <v>33</v>
      </c>
      <c r="AX194" s="14" t="s">
        <v>71</v>
      </c>
      <c r="AY194" s="244" t="s">
        <v>116</v>
      </c>
    </row>
    <row r="195" s="13" customFormat="1">
      <c r="A195" s="13"/>
      <c r="B195" s="223"/>
      <c r="C195" s="224"/>
      <c r="D195" s="225" t="s">
        <v>127</v>
      </c>
      <c r="E195" s="226" t="s">
        <v>19</v>
      </c>
      <c r="F195" s="227" t="s">
        <v>228</v>
      </c>
      <c r="G195" s="224"/>
      <c r="H195" s="226" t="s">
        <v>19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127</v>
      </c>
      <c r="AU195" s="233" t="s">
        <v>81</v>
      </c>
      <c r="AV195" s="13" t="s">
        <v>79</v>
      </c>
      <c r="AW195" s="13" t="s">
        <v>33</v>
      </c>
      <c r="AX195" s="13" t="s">
        <v>71</v>
      </c>
      <c r="AY195" s="233" t="s">
        <v>116</v>
      </c>
    </row>
    <row r="196" s="14" customFormat="1">
      <c r="A196" s="14"/>
      <c r="B196" s="234"/>
      <c r="C196" s="235"/>
      <c r="D196" s="225" t="s">
        <v>127</v>
      </c>
      <c r="E196" s="236" t="s">
        <v>19</v>
      </c>
      <c r="F196" s="237" t="s">
        <v>229</v>
      </c>
      <c r="G196" s="235"/>
      <c r="H196" s="238">
        <v>1.0209999999999999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127</v>
      </c>
      <c r="AU196" s="244" t="s">
        <v>81</v>
      </c>
      <c r="AV196" s="14" t="s">
        <v>81</v>
      </c>
      <c r="AW196" s="14" t="s">
        <v>33</v>
      </c>
      <c r="AX196" s="14" t="s">
        <v>71</v>
      </c>
      <c r="AY196" s="244" t="s">
        <v>116</v>
      </c>
    </row>
    <row r="197" s="13" customFormat="1">
      <c r="A197" s="13"/>
      <c r="B197" s="223"/>
      <c r="C197" s="224"/>
      <c r="D197" s="225" t="s">
        <v>127</v>
      </c>
      <c r="E197" s="226" t="s">
        <v>19</v>
      </c>
      <c r="F197" s="227" t="s">
        <v>230</v>
      </c>
      <c r="G197" s="224"/>
      <c r="H197" s="226" t="s">
        <v>19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127</v>
      </c>
      <c r="AU197" s="233" t="s">
        <v>81</v>
      </c>
      <c r="AV197" s="13" t="s">
        <v>79</v>
      </c>
      <c r="AW197" s="13" t="s">
        <v>33</v>
      </c>
      <c r="AX197" s="13" t="s">
        <v>71</v>
      </c>
      <c r="AY197" s="233" t="s">
        <v>116</v>
      </c>
    </row>
    <row r="198" s="14" customFormat="1">
      <c r="A198" s="14"/>
      <c r="B198" s="234"/>
      <c r="C198" s="235"/>
      <c r="D198" s="225" t="s">
        <v>127</v>
      </c>
      <c r="E198" s="236" t="s">
        <v>19</v>
      </c>
      <c r="F198" s="237" t="s">
        <v>231</v>
      </c>
      <c r="G198" s="235"/>
      <c r="H198" s="238">
        <v>1.8200000000000001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4" t="s">
        <v>127</v>
      </c>
      <c r="AU198" s="244" t="s">
        <v>81</v>
      </c>
      <c r="AV198" s="14" t="s">
        <v>81</v>
      </c>
      <c r="AW198" s="14" t="s">
        <v>33</v>
      </c>
      <c r="AX198" s="14" t="s">
        <v>71</v>
      </c>
      <c r="AY198" s="244" t="s">
        <v>116</v>
      </c>
    </row>
    <row r="199" s="13" customFormat="1">
      <c r="A199" s="13"/>
      <c r="B199" s="223"/>
      <c r="C199" s="224"/>
      <c r="D199" s="225" t="s">
        <v>127</v>
      </c>
      <c r="E199" s="226" t="s">
        <v>19</v>
      </c>
      <c r="F199" s="227" t="s">
        <v>232</v>
      </c>
      <c r="G199" s="224"/>
      <c r="H199" s="226" t="s">
        <v>19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127</v>
      </c>
      <c r="AU199" s="233" t="s">
        <v>81</v>
      </c>
      <c r="AV199" s="13" t="s">
        <v>79</v>
      </c>
      <c r="AW199" s="13" t="s">
        <v>33</v>
      </c>
      <c r="AX199" s="13" t="s">
        <v>71</v>
      </c>
      <c r="AY199" s="233" t="s">
        <v>116</v>
      </c>
    </row>
    <row r="200" s="14" customFormat="1">
      <c r="A200" s="14"/>
      <c r="B200" s="234"/>
      <c r="C200" s="235"/>
      <c r="D200" s="225" t="s">
        <v>127</v>
      </c>
      <c r="E200" s="236" t="s">
        <v>19</v>
      </c>
      <c r="F200" s="237" t="s">
        <v>233</v>
      </c>
      <c r="G200" s="235"/>
      <c r="H200" s="238">
        <v>4.7569999999999997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127</v>
      </c>
      <c r="AU200" s="244" t="s">
        <v>81</v>
      </c>
      <c r="AV200" s="14" t="s">
        <v>81</v>
      </c>
      <c r="AW200" s="14" t="s">
        <v>33</v>
      </c>
      <c r="AX200" s="14" t="s">
        <v>71</v>
      </c>
      <c r="AY200" s="244" t="s">
        <v>116</v>
      </c>
    </row>
    <row r="201" s="13" customFormat="1">
      <c r="A201" s="13"/>
      <c r="B201" s="223"/>
      <c r="C201" s="224"/>
      <c r="D201" s="225" t="s">
        <v>127</v>
      </c>
      <c r="E201" s="226" t="s">
        <v>19</v>
      </c>
      <c r="F201" s="227" t="s">
        <v>234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127</v>
      </c>
      <c r="AU201" s="233" t="s">
        <v>81</v>
      </c>
      <c r="AV201" s="13" t="s">
        <v>79</v>
      </c>
      <c r="AW201" s="13" t="s">
        <v>33</v>
      </c>
      <c r="AX201" s="13" t="s">
        <v>71</v>
      </c>
      <c r="AY201" s="233" t="s">
        <v>116</v>
      </c>
    </row>
    <row r="202" s="14" customFormat="1">
      <c r="A202" s="14"/>
      <c r="B202" s="234"/>
      <c r="C202" s="235"/>
      <c r="D202" s="225" t="s">
        <v>127</v>
      </c>
      <c r="E202" s="236" t="s">
        <v>19</v>
      </c>
      <c r="F202" s="237" t="s">
        <v>235</v>
      </c>
      <c r="G202" s="235"/>
      <c r="H202" s="238">
        <v>3.9540000000000002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127</v>
      </c>
      <c r="AU202" s="244" t="s">
        <v>81</v>
      </c>
      <c r="AV202" s="14" t="s">
        <v>81</v>
      </c>
      <c r="AW202" s="14" t="s">
        <v>33</v>
      </c>
      <c r="AX202" s="14" t="s">
        <v>71</v>
      </c>
      <c r="AY202" s="244" t="s">
        <v>116</v>
      </c>
    </row>
    <row r="203" s="13" customFormat="1">
      <c r="A203" s="13"/>
      <c r="B203" s="223"/>
      <c r="C203" s="224"/>
      <c r="D203" s="225" t="s">
        <v>127</v>
      </c>
      <c r="E203" s="226" t="s">
        <v>19</v>
      </c>
      <c r="F203" s="227" t="s">
        <v>236</v>
      </c>
      <c r="G203" s="224"/>
      <c r="H203" s="226" t="s">
        <v>19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127</v>
      </c>
      <c r="AU203" s="233" t="s">
        <v>81</v>
      </c>
      <c r="AV203" s="13" t="s">
        <v>79</v>
      </c>
      <c r="AW203" s="13" t="s">
        <v>33</v>
      </c>
      <c r="AX203" s="13" t="s">
        <v>71</v>
      </c>
      <c r="AY203" s="233" t="s">
        <v>116</v>
      </c>
    </row>
    <row r="204" s="14" customFormat="1">
      <c r="A204" s="14"/>
      <c r="B204" s="234"/>
      <c r="C204" s="235"/>
      <c r="D204" s="225" t="s">
        <v>127</v>
      </c>
      <c r="E204" s="236" t="s">
        <v>19</v>
      </c>
      <c r="F204" s="237" t="s">
        <v>237</v>
      </c>
      <c r="G204" s="235"/>
      <c r="H204" s="238">
        <v>3.9340000000000002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127</v>
      </c>
      <c r="AU204" s="244" t="s">
        <v>81</v>
      </c>
      <c r="AV204" s="14" t="s">
        <v>81</v>
      </c>
      <c r="AW204" s="14" t="s">
        <v>33</v>
      </c>
      <c r="AX204" s="14" t="s">
        <v>71</v>
      </c>
      <c r="AY204" s="244" t="s">
        <v>116</v>
      </c>
    </row>
    <row r="205" s="15" customFormat="1">
      <c r="A205" s="15"/>
      <c r="B205" s="245"/>
      <c r="C205" s="246"/>
      <c r="D205" s="225" t="s">
        <v>127</v>
      </c>
      <c r="E205" s="247" t="s">
        <v>19</v>
      </c>
      <c r="F205" s="248" t="s">
        <v>163</v>
      </c>
      <c r="G205" s="246"/>
      <c r="H205" s="249">
        <v>25.013000000000002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5" t="s">
        <v>127</v>
      </c>
      <c r="AU205" s="255" t="s">
        <v>81</v>
      </c>
      <c r="AV205" s="15" t="s">
        <v>123</v>
      </c>
      <c r="AW205" s="15" t="s">
        <v>33</v>
      </c>
      <c r="AX205" s="15" t="s">
        <v>79</v>
      </c>
      <c r="AY205" s="255" t="s">
        <v>116</v>
      </c>
    </row>
    <row r="206" s="2" customFormat="1" ht="24.15" customHeight="1">
      <c r="A206" s="39"/>
      <c r="B206" s="40"/>
      <c r="C206" s="205" t="s">
        <v>245</v>
      </c>
      <c r="D206" s="205" t="s">
        <v>118</v>
      </c>
      <c r="E206" s="206" t="s">
        <v>246</v>
      </c>
      <c r="F206" s="207" t="s">
        <v>247</v>
      </c>
      <c r="G206" s="208" t="s">
        <v>155</v>
      </c>
      <c r="H206" s="209">
        <v>25.013000000000002</v>
      </c>
      <c r="I206" s="210"/>
      <c r="J206" s="211">
        <f>ROUND(I206*H206,2)</f>
        <v>0</v>
      </c>
      <c r="K206" s="207" t="s">
        <v>122</v>
      </c>
      <c r="L206" s="45"/>
      <c r="M206" s="212" t="s">
        <v>19</v>
      </c>
      <c r="N206" s="213" t="s">
        <v>42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123</v>
      </c>
      <c r="AT206" s="216" t="s">
        <v>118</v>
      </c>
      <c r="AU206" s="216" t="s">
        <v>81</v>
      </c>
      <c r="AY206" s="18" t="s">
        <v>116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79</v>
      </c>
      <c r="BK206" s="217">
        <f>ROUND(I206*H206,2)</f>
        <v>0</v>
      </c>
      <c r="BL206" s="18" t="s">
        <v>123</v>
      </c>
      <c r="BM206" s="216" t="s">
        <v>248</v>
      </c>
    </row>
    <row r="207" s="2" customFormat="1">
      <c r="A207" s="39"/>
      <c r="B207" s="40"/>
      <c r="C207" s="41"/>
      <c r="D207" s="218" t="s">
        <v>125</v>
      </c>
      <c r="E207" s="41"/>
      <c r="F207" s="219" t="s">
        <v>249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125</v>
      </c>
      <c r="AU207" s="18" t="s">
        <v>81</v>
      </c>
    </row>
    <row r="208" s="13" customFormat="1">
      <c r="A208" s="13"/>
      <c r="B208" s="223"/>
      <c r="C208" s="224"/>
      <c r="D208" s="225" t="s">
        <v>127</v>
      </c>
      <c r="E208" s="226" t="s">
        <v>19</v>
      </c>
      <c r="F208" s="227" t="s">
        <v>222</v>
      </c>
      <c r="G208" s="224"/>
      <c r="H208" s="226" t="s">
        <v>19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127</v>
      </c>
      <c r="AU208" s="233" t="s">
        <v>81</v>
      </c>
      <c r="AV208" s="13" t="s">
        <v>79</v>
      </c>
      <c r="AW208" s="13" t="s">
        <v>33</v>
      </c>
      <c r="AX208" s="13" t="s">
        <v>71</v>
      </c>
      <c r="AY208" s="233" t="s">
        <v>116</v>
      </c>
    </row>
    <row r="209" s="13" customFormat="1">
      <c r="A209" s="13"/>
      <c r="B209" s="223"/>
      <c r="C209" s="224"/>
      <c r="D209" s="225" t="s">
        <v>127</v>
      </c>
      <c r="E209" s="226" t="s">
        <v>19</v>
      </c>
      <c r="F209" s="227" t="s">
        <v>250</v>
      </c>
      <c r="G209" s="224"/>
      <c r="H209" s="226" t="s">
        <v>19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127</v>
      </c>
      <c r="AU209" s="233" t="s">
        <v>81</v>
      </c>
      <c r="AV209" s="13" t="s">
        <v>79</v>
      </c>
      <c r="AW209" s="13" t="s">
        <v>33</v>
      </c>
      <c r="AX209" s="13" t="s">
        <v>71</v>
      </c>
      <c r="AY209" s="233" t="s">
        <v>116</v>
      </c>
    </row>
    <row r="210" s="13" customFormat="1">
      <c r="A210" s="13"/>
      <c r="B210" s="223"/>
      <c r="C210" s="224"/>
      <c r="D210" s="225" t="s">
        <v>127</v>
      </c>
      <c r="E210" s="226" t="s">
        <v>19</v>
      </c>
      <c r="F210" s="227" t="s">
        <v>224</v>
      </c>
      <c r="G210" s="224"/>
      <c r="H210" s="226" t="s">
        <v>19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127</v>
      </c>
      <c r="AU210" s="233" t="s">
        <v>81</v>
      </c>
      <c r="AV210" s="13" t="s">
        <v>79</v>
      </c>
      <c r="AW210" s="13" t="s">
        <v>33</v>
      </c>
      <c r="AX210" s="13" t="s">
        <v>71</v>
      </c>
      <c r="AY210" s="233" t="s">
        <v>116</v>
      </c>
    </row>
    <row r="211" s="14" customFormat="1">
      <c r="A211" s="14"/>
      <c r="B211" s="234"/>
      <c r="C211" s="235"/>
      <c r="D211" s="225" t="s">
        <v>127</v>
      </c>
      <c r="E211" s="236" t="s">
        <v>19</v>
      </c>
      <c r="F211" s="237" t="s">
        <v>225</v>
      </c>
      <c r="G211" s="235"/>
      <c r="H211" s="238">
        <v>4.6779999999999999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127</v>
      </c>
      <c r="AU211" s="244" t="s">
        <v>81</v>
      </c>
      <c r="AV211" s="14" t="s">
        <v>81</v>
      </c>
      <c r="AW211" s="14" t="s">
        <v>33</v>
      </c>
      <c r="AX211" s="14" t="s">
        <v>71</v>
      </c>
      <c r="AY211" s="244" t="s">
        <v>116</v>
      </c>
    </row>
    <row r="212" s="13" customFormat="1">
      <c r="A212" s="13"/>
      <c r="B212" s="223"/>
      <c r="C212" s="224"/>
      <c r="D212" s="225" t="s">
        <v>127</v>
      </c>
      <c r="E212" s="226" t="s">
        <v>19</v>
      </c>
      <c r="F212" s="227" t="s">
        <v>226</v>
      </c>
      <c r="G212" s="224"/>
      <c r="H212" s="226" t="s">
        <v>19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127</v>
      </c>
      <c r="AU212" s="233" t="s">
        <v>81</v>
      </c>
      <c r="AV212" s="13" t="s">
        <v>79</v>
      </c>
      <c r="AW212" s="13" t="s">
        <v>33</v>
      </c>
      <c r="AX212" s="13" t="s">
        <v>71</v>
      </c>
      <c r="AY212" s="233" t="s">
        <v>116</v>
      </c>
    </row>
    <row r="213" s="14" customFormat="1">
      <c r="A213" s="14"/>
      <c r="B213" s="234"/>
      <c r="C213" s="235"/>
      <c r="D213" s="225" t="s">
        <v>127</v>
      </c>
      <c r="E213" s="236" t="s">
        <v>19</v>
      </c>
      <c r="F213" s="237" t="s">
        <v>227</v>
      </c>
      <c r="G213" s="235"/>
      <c r="H213" s="238">
        <v>4.8490000000000002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127</v>
      </c>
      <c r="AU213" s="244" t="s">
        <v>81</v>
      </c>
      <c r="AV213" s="14" t="s">
        <v>81</v>
      </c>
      <c r="AW213" s="14" t="s">
        <v>33</v>
      </c>
      <c r="AX213" s="14" t="s">
        <v>71</v>
      </c>
      <c r="AY213" s="244" t="s">
        <v>116</v>
      </c>
    </row>
    <row r="214" s="13" customFormat="1">
      <c r="A214" s="13"/>
      <c r="B214" s="223"/>
      <c r="C214" s="224"/>
      <c r="D214" s="225" t="s">
        <v>127</v>
      </c>
      <c r="E214" s="226" t="s">
        <v>19</v>
      </c>
      <c r="F214" s="227" t="s">
        <v>228</v>
      </c>
      <c r="G214" s="224"/>
      <c r="H214" s="226" t="s">
        <v>19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127</v>
      </c>
      <c r="AU214" s="233" t="s">
        <v>81</v>
      </c>
      <c r="AV214" s="13" t="s">
        <v>79</v>
      </c>
      <c r="AW214" s="13" t="s">
        <v>33</v>
      </c>
      <c r="AX214" s="13" t="s">
        <v>71</v>
      </c>
      <c r="AY214" s="233" t="s">
        <v>116</v>
      </c>
    </row>
    <row r="215" s="14" customFormat="1">
      <c r="A215" s="14"/>
      <c r="B215" s="234"/>
      <c r="C215" s="235"/>
      <c r="D215" s="225" t="s">
        <v>127</v>
      </c>
      <c r="E215" s="236" t="s">
        <v>19</v>
      </c>
      <c r="F215" s="237" t="s">
        <v>229</v>
      </c>
      <c r="G215" s="235"/>
      <c r="H215" s="238">
        <v>1.0209999999999999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127</v>
      </c>
      <c r="AU215" s="244" t="s">
        <v>81</v>
      </c>
      <c r="AV215" s="14" t="s">
        <v>81</v>
      </c>
      <c r="AW215" s="14" t="s">
        <v>33</v>
      </c>
      <c r="AX215" s="14" t="s">
        <v>71</v>
      </c>
      <c r="AY215" s="244" t="s">
        <v>116</v>
      </c>
    </row>
    <row r="216" s="13" customFormat="1">
      <c r="A216" s="13"/>
      <c r="B216" s="223"/>
      <c r="C216" s="224"/>
      <c r="D216" s="225" t="s">
        <v>127</v>
      </c>
      <c r="E216" s="226" t="s">
        <v>19</v>
      </c>
      <c r="F216" s="227" t="s">
        <v>230</v>
      </c>
      <c r="G216" s="224"/>
      <c r="H216" s="226" t="s">
        <v>19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127</v>
      </c>
      <c r="AU216" s="233" t="s">
        <v>81</v>
      </c>
      <c r="AV216" s="13" t="s">
        <v>79</v>
      </c>
      <c r="AW216" s="13" t="s">
        <v>33</v>
      </c>
      <c r="AX216" s="13" t="s">
        <v>71</v>
      </c>
      <c r="AY216" s="233" t="s">
        <v>116</v>
      </c>
    </row>
    <row r="217" s="14" customFormat="1">
      <c r="A217" s="14"/>
      <c r="B217" s="234"/>
      <c r="C217" s="235"/>
      <c r="D217" s="225" t="s">
        <v>127</v>
      </c>
      <c r="E217" s="236" t="s">
        <v>19</v>
      </c>
      <c r="F217" s="237" t="s">
        <v>231</v>
      </c>
      <c r="G217" s="235"/>
      <c r="H217" s="238">
        <v>1.8200000000000001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127</v>
      </c>
      <c r="AU217" s="244" t="s">
        <v>81</v>
      </c>
      <c r="AV217" s="14" t="s">
        <v>81</v>
      </c>
      <c r="AW217" s="14" t="s">
        <v>33</v>
      </c>
      <c r="AX217" s="14" t="s">
        <v>71</v>
      </c>
      <c r="AY217" s="244" t="s">
        <v>116</v>
      </c>
    </row>
    <row r="218" s="13" customFormat="1">
      <c r="A218" s="13"/>
      <c r="B218" s="223"/>
      <c r="C218" s="224"/>
      <c r="D218" s="225" t="s">
        <v>127</v>
      </c>
      <c r="E218" s="226" t="s">
        <v>19</v>
      </c>
      <c r="F218" s="227" t="s">
        <v>232</v>
      </c>
      <c r="G218" s="224"/>
      <c r="H218" s="226" t="s">
        <v>19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127</v>
      </c>
      <c r="AU218" s="233" t="s">
        <v>81</v>
      </c>
      <c r="AV218" s="13" t="s">
        <v>79</v>
      </c>
      <c r="AW218" s="13" t="s">
        <v>33</v>
      </c>
      <c r="AX218" s="13" t="s">
        <v>71</v>
      </c>
      <c r="AY218" s="233" t="s">
        <v>116</v>
      </c>
    </row>
    <row r="219" s="14" customFormat="1">
      <c r="A219" s="14"/>
      <c r="B219" s="234"/>
      <c r="C219" s="235"/>
      <c r="D219" s="225" t="s">
        <v>127</v>
      </c>
      <c r="E219" s="236" t="s">
        <v>19</v>
      </c>
      <c r="F219" s="237" t="s">
        <v>233</v>
      </c>
      <c r="G219" s="235"/>
      <c r="H219" s="238">
        <v>4.7569999999999997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127</v>
      </c>
      <c r="AU219" s="244" t="s">
        <v>81</v>
      </c>
      <c r="AV219" s="14" t="s">
        <v>81</v>
      </c>
      <c r="AW219" s="14" t="s">
        <v>33</v>
      </c>
      <c r="AX219" s="14" t="s">
        <v>71</v>
      </c>
      <c r="AY219" s="244" t="s">
        <v>116</v>
      </c>
    </row>
    <row r="220" s="13" customFormat="1">
      <c r="A220" s="13"/>
      <c r="B220" s="223"/>
      <c r="C220" s="224"/>
      <c r="D220" s="225" t="s">
        <v>127</v>
      </c>
      <c r="E220" s="226" t="s">
        <v>19</v>
      </c>
      <c r="F220" s="227" t="s">
        <v>234</v>
      </c>
      <c r="G220" s="224"/>
      <c r="H220" s="226" t="s">
        <v>19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127</v>
      </c>
      <c r="AU220" s="233" t="s">
        <v>81</v>
      </c>
      <c r="AV220" s="13" t="s">
        <v>79</v>
      </c>
      <c r="AW220" s="13" t="s">
        <v>33</v>
      </c>
      <c r="AX220" s="13" t="s">
        <v>71</v>
      </c>
      <c r="AY220" s="233" t="s">
        <v>116</v>
      </c>
    </row>
    <row r="221" s="14" customFormat="1">
      <c r="A221" s="14"/>
      <c r="B221" s="234"/>
      <c r="C221" s="235"/>
      <c r="D221" s="225" t="s">
        <v>127</v>
      </c>
      <c r="E221" s="236" t="s">
        <v>19</v>
      </c>
      <c r="F221" s="237" t="s">
        <v>235</v>
      </c>
      <c r="G221" s="235"/>
      <c r="H221" s="238">
        <v>3.9540000000000002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127</v>
      </c>
      <c r="AU221" s="244" t="s">
        <v>81</v>
      </c>
      <c r="AV221" s="14" t="s">
        <v>81</v>
      </c>
      <c r="AW221" s="14" t="s">
        <v>33</v>
      </c>
      <c r="AX221" s="14" t="s">
        <v>71</v>
      </c>
      <c r="AY221" s="244" t="s">
        <v>116</v>
      </c>
    </row>
    <row r="222" s="13" customFormat="1">
      <c r="A222" s="13"/>
      <c r="B222" s="223"/>
      <c r="C222" s="224"/>
      <c r="D222" s="225" t="s">
        <v>127</v>
      </c>
      <c r="E222" s="226" t="s">
        <v>19</v>
      </c>
      <c r="F222" s="227" t="s">
        <v>236</v>
      </c>
      <c r="G222" s="224"/>
      <c r="H222" s="226" t="s">
        <v>19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127</v>
      </c>
      <c r="AU222" s="233" t="s">
        <v>81</v>
      </c>
      <c r="AV222" s="13" t="s">
        <v>79</v>
      </c>
      <c r="AW222" s="13" t="s">
        <v>33</v>
      </c>
      <c r="AX222" s="13" t="s">
        <v>71</v>
      </c>
      <c r="AY222" s="233" t="s">
        <v>116</v>
      </c>
    </row>
    <row r="223" s="14" customFormat="1">
      <c r="A223" s="14"/>
      <c r="B223" s="234"/>
      <c r="C223" s="235"/>
      <c r="D223" s="225" t="s">
        <v>127</v>
      </c>
      <c r="E223" s="236" t="s">
        <v>19</v>
      </c>
      <c r="F223" s="237" t="s">
        <v>237</v>
      </c>
      <c r="G223" s="235"/>
      <c r="H223" s="238">
        <v>3.9340000000000002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127</v>
      </c>
      <c r="AU223" s="244" t="s">
        <v>81</v>
      </c>
      <c r="AV223" s="14" t="s">
        <v>81</v>
      </c>
      <c r="AW223" s="14" t="s">
        <v>33</v>
      </c>
      <c r="AX223" s="14" t="s">
        <v>71</v>
      </c>
      <c r="AY223" s="244" t="s">
        <v>116</v>
      </c>
    </row>
    <row r="224" s="15" customFormat="1">
      <c r="A224" s="15"/>
      <c r="B224" s="245"/>
      <c r="C224" s="246"/>
      <c r="D224" s="225" t="s">
        <v>127</v>
      </c>
      <c r="E224" s="247" t="s">
        <v>19</v>
      </c>
      <c r="F224" s="248" t="s">
        <v>163</v>
      </c>
      <c r="G224" s="246"/>
      <c r="H224" s="249">
        <v>25.013000000000002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5" t="s">
        <v>127</v>
      </c>
      <c r="AU224" s="255" t="s">
        <v>81</v>
      </c>
      <c r="AV224" s="15" t="s">
        <v>123</v>
      </c>
      <c r="AW224" s="15" t="s">
        <v>33</v>
      </c>
      <c r="AX224" s="15" t="s">
        <v>79</v>
      </c>
      <c r="AY224" s="255" t="s">
        <v>116</v>
      </c>
    </row>
    <row r="225" s="2" customFormat="1" ht="16.5" customHeight="1">
      <c r="A225" s="39"/>
      <c r="B225" s="40"/>
      <c r="C225" s="205" t="s">
        <v>8</v>
      </c>
      <c r="D225" s="205" t="s">
        <v>118</v>
      </c>
      <c r="E225" s="206" t="s">
        <v>251</v>
      </c>
      <c r="F225" s="207" t="s">
        <v>252</v>
      </c>
      <c r="G225" s="208" t="s">
        <v>155</v>
      </c>
      <c r="H225" s="209">
        <v>61.183999999999998</v>
      </c>
      <c r="I225" s="210"/>
      <c r="J225" s="211">
        <f>ROUND(I225*H225,2)</f>
        <v>0</v>
      </c>
      <c r="K225" s="207" t="s">
        <v>122</v>
      </c>
      <c r="L225" s="45"/>
      <c r="M225" s="212" t="s">
        <v>19</v>
      </c>
      <c r="N225" s="213" t="s">
        <v>42</v>
      </c>
      <c r="O225" s="85"/>
      <c r="P225" s="214">
        <f>O225*H225</f>
        <v>0</v>
      </c>
      <c r="Q225" s="214">
        <v>0.00010000000000000001</v>
      </c>
      <c r="R225" s="214">
        <f>Q225*H225</f>
        <v>0.0061184000000000004</v>
      </c>
      <c r="S225" s="214">
        <v>2.4100000000000001</v>
      </c>
      <c r="T225" s="215">
        <f>S225*H225</f>
        <v>147.45344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123</v>
      </c>
      <c r="AT225" s="216" t="s">
        <v>118</v>
      </c>
      <c r="AU225" s="216" t="s">
        <v>81</v>
      </c>
      <c r="AY225" s="18" t="s">
        <v>116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79</v>
      </c>
      <c r="BK225" s="217">
        <f>ROUND(I225*H225,2)</f>
        <v>0</v>
      </c>
      <c r="BL225" s="18" t="s">
        <v>123</v>
      </c>
      <c r="BM225" s="216" t="s">
        <v>253</v>
      </c>
    </row>
    <row r="226" s="2" customFormat="1">
      <c r="A226" s="39"/>
      <c r="B226" s="40"/>
      <c r="C226" s="41"/>
      <c r="D226" s="218" t="s">
        <v>125</v>
      </c>
      <c r="E226" s="41"/>
      <c r="F226" s="219" t="s">
        <v>254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125</v>
      </c>
      <c r="AU226" s="18" t="s">
        <v>81</v>
      </c>
    </row>
    <row r="227" s="13" customFormat="1">
      <c r="A227" s="13"/>
      <c r="B227" s="223"/>
      <c r="C227" s="224"/>
      <c r="D227" s="225" t="s">
        <v>127</v>
      </c>
      <c r="E227" s="226" t="s">
        <v>19</v>
      </c>
      <c r="F227" s="227" t="s">
        <v>184</v>
      </c>
      <c r="G227" s="224"/>
      <c r="H227" s="226" t="s">
        <v>19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127</v>
      </c>
      <c r="AU227" s="233" t="s">
        <v>81</v>
      </c>
      <c r="AV227" s="13" t="s">
        <v>79</v>
      </c>
      <c r="AW227" s="13" t="s">
        <v>33</v>
      </c>
      <c r="AX227" s="13" t="s">
        <v>71</v>
      </c>
      <c r="AY227" s="233" t="s">
        <v>116</v>
      </c>
    </row>
    <row r="228" s="13" customFormat="1">
      <c r="A228" s="13"/>
      <c r="B228" s="223"/>
      <c r="C228" s="224"/>
      <c r="D228" s="225" t="s">
        <v>127</v>
      </c>
      <c r="E228" s="226" t="s">
        <v>19</v>
      </c>
      <c r="F228" s="227" t="s">
        <v>255</v>
      </c>
      <c r="G228" s="224"/>
      <c r="H228" s="226" t="s">
        <v>19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127</v>
      </c>
      <c r="AU228" s="233" t="s">
        <v>81</v>
      </c>
      <c r="AV228" s="13" t="s">
        <v>79</v>
      </c>
      <c r="AW228" s="13" t="s">
        <v>33</v>
      </c>
      <c r="AX228" s="13" t="s">
        <v>71</v>
      </c>
      <c r="AY228" s="233" t="s">
        <v>116</v>
      </c>
    </row>
    <row r="229" s="13" customFormat="1">
      <c r="A229" s="13"/>
      <c r="B229" s="223"/>
      <c r="C229" s="224"/>
      <c r="D229" s="225" t="s">
        <v>127</v>
      </c>
      <c r="E229" s="226" t="s">
        <v>19</v>
      </c>
      <c r="F229" s="227" t="s">
        <v>256</v>
      </c>
      <c r="G229" s="224"/>
      <c r="H229" s="226" t="s">
        <v>19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127</v>
      </c>
      <c r="AU229" s="233" t="s">
        <v>81</v>
      </c>
      <c r="AV229" s="13" t="s">
        <v>79</v>
      </c>
      <c r="AW229" s="13" t="s">
        <v>33</v>
      </c>
      <c r="AX229" s="13" t="s">
        <v>71</v>
      </c>
      <c r="AY229" s="233" t="s">
        <v>116</v>
      </c>
    </row>
    <row r="230" s="13" customFormat="1">
      <c r="A230" s="13"/>
      <c r="B230" s="223"/>
      <c r="C230" s="224"/>
      <c r="D230" s="225" t="s">
        <v>127</v>
      </c>
      <c r="E230" s="226" t="s">
        <v>19</v>
      </c>
      <c r="F230" s="227" t="s">
        <v>257</v>
      </c>
      <c r="G230" s="224"/>
      <c r="H230" s="226" t="s">
        <v>19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127</v>
      </c>
      <c r="AU230" s="233" t="s">
        <v>81</v>
      </c>
      <c r="AV230" s="13" t="s">
        <v>79</v>
      </c>
      <c r="AW230" s="13" t="s">
        <v>33</v>
      </c>
      <c r="AX230" s="13" t="s">
        <v>71</v>
      </c>
      <c r="AY230" s="233" t="s">
        <v>116</v>
      </c>
    </row>
    <row r="231" s="14" customFormat="1">
      <c r="A231" s="14"/>
      <c r="B231" s="234"/>
      <c r="C231" s="235"/>
      <c r="D231" s="225" t="s">
        <v>127</v>
      </c>
      <c r="E231" s="236" t="s">
        <v>19</v>
      </c>
      <c r="F231" s="237" t="s">
        <v>258</v>
      </c>
      <c r="G231" s="235"/>
      <c r="H231" s="238">
        <v>24.036000000000001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127</v>
      </c>
      <c r="AU231" s="244" t="s">
        <v>81</v>
      </c>
      <c r="AV231" s="14" t="s">
        <v>81</v>
      </c>
      <c r="AW231" s="14" t="s">
        <v>33</v>
      </c>
      <c r="AX231" s="14" t="s">
        <v>71</v>
      </c>
      <c r="AY231" s="244" t="s">
        <v>116</v>
      </c>
    </row>
    <row r="232" s="14" customFormat="1">
      <c r="A232" s="14"/>
      <c r="B232" s="234"/>
      <c r="C232" s="235"/>
      <c r="D232" s="225" t="s">
        <v>127</v>
      </c>
      <c r="E232" s="236" t="s">
        <v>19</v>
      </c>
      <c r="F232" s="237" t="s">
        <v>259</v>
      </c>
      <c r="G232" s="235"/>
      <c r="H232" s="238">
        <v>-10.456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127</v>
      </c>
      <c r="AU232" s="244" t="s">
        <v>81</v>
      </c>
      <c r="AV232" s="14" t="s">
        <v>81</v>
      </c>
      <c r="AW232" s="14" t="s">
        <v>33</v>
      </c>
      <c r="AX232" s="14" t="s">
        <v>71</v>
      </c>
      <c r="AY232" s="244" t="s">
        <v>116</v>
      </c>
    </row>
    <row r="233" s="13" customFormat="1">
      <c r="A233" s="13"/>
      <c r="B233" s="223"/>
      <c r="C233" s="224"/>
      <c r="D233" s="225" t="s">
        <v>127</v>
      </c>
      <c r="E233" s="226" t="s">
        <v>19</v>
      </c>
      <c r="F233" s="227" t="s">
        <v>260</v>
      </c>
      <c r="G233" s="224"/>
      <c r="H233" s="226" t="s">
        <v>19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127</v>
      </c>
      <c r="AU233" s="233" t="s">
        <v>81</v>
      </c>
      <c r="AV233" s="13" t="s">
        <v>79</v>
      </c>
      <c r="AW233" s="13" t="s">
        <v>33</v>
      </c>
      <c r="AX233" s="13" t="s">
        <v>71</v>
      </c>
      <c r="AY233" s="233" t="s">
        <v>116</v>
      </c>
    </row>
    <row r="234" s="14" customFormat="1">
      <c r="A234" s="14"/>
      <c r="B234" s="234"/>
      <c r="C234" s="235"/>
      <c r="D234" s="225" t="s">
        <v>127</v>
      </c>
      <c r="E234" s="236" t="s">
        <v>19</v>
      </c>
      <c r="F234" s="237" t="s">
        <v>261</v>
      </c>
      <c r="G234" s="235"/>
      <c r="H234" s="238">
        <v>58.226999999999997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127</v>
      </c>
      <c r="AU234" s="244" t="s">
        <v>81</v>
      </c>
      <c r="AV234" s="14" t="s">
        <v>81</v>
      </c>
      <c r="AW234" s="14" t="s">
        <v>33</v>
      </c>
      <c r="AX234" s="14" t="s">
        <v>71</v>
      </c>
      <c r="AY234" s="244" t="s">
        <v>116</v>
      </c>
    </row>
    <row r="235" s="14" customFormat="1">
      <c r="A235" s="14"/>
      <c r="B235" s="234"/>
      <c r="C235" s="235"/>
      <c r="D235" s="225" t="s">
        <v>127</v>
      </c>
      <c r="E235" s="236" t="s">
        <v>19</v>
      </c>
      <c r="F235" s="237" t="s">
        <v>262</v>
      </c>
      <c r="G235" s="235"/>
      <c r="H235" s="238">
        <v>-10.622999999999999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127</v>
      </c>
      <c r="AU235" s="244" t="s">
        <v>81</v>
      </c>
      <c r="AV235" s="14" t="s">
        <v>81</v>
      </c>
      <c r="AW235" s="14" t="s">
        <v>33</v>
      </c>
      <c r="AX235" s="14" t="s">
        <v>71</v>
      </c>
      <c r="AY235" s="244" t="s">
        <v>116</v>
      </c>
    </row>
    <row r="236" s="15" customFormat="1">
      <c r="A236" s="15"/>
      <c r="B236" s="245"/>
      <c r="C236" s="246"/>
      <c r="D236" s="225" t="s">
        <v>127</v>
      </c>
      <c r="E236" s="247" t="s">
        <v>19</v>
      </c>
      <c r="F236" s="248" t="s">
        <v>163</v>
      </c>
      <c r="G236" s="246"/>
      <c r="H236" s="249">
        <v>61.183999999999998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5" t="s">
        <v>127</v>
      </c>
      <c r="AU236" s="255" t="s">
        <v>81</v>
      </c>
      <c r="AV236" s="15" t="s">
        <v>123</v>
      </c>
      <c r="AW236" s="15" t="s">
        <v>33</v>
      </c>
      <c r="AX236" s="15" t="s">
        <v>79</v>
      </c>
      <c r="AY236" s="255" t="s">
        <v>116</v>
      </c>
    </row>
    <row r="237" s="2" customFormat="1" ht="16.5" customHeight="1">
      <c r="A237" s="39"/>
      <c r="B237" s="40"/>
      <c r="C237" s="205" t="s">
        <v>263</v>
      </c>
      <c r="D237" s="205" t="s">
        <v>118</v>
      </c>
      <c r="E237" s="206" t="s">
        <v>264</v>
      </c>
      <c r="F237" s="207" t="s">
        <v>265</v>
      </c>
      <c r="G237" s="208" t="s">
        <v>133</v>
      </c>
      <c r="H237" s="209">
        <v>12.050000000000001</v>
      </c>
      <c r="I237" s="210"/>
      <c r="J237" s="211">
        <f>ROUND(I237*H237,2)</f>
        <v>0</v>
      </c>
      <c r="K237" s="207" t="s">
        <v>122</v>
      </c>
      <c r="L237" s="45"/>
      <c r="M237" s="212" t="s">
        <v>19</v>
      </c>
      <c r="N237" s="213" t="s">
        <v>42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0.021999999999999999</v>
      </c>
      <c r="T237" s="215">
        <f>S237*H237</f>
        <v>0.2651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123</v>
      </c>
      <c r="AT237" s="216" t="s">
        <v>118</v>
      </c>
      <c r="AU237" s="216" t="s">
        <v>81</v>
      </c>
      <c r="AY237" s="18" t="s">
        <v>116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79</v>
      </c>
      <c r="BK237" s="217">
        <f>ROUND(I237*H237,2)</f>
        <v>0</v>
      </c>
      <c r="BL237" s="18" t="s">
        <v>123</v>
      </c>
      <c r="BM237" s="216" t="s">
        <v>266</v>
      </c>
    </row>
    <row r="238" s="2" customFormat="1">
      <c r="A238" s="39"/>
      <c r="B238" s="40"/>
      <c r="C238" s="41"/>
      <c r="D238" s="218" t="s">
        <v>125</v>
      </c>
      <c r="E238" s="41"/>
      <c r="F238" s="219" t="s">
        <v>267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125</v>
      </c>
      <c r="AU238" s="18" t="s">
        <v>81</v>
      </c>
    </row>
    <row r="239" s="13" customFormat="1">
      <c r="A239" s="13"/>
      <c r="B239" s="223"/>
      <c r="C239" s="224"/>
      <c r="D239" s="225" t="s">
        <v>127</v>
      </c>
      <c r="E239" s="226" t="s">
        <v>19</v>
      </c>
      <c r="F239" s="227" t="s">
        <v>136</v>
      </c>
      <c r="G239" s="224"/>
      <c r="H239" s="226" t="s">
        <v>19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127</v>
      </c>
      <c r="AU239" s="233" t="s">
        <v>81</v>
      </c>
      <c r="AV239" s="13" t="s">
        <v>79</v>
      </c>
      <c r="AW239" s="13" t="s">
        <v>33</v>
      </c>
      <c r="AX239" s="13" t="s">
        <v>71</v>
      </c>
      <c r="AY239" s="233" t="s">
        <v>116</v>
      </c>
    </row>
    <row r="240" s="13" customFormat="1">
      <c r="A240" s="13"/>
      <c r="B240" s="223"/>
      <c r="C240" s="224"/>
      <c r="D240" s="225" t="s">
        <v>127</v>
      </c>
      <c r="E240" s="226" t="s">
        <v>19</v>
      </c>
      <c r="F240" s="227" t="s">
        <v>268</v>
      </c>
      <c r="G240" s="224"/>
      <c r="H240" s="226" t="s">
        <v>19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127</v>
      </c>
      <c r="AU240" s="233" t="s">
        <v>81</v>
      </c>
      <c r="AV240" s="13" t="s">
        <v>79</v>
      </c>
      <c r="AW240" s="13" t="s">
        <v>33</v>
      </c>
      <c r="AX240" s="13" t="s">
        <v>71</v>
      </c>
      <c r="AY240" s="233" t="s">
        <v>116</v>
      </c>
    </row>
    <row r="241" s="14" customFormat="1">
      <c r="A241" s="14"/>
      <c r="B241" s="234"/>
      <c r="C241" s="235"/>
      <c r="D241" s="225" t="s">
        <v>127</v>
      </c>
      <c r="E241" s="236" t="s">
        <v>19</v>
      </c>
      <c r="F241" s="237" t="s">
        <v>269</v>
      </c>
      <c r="G241" s="235"/>
      <c r="H241" s="238">
        <v>12.050000000000001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127</v>
      </c>
      <c r="AU241" s="244" t="s">
        <v>81</v>
      </c>
      <c r="AV241" s="14" t="s">
        <v>81</v>
      </c>
      <c r="AW241" s="14" t="s">
        <v>33</v>
      </c>
      <c r="AX241" s="14" t="s">
        <v>71</v>
      </c>
      <c r="AY241" s="244" t="s">
        <v>116</v>
      </c>
    </row>
    <row r="242" s="15" customFormat="1">
      <c r="A242" s="15"/>
      <c r="B242" s="245"/>
      <c r="C242" s="246"/>
      <c r="D242" s="225" t="s">
        <v>127</v>
      </c>
      <c r="E242" s="247" t="s">
        <v>19</v>
      </c>
      <c r="F242" s="248" t="s">
        <v>163</v>
      </c>
      <c r="G242" s="246"/>
      <c r="H242" s="249">
        <v>12.050000000000001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5" t="s">
        <v>127</v>
      </c>
      <c r="AU242" s="255" t="s">
        <v>81</v>
      </c>
      <c r="AV242" s="15" t="s">
        <v>123</v>
      </c>
      <c r="AW242" s="15" t="s">
        <v>33</v>
      </c>
      <c r="AX242" s="15" t="s">
        <v>79</v>
      </c>
      <c r="AY242" s="255" t="s">
        <v>116</v>
      </c>
    </row>
    <row r="243" s="2" customFormat="1" ht="16.5" customHeight="1">
      <c r="A243" s="39"/>
      <c r="B243" s="40"/>
      <c r="C243" s="205" t="s">
        <v>270</v>
      </c>
      <c r="D243" s="205" t="s">
        <v>118</v>
      </c>
      <c r="E243" s="206" t="s">
        <v>271</v>
      </c>
      <c r="F243" s="207" t="s">
        <v>272</v>
      </c>
      <c r="G243" s="208" t="s">
        <v>273</v>
      </c>
      <c r="H243" s="209">
        <v>21</v>
      </c>
      <c r="I243" s="210"/>
      <c r="J243" s="211">
        <f>ROUND(I243*H243,2)</f>
        <v>0</v>
      </c>
      <c r="K243" s="207" t="s">
        <v>122</v>
      </c>
      <c r="L243" s="45"/>
      <c r="M243" s="212" t="s">
        <v>19</v>
      </c>
      <c r="N243" s="213" t="s">
        <v>42</v>
      </c>
      <c r="O243" s="85"/>
      <c r="P243" s="214">
        <f>O243*H243</f>
        <v>0</v>
      </c>
      <c r="Q243" s="214">
        <v>0.00020000000000000001</v>
      </c>
      <c r="R243" s="214">
        <f>Q243*H243</f>
        <v>0.0042000000000000006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123</v>
      </c>
      <c r="AT243" s="216" t="s">
        <v>118</v>
      </c>
      <c r="AU243" s="216" t="s">
        <v>81</v>
      </c>
      <c r="AY243" s="18" t="s">
        <v>116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79</v>
      </c>
      <c r="BK243" s="217">
        <f>ROUND(I243*H243,2)</f>
        <v>0</v>
      </c>
      <c r="BL243" s="18" t="s">
        <v>123</v>
      </c>
      <c r="BM243" s="216" t="s">
        <v>274</v>
      </c>
    </row>
    <row r="244" s="2" customFormat="1">
      <c r="A244" s="39"/>
      <c r="B244" s="40"/>
      <c r="C244" s="41"/>
      <c r="D244" s="218" t="s">
        <v>125</v>
      </c>
      <c r="E244" s="41"/>
      <c r="F244" s="219" t="s">
        <v>275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125</v>
      </c>
      <c r="AU244" s="18" t="s">
        <v>81</v>
      </c>
    </row>
    <row r="245" s="13" customFormat="1">
      <c r="A245" s="13"/>
      <c r="B245" s="223"/>
      <c r="C245" s="224"/>
      <c r="D245" s="225" t="s">
        <v>127</v>
      </c>
      <c r="E245" s="226" t="s">
        <v>19</v>
      </c>
      <c r="F245" s="227" t="s">
        <v>276</v>
      </c>
      <c r="G245" s="224"/>
      <c r="H245" s="226" t="s">
        <v>19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127</v>
      </c>
      <c r="AU245" s="233" t="s">
        <v>81</v>
      </c>
      <c r="AV245" s="13" t="s">
        <v>79</v>
      </c>
      <c r="AW245" s="13" t="s">
        <v>33</v>
      </c>
      <c r="AX245" s="13" t="s">
        <v>71</v>
      </c>
      <c r="AY245" s="233" t="s">
        <v>116</v>
      </c>
    </row>
    <row r="246" s="13" customFormat="1">
      <c r="A246" s="13"/>
      <c r="B246" s="223"/>
      <c r="C246" s="224"/>
      <c r="D246" s="225" t="s">
        <v>127</v>
      </c>
      <c r="E246" s="226" t="s">
        <v>19</v>
      </c>
      <c r="F246" s="227" t="s">
        <v>277</v>
      </c>
      <c r="G246" s="224"/>
      <c r="H246" s="226" t="s">
        <v>19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127</v>
      </c>
      <c r="AU246" s="233" t="s">
        <v>81</v>
      </c>
      <c r="AV246" s="13" t="s">
        <v>79</v>
      </c>
      <c r="AW246" s="13" t="s">
        <v>33</v>
      </c>
      <c r="AX246" s="13" t="s">
        <v>71</v>
      </c>
      <c r="AY246" s="233" t="s">
        <v>116</v>
      </c>
    </row>
    <row r="247" s="14" customFormat="1">
      <c r="A247" s="14"/>
      <c r="B247" s="234"/>
      <c r="C247" s="235"/>
      <c r="D247" s="225" t="s">
        <v>127</v>
      </c>
      <c r="E247" s="236" t="s">
        <v>19</v>
      </c>
      <c r="F247" s="237" t="s">
        <v>278</v>
      </c>
      <c r="G247" s="235"/>
      <c r="H247" s="238">
        <v>21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127</v>
      </c>
      <c r="AU247" s="244" t="s">
        <v>81</v>
      </c>
      <c r="AV247" s="14" t="s">
        <v>81</v>
      </c>
      <c r="AW247" s="14" t="s">
        <v>33</v>
      </c>
      <c r="AX247" s="14" t="s">
        <v>79</v>
      </c>
      <c r="AY247" s="244" t="s">
        <v>116</v>
      </c>
    </row>
    <row r="248" s="2" customFormat="1" ht="24.15" customHeight="1">
      <c r="A248" s="39"/>
      <c r="B248" s="40"/>
      <c r="C248" s="205" t="s">
        <v>279</v>
      </c>
      <c r="D248" s="205" t="s">
        <v>118</v>
      </c>
      <c r="E248" s="206" t="s">
        <v>280</v>
      </c>
      <c r="F248" s="207" t="s">
        <v>281</v>
      </c>
      <c r="G248" s="208" t="s">
        <v>133</v>
      </c>
      <c r="H248" s="209">
        <v>8.9600000000000009</v>
      </c>
      <c r="I248" s="210"/>
      <c r="J248" s="211">
        <f>ROUND(I248*H248,2)</f>
        <v>0</v>
      </c>
      <c r="K248" s="207" t="s">
        <v>122</v>
      </c>
      <c r="L248" s="45"/>
      <c r="M248" s="212" t="s">
        <v>19</v>
      </c>
      <c r="N248" s="213" t="s">
        <v>42</v>
      </c>
      <c r="O248" s="85"/>
      <c r="P248" s="214">
        <f>O248*H248</f>
        <v>0</v>
      </c>
      <c r="Q248" s="214">
        <v>1.0247999999999999</v>
      </c>
      <c r="R248" s="214">
        <f>Q248*H248</f>
        <v>9.182208000000001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123</v>
      </c>
      <c r="AT248" s="216" t="s">
        <v>118</v>
      </c>
      <c r="AU248" s="216" t="s">
        <v>81</v>
      </c>
      <c r="AY248" s="18" t="s">
        <v>116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79</v>
      </c>
      <c r="BK248" s="217">
        <f>ROUND(I248*H248,2)</f>
        <v>0</v>
      </c>
      <c r="BL248" s="18" t="s">
        <v>123</v>
      </c>
      <c r="BM248" s="216" t="s">
        <v>282</v>
      </c>
    </row>
    <row r="249" s="2" customFormat="1">
      <c r="A249" s="39"/>
      <c r="B249" s="40"/>
      <c r="C249" s="41"/>
      <c r="D249" s="218" t="s">
        <v>125</v>
      </c>
      <c r="E249" s="41"/>
      <c r="F249" s="219" t="s">
        <v>283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125</v>
      </c>
      <c r="AU249" s="18" t="s">
        <v>81</v>
      </c>
    </row>
    <row r="250" s="13" customFormat="1">
      <c r="A250" s="13"/>
      <c r="B250" s="223"/>
      <c r="C250" s="224"/>
      <c r="D250" s="225" t="s">
        <v>127</v>
      </c>
      <c r="E250" s="226" t="s">
        <v>19</v>
      </c>
      <c r="F250" s="227" t="s">
        <v>284</v>
      </c>
      <c r="G250" s="224"/>
      <c r="H250" s="226" t="s">
        <v>19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127</v>
      </c>
      <c r="AU250" s="233" t="s">
        <v>81</v>
      </c>
      <c r="AV250" s="13" t="s">
        <v>79</v>
      </c>
      <c r="AW250" s="13" t="s">
        <v>33</v>
      </c>
      <c r="AX250" s="13" t="s">
        <v>71</v>
      </c>
      <c r="AY250" s="233" t="s">
        <v>116</v>
      </c>
    </row>
    <row r="251" s="14" customFormat="1">
      <c r="A251" s="14"/>
      <c r="B251" s="234"/>
      <c r="C251" s="235"/>
      <c r="D251" s="225" t="s">
        <v>127</v>
      </c>
      <c r="E251" s="236" t="s">
        <v>19</v>
      </c>
      <c r="F251" s="237" t="s">
        <v>285</v>
      </c>
      <c r="G251" s="235"/>
      <c r="H251" s="238">
        <v>8.9600000000000009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127</v>
      </c>
      <c r="AU251" s="244" t="s">
        <v>81</v>
      </c>
      <c r="AV251" s="14" t="s">
        <v>81</v>
      </c>
      <c r="AW251" s="14" t="s">
        <v>33</v>
      </c>
      <c r="AX251" s="14" t="s">
        <v>79</v>
      </c>
      <c r="AY251" s="244" t="s">
        <v>116</v>
      </c>
    </row>
    <row r="252" s="2" customFormat="1" ht="24.15" customHeight="1">
      <c r="A252" s="39"/>
      <c r="B252" s="40"/>
      <c r="C252" s="205" t="s">
        <v>286</v>
      </c>
      <c r="D252" s="205" t="s">
        <v>118</v>
      </c>
      <c r="E252" s="206" t="s">
        <v>287</v>
      </c>
      <c r="F252" s="207" t="s">
        <v>288</v>
      </c>
      <c r="G252" s="208" t="s">
        <v>133</v>
      </c>
      <c r="H252" s="209">
        <v>36.890000000000001</v>
      </c>
      <c r="I252" s="210"/>
      <c r="J252" s="211">
        <f>ROUND(I252*H252,2)</f>
        <v>0</v>
      </c>
      <c r="K252" s="207" t="s">
        <v>122</v>
      </c>
      <c r="L252" s="45"/>
      <c r="M252" s="212" t="s">
        <v>19</v>
      </c>
      <c r="N252" s="213" t="s">
        <v>42</v>
      </c>
      <c r="O252" s="85"/>
      <c r="P252" s="214">
        <f>O252*H252</f>
        <v>0</v>
      </c>
      <c r="Q252" s="214">
        <v>0.93779000000000001</v>
      </c>
      <c r="R252" s="214">
        <f>Q252*H252</f>
        <v>34.5950731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123</v>
      </c>
      <c r="AT252" s="216" t="s">
        <v>118</v>
      </c>
      <c r="AU252" s="216" t="s">
        <v>81</v>
      </c>
      <c r="AY252" s="18" t="s">
        <v>116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79</v>
      </c>
      <c r="BK252" s="217">
        <f>ROUND(I252*H252,2)</f>
        <v>0</v>
      </c>
      <c r="BL252" s="18" t="s">
        <v>123</v>
      </c>
      <c r="BM252" s="216" t="s">
        <v>289</v>
      </c>
    </row>
    <row r="253" s="2" customFormat="1">
      <c r="A253" s="39"/>
      <c r="B253" s="40"/>
      <c r="C253" s="41"/>
      <c r="D253" s="218" t="s">
        <v>125</v>
      </c>
      <c r="E253" s="41"/>
      <c r="F253" s="219" t="s">
        <v>290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125</v>
      </c>
      <c r="AU253" s="18" t="s">
        <v>81</v>
      </c>
    </row>
    <row r="254" s="13" customFormat="1">
      <c r="A254" s="13"/>
      <c r="B254" s="223"/>
      <c r="C254" s="224"/>
      <c r="D254" s="225" t="s">
        <v>127</v>
      </c>
      <c r="E254" s="226" t="s">
        <v>19</v>
      </c>
      <c r="F254" s="227" t="s">
        <v>291</v>
      </c>
      <c r="G254" s="224"/>
      <c r="H254" s="226" t="s">
        <v>19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127</v>
      </c>
      <c r="AU254" s="233" t="s">
        <v>81</v>
      </c>
      <c r="AV254" s="13" t="s">
        <v>79</v>
      </c>
      <c r="AW254" s="13" t="s">
        <v>33</v>
      </c>
      <c r="AX254" s="13" t="s">
        <v>71</v>
      </c>
      <c r="AY254" s="233" t="s">
        <v>116</v>
      </c>
    </row>
    <row r="255" s="13" customFormat="1">
      <c r="A255" s="13"/>
      <c r="B255" s="223"/>
      <c r="C255" s="224"/>
      <c r="D255" s="225" t="s">
        <v>127</v>
      </c>
      <c r="E255" s="226" t="s">
        <v>19</v>
      </c>
      <c r="F255" s="227" t="s">
        <v>292</v>
      </c>
      <c r="G255" s="224"/>
      <c r="H255" s="226" t="s">
        <v>19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127</v>
      </c>
      <c r="AU255" s="233" t="s">
        <v>81</v>
      </c>
      <c r="AV255" s="13" t="s">
        <v>79</v>
      </c>
      <c r="AW255" s="13" t="s">
        <v>33</v>
      </c>
      <c r="AX255" s="13" t="s">
        <v>71</v>
      </c>
      <c r="AY255" s="233" t="s">
        <v>116</v>
      </c>
    </row>
    <row r="256" s="14" customFormat="1">
      <c r="A256" s="14"/>
      <c r="B256" s="234"/>
      <c r="C256" s="235"/>
      <c r="D256" s="225" t="s">
        <v>127</v>
      </c>
      <c r="E256" s="236" t="s">
        <v>19</v>
      </c>
      <c r="F256" s="237" t="s">
        <v>293</v>
      </c>
      <c r="G256" s="235"/>
      <c r="H256" s="238">
        <v>31.850000000000001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127</v>
      </c>
      <c r="AU256" s="244" t="s">
        <v>81</v>
      </c>
      <c r="AV256" s="14" t="s">
        <v>81</v>
      </c>
      <c r="AW256" s="14" t="s">
        <v>33</v>
      </c>
      <c r="AX256" s="14" t="s">
        <v>71</v>
      </c>
      <c r="AY256" s="244" t="s">
        <v>116</v>
      </c>
    </row>
    <row r="257" s="13" customFormat="1">
      <c r="A257" s="13"/>
      <c r="B257" s="223"/>
      <c r="C257" s="224"/>
      <c r="D257" s="225" t="s">
        <v>127</v>
      </c>
      <c r="E257" s="226" t="s">
        <v>19</v>
      </c>
      <c r="F257" s="227" t="s">
        <v>294</v>
      </c>
      <c r="G257" s="224"/>
      <c r="H257" s="226" t="s">
        <v>19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127</v>
      </c>
      <c r="AU257" s="233" t="s">
        <v>81</v>
      </c>
      <c r="AV257" s="13" t="s">
        <v>79</v>
      </c>
      <c r="AW257" s="13" t="s">
        <v>33</v>
      </c>
      <c r="AX257" s="13" t="s">
        <v>71</v>
      </c>
      <c r="AY257" s="233" t="s">
        <v>116</v>
      </c>
    </row>
    <row r="258" s="14" customFormat="1">
      <c r="A258" s="14"/>
      <c r="B258" s="234"/>
      <c r="C258" s="235"/>
      <c r="D258" s="225" t="s">
        <v>127</v>
      </c>
      <c r="E258" s="236" t="s">
        <v>19</v>
      </c>
      <c r="F258" s="237" t="s">
        <v>295</v>
      </c>
      <c r="G258" s="235"/>
      <c r="H258" s="238">
        <v>5.04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127</v>
      </c>
      <c r="AU258" s="244" t="s">
        <v>81</v>
      </c>
      <c r="AV258" s="14" t="s">
        <v>81</v>
      </c>
      <c r="AW258" s="14" t="s">
        <v>33</v>
      </c>
      <c r="AX258" s="14" t="s">
        <v>71</v>
      </c>
      <c r="AY258" s="244" t="s">
        <v>116</v>
      </c>
    </row>
    <row r="259" s="15" customFormat="1">
      <c r="A259" s="15"/>
      <c r="B259" s="245"/>
      <c r="C259" s="246"/>
      <c r="D259" s="225" t="s">
        <v>127</v>
      </c>
      <c r="E259" s="247" t="s">
        <v>19</v>
      </c>
      <c r="F259" s="248" t="s">
        <v>163</v>
      </c>
      <c r="G259" s="246"/>
      <c r="H259" s="249">
        <v>36.890000000000001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5" t="s">
        <v>127</v>
      </c>
      <c r="AU259" s="255" t="s">
        <v>81</v>
      </c>
      <c r="AV259" s="15" t="s">
        <v>123</v>
      </c>
      <c r="AW259" s="15" t="s">
        <v>33</v>
      </c>
      <c r="AX259" s="15" t="s">
        <v>79</v>
      </c>
      <c r="AY259" s="255" t="s">
        <v>116</v>
      </c>
    </row>
    <row r="260" s="2" customFormat="1" ht="37.8" customHeight="1">
      <c r="A260" s="39"/>
      <c r="B260" s="40"/>
      <c r="C260" s="205" t="s">
        <v>296</v>
      </c>
      <c r="D260" s="205" t="s">
        <v>118</v>
      </c>
      <c r="E260" s="206" t="s">
        <v>297</v>
      </c>
      <c r="F260" s="207" t="s">
        <v>298</v>
      </c>
      <c r="G260" s="208" t="s">
        <v>133</v>
      </c>
      <c r="H260" s="209">
        <v>52.624000000000002</v>
      </c>
      <c r="I260" s="210"/>
      <c r="J260" s="211">
        <f>ROUND(I260*H260,2)</f>
        <v>0</v>
      </c>
      <c r="K260" s="207" t="s">
        <v>122</v>
      </c>
      <c r="L260" s="45"/>
      <c r="M260" s="212" t="s">
        <v>19</v>
      </c>
      <c r="N260" s="213" t="s">
        <v>42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0.023</v>
      </c>
      <c r="T260" s="215">
        <f>S260*H260</f>
        <v>1.2103520000000001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123</v>
      </c>
      <c r="AT260" s="216" t="s">
        <v>118</v>
      </c>
      <c r="AU260" s="216" t="s">
        <v>81</v>
      </c>
      <c r="AY260" s="18" t="s">
        <v>116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79</v>
      </c>
      <c r="BK260" s="217">
        <f>ROUND(I260*H260,2)</f>
        <v>0</v>
      </c>
      <c r="BL260" s="18" t="s">
        <v>123</v>
      </c>
      <c r="BM260" s="216" t="s">
        <v>299</v>
      </c>
    </row>
    <row r="261" s="2" customFormat="1">
      <c r="A261" s="39"/>
      <c r="B261" s="40"/>
      <c r="C261" s="41"/>
      <c r="D261" s="218" t="s">
        <v>125</v>
      </c>
      <c r="E261" s="41"/>
      <c r="F261" s="219" t="s">
        <v>300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125</v>
      </c>
      <c r="AU261" s="18" t="s">
        <v>81</v>
      </c>
    </row>
    <row r="262" s="13" customFormat="1">
      <c r="A262" s="13"/>
      <c r="B262" s="223"/>
      <c r="C262" s="224"/>
      <c r="D262" s="225" t="s">
        <v>127</v>
      </c>
      <c r="E262" s="226" t="s">
        <v>19</v>
      </c>
      <c r="F262" s="227" t="s">
        <v>301</v>
      </c>
      <c r="G262" s="224"/>
      <c r="H262" s="226" t="s">
        <v>19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127</v>
      </c>
      <c r="AU262" s="233" t="s">
        <v>81</v>
      </c>
      <c r="AV262" s="13" t="s">
        <v>79</v>
      </c>
      <c r="AW262" s="13" t="s">
        <v>33</v>
      </c>
      <c r="AX262" s="13" t="s">
        <v>71</v>
      </c>
      <c r="AY262" s="233" t="s">
        <v>116</v>
      </c>
    </row>
    <row r="263" s="13" customFormat="1">
      <c r="A263" s="13"/>
      <c r="B263" s="223"/>
      <c r="C263" s="224"/>
      <c r="D263" s="225" t="s">
        <v>127</v>
      </c>
      <c r="E263" s="226" t="s">
        <v>19</v>
      </c>
      <c r="F263" s="227" t="s">
        <v>204</v>
      </c>
      <c r="G263" s="224"/>
      <c r="H263" s="226" t="s">
        <v>19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127</v>
      </c>
      <c r="AU263" s="233" t="s">
        <v>81</v>
      </c>
      <c r="AV263" s="13" t="s">
        <v>79</v>
      </c>
      <c r="AW263" s="13" t="s">
        <v>33</v>
      </c>
      <c r="AX263" s="13" t="s">
        <v>71</v>
      </c>
      <c r="AY263" s="233" t="s">
        <v>116</v>
      </c>
    </row>
    <row r="264" s="14" customFormat="1">
      <c r="A264" s="14"/>
      <c r="B264" s="234"/>
      <c r="C264" s="235"/>
      <c r="D264" s="225" t="s">
        <v>127</v>
      </c>
      <c r="E264" s="236" t="s">
        <v>19</v>
      </c>
      <c r="F264" s="237" t="s">
        <v>205</v>
      </c>
      <c r="G264" s="235"/>
      <c r="H264" s="238">
        <v>8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127</v>
      </c>
      <c r="AU264" s="244" t="s">
        <v>81</v>
      </c>
      <c r="AV264" s="14" t="s">
        <v>81</v>
      </c>
      <c r="AW264" s="14" t="s">
        <v>33</v>
      </c>
      <c r="AX264" s="14" t="s">
        <v>71</v>
      </c>
      <c r="AY264" s="244" t="s">
        <v>116</v>
      </c>
    </row>
    <row r="265" s="13" customFormat="1">
      <c r="A265" s="13"/>
      <c r="B265" s="223"/>
      <c r="C265" s="224"/>
      <c r="D265" s="225" t="s">
        <v>127</v>
      </c>
      <c r="E265" s="226" t="s">
        <v>19</v>
      </c>
      <c r="F265" s="227" t="s">
        <v>302</v>
      </c>
      <c r="G265" s="224"/>
      <c r="H265" s="226" t="s">
        <v>19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127</v>
      </c>
      <c r="AU265" s="233" t="s">
        <v>81</v>
      </c>
      <c r="AV265" s="13" t="s">
        <v>79</v>
      </c>
      <c r="AW265" s="13" t="s">
        <v>33</v>
      </c>
      <c r="AX265" s="13" t="s">
        <v>71</v>
      </c>
      <c r="AY265" s="233" t="s">
        <v>116</v>
      </c>
    </row>
    <row r="266" s="14" customFormat="1">
      <c r="A266" s="14"/>
      <c r="B266" s="234"/>
      <c r="C266" s="235"/>
      <c r="D266" s="225" t="s">
        <v>127</v>
      </c>
      <c r="E266" s="236" t="s">
        <v>19</v>
      </c>
      <c r="F266" s="237" t="s">
        <v>303</v>
      </c>
      <c r="G266" s="235"/>
      <c r="H266" s="238">
        <v>10.074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127</v>
      </c>
      <c r="AU266" s="244" t="s">
        <v>81</v>
      </c>
      <c r="AV266" s="14" t="s">
        <v>81</v>
      </c>
      <c r="AW266" s="14" t="s">
        <v>33</v>
      </c>
      <c r="AX266" s="14" t="s">
        <v>71</v>
      </c>
      <c r="AY266" s="244" t="s">
        <v>116</v>
      </c>
    </row>
    <row r="267" s="13" customFormat="1">
      <c r="A267" s="13"/>
      <c r="B267" s="223"/>
      <c r="C267" s="224"/>
      <c r="D267" s="225" t="s">
        <v>127</v>
      </c>
      <c r="E267" s="226" t="s">
        <v>19</v>
      </c>
      <c r="F267" s="227" t="s">
        <v>212</v>
      </c>
      <c r="G267" s="224"/>
      <c r="H267" s="226" t="s">
        <v>19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127</v>
      </c>
      <c r="AU267" s="233" t="s">
        <v>81</v>
      </c>
      <c r="AV267" s="13" t="s">
        <v>79</v>
      </c>
      <c r="AW267" s="13" t="s">
        <v>33</v>
      </c>
      <c r="AX267" s="13" t="s">
        <v>71</v>
      </c>
      <c r="AY267" s="233" t="s">
        <v>116</v>
      </c>
    </row>
    <row r="268" s="14" customFormat="1">
      <c r="A268" s="14"/>
      <c r="B268" s="234"/>
      <c r="C268" s="235"/>
      <c r="D268" s="225" t="s">
        <v>127</v>
      </c>
      <c r="E268" s="236" t="s">
        <v>19</v>
      </c>
      <c r="F268" s="237" t="s">
        <v>164</v>
      </c>
      <c r="G268" s="235"/>
      <c r="H268" s="238">
        <v>6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127</v>
      </c>
      <c r="AU268" s="244" t="s">
        <v>81</v>
      </c>
      <c r="AV268" s="14" t="s">
        <v>81</v>
      </c>
      <c r="AW268" s="14" t="s">
        <v>33</v>
      </c>
      <c r="AX268" s="14" t="s">
        <v>71</v>
      </c>
      <c r="AY268" s="244" t="s">
        <v>116</v>
      </c>
    </row>
    <row r="269" s="13" customFormat="1">
      <c r="A269" s="13"/>
      <c r="B269" s="223"/>
      <c r="C269" s="224"/>
      <c r="D269" s="225" t="s">
        <v>127</v>
      </c>
      <c r="E269" s="226" t="s">
        <v>19</v>
      </c>
      <c r="F269" s="227" t="s">
        <v>213</v>
      </c>
      <c r="G269" s="224"/>
      <c r="H269" s="226" t="s">
        <v>19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127</v>
      </c>
      <c r="AU269" s="233" t="s">
        <v>81</v>
      </c>
      <c r="AV269" s="13" t="s">
        <v>79</v>
      </c>
      <c r="AW269" s="13" t="s">
        <v>33</v>
      </c>
      <c r="AX269" s="13" t="s">
        <v>71</v>
      </c>
      <c r="AY269" s="233" t="s">
        <v>116</v>
      </c>
    </row>
    <row r="270" s="14" customFormat="1">
      <c r="A270" s="14"/>
      <c r="B270" s="234"/>
      <c r="C270" s="235"/>
      <c r="D270" s="225" t="s">
        <v>127</v>
      </c>
      <c r="E270" s="236" t="s">
        <v>19</v>
      </c>
      <c r="F270" s="237" t="s">
        <v>214</v>
      </c>
      <c r="G270" s="235"/>
      <c r="H270" s="238">
        <v>28.550000000000001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127</v>
      </c>
      <c r="AU270" s="244" t="s">
        <v>81</v>
      </c>
      <c r="AV270" s="14" t="s">
        <v>81</v>
      </c>
      <c r="AW270" s="14" t="s">
        <v>33</v>
      </c>
      <c r="AX270" s="14" t="s">
        <v>71</v>
      </c>
      <c r="AY270" s="244" t="s">
        <v>116</v>
      </c>
    </row>
    <row r="271" s="15" customFormat="1">
      <c r="A271" s="15"/>
      <c r="B271" s="245"/>
      <c r="C271" s="246"/>
      <c r="D271" s="225" t="s">
        <v>127</v>
      </c>
      <c r="E271" s="247" t="s">
        <v>19</v>
      </c>
      <c r="F271" s="248" t="s">
        <v>163</v>
      </c>
      <c r="G271" s="246"/>
      <c r="H271" s="249">
        <v>52.624000000000002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5" t="s">
        <v>127</v>
      </c>
      <c r="AU271" s="255" t="s">
        <v>81</v>
      </c>
      <c r="AV271" s="15" t="s">
        <v>123</v>
      </c>
      <c r="AW271" s="15" t="s">
        <v>33</v>
      </c>
      <c r="AX271" s="15" t="s">
        <v>79</v>
      </c>
      <c r="AY271" s="255" t="s">
        <v>116</v>
      </c>
    </row>
    <row r="272" s="2" customFormat="1" ht="16.5" customHeight="1">
      <c r="A272" s="39"/>
      <c r="B272" s="40"/>
      <c r="C272" s="205" t="s">
        <v>7</v>
      </c>
      <c r="D272" s="205" t="s">
        <v>118</v>
      </c>
      <c r="E272" s="206" t="s">
        <v>304</v>
      </c>
      <c r="F272" s="207" t="s">
        <v>305</v>
      </c>
      <c r="G272" s="208" t="s">
        <v>306</v>
      </c>
      <c r="H272" s="209">
        <v>17.879999999999999</v>
      </c>
      <c r="I272" s="210"/>
      <c r="J272" s="211">
        <f>ROUND(I272*H272,2)</f>
        <v>0</v>
      </c>
      <c r="K272" s="207" t="s">
        <v>122</v>
      </c>
      <c r="L272" s="45"/>
      <c r="M272" s="212" t="s">
        <v>19</v>
      </c>
      <c r="N272" s="213" t="s">
        <v>42</v>
      </c>
      <c r="O272" s="85"/>
      <c r="P272" s="214">
        <f>O272*H272</f>
        <v>0</v>
      </c>
      <c r="Q272" s="214">
        <v>0.00023000000000000001</v>
      </c>
      <c r="R272" s="214">
        <f>Q272*H272</f>
        <v>0.0041123999999999996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123</v>
      </c>
      <c r="AT272" s="216" t="s">
        <v>118</v>
      </c>
      <c r="AU272" s="216" t="s">
        <v>81</v>
      </c>
      <c r="AY272" s="18" t="s">
        <v>116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79</v>
      </c>
      <c r="BK272" s="217">
        <f>ROUND(I272*H272,2)</f>
        <v>0</v>
      </c>
      <c r="BL272" s="18" t="s">
        <v>123</v>
      </c>
      <c r="BM272" s="216" t="s">
        <v>307</v>
      </c>
    </row>
    <row r="273" s="2" customFormat="1">
      <c r="A273" s="39"/>
      <c r="B273" s="40"/>
      <c r="C273" s="41"/>
      <c r="D273" s="218" t="s">
        <v>125</v>
      </c>
      <c r="E273" s="41"/>
      <c r="F273" s="219" t="s">
        <v>308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125</v>
      </c>
      <c r="AU273" s="18" t="s">
        <v>81</v>
      </c>
    </row>
    <row r="274" s="13" customFormat="1">
      <c r="A274" s="13"/>
      <c r="B274" s="223"/>
      <c r="C274" s="224"/>
      <c r="D274" s="225" t="s">
        <v>127</v>
      </c>
      <c r="E274" s="226" t="s">
        <v>19</v>
      </c>
      <c r="F274" s="227" t="s">
        <v>184</v>
      </c>
      <c r="G274" s="224"/>
      <c r="H274" s="226" t="s">
        <v>19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127</v>
      </c>
      <c r="AU274" s="233" t="s">
        <v>81</v>
      </c>
      <c r="AV274" s="13" t="s">
        <v>79</v>
      </c>
      <c r="AW274" s="13" t="s">
        <v>33</v>
      </c>
      <c r="AX274" s="13" t="s">
        <v>71</v>
      </c>
      <c r="AY274" s="233" t="s">
        <v>116</v>
      </c>
    </row>
    <row r="275" s="13" customFormat="1">
      <c r="A275" s="13"/>
      <c r="B275" s="223"/>
      <c r="C275" s="224"/>
      <c r="D275" s="225" t="s">
        <v>127</v>
      </c>
      <c r="E275" s="226" t="s">
        <v>19</v>
      </c>
      <c r="F275" s="227" t="s">
        <v>309</v>
      </c>
      <c r="G275" s="224"/>
      <c r="H275" s="226" t="s">
        <v>19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127</v>
      </c>
      <c r="AU275" s="233" t="s">
        <v>81</v>
      </c>
      <c r="AV275" s="13" t="s">
        <v>79</v>
      </c>
      <c r="AW275" s="13" t="s">
        <v>33</v>
      </c>
      <c r="AX275" s="13" t="s">
        <v>71</v>
      </c>
      <c r="AY275" s="233" t="s">
        <v>116</v>
      </c>
    </row>
    <row r="276" s="13" customFormat="1">
      <c r="A276" s="13"/>
      <c r="B276" s="223"/>
      <c r="C276" s="224"/>
      <c r="D276" s="225" t="s">
        <v>127</v>
      </c>
      <c r="E276" s="226" t="s">
        <v>19</v>
      </c>
      <c r="F276" s="227" t="s">
        <v>310</v>
      </c>
      <c r="G276" s="224"/>
      <c r="H276" s="226" t="s">
        <v>19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127</v>
      </c>
      <c r="AU276" s="233" t="s">
        <v>81</v>
      </c>
      <c r="AV276" s="13" t="s">
        <v>79</v>
      </c>
      <c r="AW276" s="13" t="s">
        <v>33</v>
      </c>
      <c r="AX276" s="13" t="s">
        <v>71</v>
      </c>
      <c r="AY276" s="233" t="s">
        <v>116</v>
      </c>
    </row>
    <row r="277" s="14" customFormat="1">
      <c r="A277" s="14"/>
      <c r="B277" s="234"/>
      <c r="C277" s="235"/>
      <c r="D277" s="225" t="s">
        <v>127</v>
      </c>
      <c r="E277" s="236" t="s">
        <v>19</v>
      </c>
      <c r="F277" s="237" t="s">
        <v>311</v>
      </c>
      <c r="G277" s="235"/>
      <c r="H277" s="238">
        <v>6.8600000000000003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127</v>
      </c>
      <c r="AU277" s="244" t="s">
        <v>81</v>
      </c>
      <c r="AV277" s="14" t="s">
        <v>81</v>
      </c>
      <c r="AW277" s="14" t="s">
        <v>33</v>
      </c>
      <c r="AX277" s="14" t="s">
        <v>71</v>
      </c>
      <c r="AY277" s="244" t="s">
        <v>116</v>
      </c>
    </row>
    <row r="278" s="13" customFormat="1">
      <c r="A278" s="13"/>
      <c r="B278" s="223"/>
      <c r="C278" s="224"/>
      <c r="D278" s="225" t="s">
        <v>127</v>
      </c>
      <c r="E278" s="226" t="s">
        <v>19</v>
      </c>
      <c r="F278" s="227" t="s">
        <v>312</v>
      </c>
      <c r="G278" s="224"/>
      <c r="H278" s="226" t="s">
        <v>19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127</v>
      </c>
      <c r="AU278" s="233" t="s">
        <v>81</v>
      </c>
      <c r="AV278" s="13" t="s">
        <v>79</v>
      </c>
      <c r="AW278" s="13" t="s">
        <v>33</v>
      </c>
      <c r="AX278" s="13" t="s">
        <v>71</v>
      </c>
      <c r="AY278" s="233" t="s">
        <v>116</v>
      </c>
    </row>
    <row r="279" s="14" customFormat="1">
      <c r="A279" s="14"/>
      <c r="B279" s="234"/>
      <c r="C279" s="235"/>
      <c r="D279" s="225" t="s">
        <v>127</v>
      </c>
      <c r="E279" s="236" t="s">
        <v>19</v>
      </c>
      <c r="F279" s="237" t="s">
        <v>313</v>
      </c>
      <c r="G279" s="235"/>
      <c r="H279" s="238">
        <v>11.02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127</v>
      </c>
      <c r="AU279" s="244" t="s">
        <v>81</v>
      </c>
      <c r="AV279" s="14" t="s">
        <v>81</v>
      </c>
      <c r="AW279" s="14" t="s">
        <v>33</v>
      </c>
      <c r="AX279" s="14" t="s">
        <v>71</v>
      </c>
      <c r="AY279" s="244" t="s">
        <v>116</v>
      </c>
    </row>
    <row r="280" s="15" customFormat="1">
      <c r="A280" s="15"/>
      <c r="B280" s="245"/>
      <c r="C280" s="246"/>
      <c r="D280" s="225" t="s">
        <v>127</v>
      </c>
      <c r="E280" s="247" t="s">
        <v>19</v>
      </c>
      <c r="F280" s="248" t="s">
        <v>163</v>
      </c>
      <c r="G280" s="246"/>
      <c r="H280" s="249">
        <v>17.879999999999999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5" t="s">
        <v>127</v>
      </c>
      <c r="AU280" s="255" t="s">
        <v>81</v>
      </c>
      <c r="AV280" s="15" t="s">
        <v>123</v>
      </c>
      <c r="AW280" s="15" t="s">
        <v>33</v>
      </c>
      <c r="AX280" s="15" t="s">
        <v>79</v>
      </c>
      <c r="AY280" s="255" t="s">
        <v>116</v>
      </c>
    </row>
    <row r="281" s="2" customFormat="1" ht="24.15" customHeight="1">
      <c r="A281" s="39"/>
      <c r="B281" s="40"/>
      <c r="C281" s="205" t="s">
        <v>314</v>
      </c>
      <c r="D281" s="205" t="s">
        <v>118</v>
      </c>
      <c r="E281" s="206" t="s">
        <v>315</v>
      </c>
      <c r="F281" s="207" t="s">
        <v>316</v>
      </c>
      <c r="G281" s="208" t="s">
        <v>133</v>
      </c>
      <c r="H281" s="209">
        <v>52.624000000000002</v>
      </c>
      <c r="I281" s="210"/>
      <c r="J281" s="211">
        <f>ROUND(I281*H281,2)</f>
        <v>0</v>
      </c>
      <c r="K281" s="207" t="s">
        <v>122</v>
      </c>
      <c r="L281" s="45"/>
      <c r="M281" s="212" t="s">
        <v>19</v>
      </c>
      <c r="N281" s="213" t="s">
        <v>42</v>
      </c>
      <c r="O281" s="85"/>
      <c r="P281" s="214">
        <f>O281*H281</f>
        <v>0</v>
      </c>
      <c r="Q281" s="214">
        <v>0.039079999999999997</v>
      </c>
      <c r="R281" s="214">
        <f>Q281*H281</f>
        <v>2.05654592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123</v>
      </c>
      <c r="AT281" s="216" t="s">
        <v>118</v>
      </c>
      <c r="AU281" s="216" t="s">
        <v>81</v>
      </c>
      <c r="AY281" s="18" t="s">
        <v>116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79</v>
      </c>
      <c r="BK281" s="217">
        <f>ROUND(I281*H281,2)</f>
        <v>0</v>
      </c>
      <c r="BL281" s="18" t="s">
        <v>123</v>
      </c>
      <c r="BM281" s="216" t="s">
        <v>317</v>
      </c>
    </row>
    <row r="282" s="2" customFormat="1">
      <c r="A282" s="39"/>
      <c r="B282" s="40"/>
      <c r="C282" s="41"/>
      <c r="D282" s="218" t="s">
        <v>125</v>
      </c>
      <c r="E282" s="41"/>
      <c r="F282" s="219" t="s">
        <v>318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125</v>
      </c>
      <c r="AU282" s="18" t="s">
        <v>81</v>
      </c>
    </row>
    <row r="283" s="13" customFormat="1">
      <c r="A283" s="13"/>
      <c r="B283" s="223"/>
      <c r="C283" s="224"/>
      <c r="D283" s="225" t="s">
        <v>127</v>
      </c>
      <c r="E283" s="226" t="s">
        <v>19</v>
      </c>
      <c r="F283" s="227" t="s">
        <v>301</v>
      </c>
      <c r="G283" s="224"/>
      <c r="H283" s="226" t="s">
        <v>19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127</v>
      </c>
      <c r="AU283" s="233" t="s">
        <v>81</v>
      </c>
      <c r="AV283" s="13" t="s">
        <v>79</v>
      </c>
      <c r="AW283" s="13" t="s">
        <v>33</v>
      </c>
      <c r="AX283" s="13" t="s">
        <v>71</v>
      </c>
      <c r="AY283" s="233" t="s">
        <v>116</v>
      </c>
    </row>
    <row r="284" s="13" customFormat="1">
      <c r="A284" s="13"/>
      <c r="B284" s="223"/>
      <c r="C284" s="224"/>
      <c r="D284" s="225" t="s">
        <v>127</v>
      </c>
      <c r="E284" s="226" t="s">
        <v>19</v>
      </c>
      <c r="F284" s="227" t="s">
        <v>204</v>
      </c>
      <c r="G284" s="224"/>
      <c r="H284" s="226" t="s">
        <v>19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127</v>
      </c>
      <c r="AU284" s="233" t="s">
        <v>81</v>
      </c>
      <c r="AV284" s="13" t="s">
        <v>79</v>
      </c>
      <c r="AW284" s="13" t="s">
        <v>33</v>
      </c>
      <c r="AX284" s="13" t="s">
        <v>71</v>
      </c>
      <c r="AY284" s="233" t="s">
        <v>116</v>
      </c>
    </row>
    <row r="285" s="14" customFormat="1">
      <c r="A285" s="14"/>
      <c r="B285" s="234"/>
      <c r="C285" s="235"/>
      <c r="D285" s="225" t="s">
        <v>127</v>
      </c>
      <c r="E285" s="236" t="s">
        <v>19</v>
      </c>
      <c r="F285" s="237" t="s">
        <v>205</v>
      </c>
      <c r="G285" s="235"/>
      <c r="H285" s="238">
        <v>8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127</v>
      </c>
      <c r="AU285" s="244" t="s">
        <v>81</v>
      </c>
      <c r="AV285" s="14" t="s">
        <v>81</v>
      </c>
      <c r="AW285" s="14" t="s">
        <v>33</v>
      </c>
      <c r="AX285" s="14" t="s">
        <v>71</v>
      </c>
      <c r="AY285" s="244" t="s">
        <v>116</v>
      </c>
    </row>
    <row r="286" s="13" customFormat="1">
      <c r="A286" s="13"/>
      <c r="B286" s="223"/>
      <c r="C286" s="224"/>
      <c r="D286" s="225" t="s">
        <v>127</v>
      </c>
      <c r="E286" s="226" t="s">
        <v>19</v>
      </c>
      <c r="F286" s="227" t="s">
        <v>302</v>
      </c>
      <c r="G286" s="224"/>
      <c r="H286" s="226" t="s">
        <v>19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127</v>
      </c>
      <c r="AU286" s="233" t="s">
        <v>81</v>
      </c>
      <c r="AV286" s="13" t="s">
        <v>79</v>
      </c>
      <c r="AW286" s="13" t="s">
        <v>33</v>
      </c>
      <c r="AX286" s="13" t="s">
        <v>71</v>
      </c>
      <c r="AY286" s="233" t="s">
        <v>116</v>
      </c>
    </row>
    <row r="287" s="14" customFormat="1">
      <c r="A287" s="14"/>
      <c r="B287" s="234"/>
      <c r="C287" s="235"/>
      <c r="D287" s="225" t="s">
        <v>127</v>
      </c>
      <c r="E287" s="236" t="s">
        <v>19</v>
      </c>
      <c r="F287" s="237" t="s">
        <v>303</v>
      </c>
      <c r="G287" s="235"/>
      <c r="H287" s="238">
        <v>10.074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127</v>
      </c>
      <c r="AU287" s="244" t="s">
        <v>81</v>
      </c>
      <c r="AV287" s="14" t="s">
        <v>81</v>
      </c>
      <c r="AW287" s="14" t="s">
        <v>33</v>
      </c>
      <c r="AX287" s="14" t="s">
        <v>71</v>
      </c>
      <c r="AY287" s="244" t="s">
        <v>116</v>
      </c>
    </row>
    <row r="288" s="13" customFormat="1">
      <c r="A288" s="13"/>
      <c r="B288" s="223"/>
      <c r="C288" s="224"/>
      <c r="D288" s="225" t="s">
        <v>127</v>
      </c>
      <c r="E288" s="226" t="s">
        <v>19</v>
      </c>
      <c r="F288" s="227" t="s">
        <v>212</v>
      </c>
      <c r="G288" s="224"/>
      <c r="H288" s="226" t="s">
        <v>19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127</v>
      </c>
      <c r="AU288" s="233" t="s">
        <v>81</v>
      </c>
      <c r="AV288" s="13" t="s">
        <v>79</v>
      </c>
      <c r="AW288" s="13" t="s">
        <v>33</v>
      </c>
      <c r="AX288" s="13" t="s">
        <v>71</v>
      </c>
      <c r="AY288" s="233" t="s">
        <v>116</v>
      </c>
    </row>
    <row r="289" s="14" customFormat="1">
      <c r="A289" s="14"/>
      <c r="B289" s="234"/>
      <c r="C289" s="235"/>
      <c r="D289" s="225" t="s">
        <v>127</v>
      </c>
      <c r="E289" s="236" t="s">
        <v>19</v>
      </c>
      <c r="F289" s="237" t="s">
        <v>164</v>
      </c>
      <c r="G289" s="235"/>
      <c r="H289" s="238">
        <v>6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127</v>
      </c>
      <c r="AU289" s="244" t="s">
        <v>81</v>
      </c>
      <c r="AV289" s="14" t="s">
        <v>81</v>
      </c>
      <c r="AW289" s="14" t="s">
        <v>33</v>
      </c>
      <c r="AX289" s="14" t="s">
        <v>71</v>
      </c>
      <c r="AY289" s="244" t="s">
        <v>116</v>
      </c>
    </row>
    <row r="290" s="13" customFormat="1">
      <c r="A290" s="13"/>
      <c r="B290" s="223"/>
      <c r="C290" s="224"/>
      <c r="D290" s="225" t="s">
        <v>127</v>
      </c>
      <c r="E290" s="226" t="s">
        <v>19</v>
      </c>
      <c r="F290" s="227" t="s">
        <v>213</v>
      </c>
      <c r="G290" s="224"/>
      <c r="H290" s="226" t="s">
        <v>19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127</v>
      </c>
      <c r="AU290" s="233" t="s">
        <v>81</v>
      </c>
      <c r="AV290" s="13" t="s">
        <v>79</v>
      </c>
      <c r="AW290" s="13" t="s">
        <v>33</v>
      </c>
      <c r="AX290" s="13" t="s">
        <v>71</v>
      </c>
      <c r="AY290" s="233" t="s">
        <v>116</v>
      </c>
    </row>
    <row r="291" s="14" customFormat="1">
      <c r="A291" s="14"/>
      <c r="B291" s="234"/>
      <c r="C291" s="235"/>
      <c r="D291" s="225" t="s">
        <v>127</v>
      </c>
      <c r="E291" s="236" t="s">
        <v>19</v>
      </c>
      <c r="F291" s="237" t="s">
        <v>214</v>
      </c>
      <c r="G291" s="235"/>
      <c r="H291" s="238">
        <v>28.550000000000001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127</v>
      </c>
      <c r="AU291" s="244" t="s">
        <v>81</v>
      </c>
      <c r="AV291" s="14" t="s">
        <v>81</v>
      </c>
      <c r="AW291" s="14" t="s">
        <v>33</v>
      </c>
      <c r="AX291" s="14" t="s">
        <v>71</v>
      </c>
      <c r="AY291" s="244" t="s">
        <v>116</v>
      </c>
    </row>
    <row r="292" s="15" customFormat="1">
      <c r="A292" s="15"/>
      <c r="B292" s="245"/>
      <c r="C292" s="246"/>
      <c r="D292" s="225" t="s">
        <v>127</v>
      </c>
      <c r="E292" s="247" t="s">
        <v>19</v>
      </c>
      <c r="F292" s="248" t="s">
        <v>163</v>
      </c>
      <c r="G292" s="246"/>
      <c r="H292" s="249">
        <v>52.624000000000002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5" t="s">
        <v>127</v>
      </c>
      <c r="AU292" s="255" t="s">
        <v>81</v>
      </c>
      <c r="AV292" s="15" t="s">
        <v>123</v>
      </c>
      <c r="AW292" s="15" t="s">
        <v>33</v>
      </c>
      <c r="AX292" s="15" t="s">
        <v>79</v>
      </c>
      <c r="AY292" s="255" t="s">
        <v>116</v>
      </c>
    </row>
    <row r="293" s="2" customFormat="1" ht="24.15" customHeight="1">
      <c r="A293" s="39"/>
      <c r="B293" s="40"/>
      <c r="C293" s="205" t="s">
        <v>319</v>
      </c>
      <c r="D293" s="205" t="s">
        <v>118</v>
      </c>
      <c r="E293" s="206" t="s">
        <v>320</v>
      </c>
      <c r="F293" s="207" t="s">
        <v>321</v>
      </c>
      <c r="G293" s="208" t="s">
        <v>133</v>
      </c>
      <c r="H293" s="209">
        <v>52.624000000000002</v>
      </c>
      <c r="I293" s="210"/>
      <c r="J293" s="211">
        <f>ROUND(I293*H293,2)</f>
        <v>0</v>
      </c>
      <c r="K293" s="207" t="s">
        <v>122</v>
      </c>
      <c r="L293" s="45"/>
      <c r="M293" s="212" t="s">
        <v>19</v>
      </c>
      <c r="N293" s="213" t="s">
        <v>42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123</v>
      </c>
      <c r="AT293" s="216" t="s">
        <v>118</v>
      </c>
      <c r="AU293" s="216" t="s">
        <v>81</v>
      </c>
      <c r="AY293" s="18" t="s">
        <v>116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79</v>
      </c>
      <c r="BK293" s="217">
        <f>ROUND(I293*H293,2)</f>
        <v>0</v>
      </c>
      <c r="BL293" s="18" t="s">
        <v>123</v>
      </c>
      <c r="BM293" s="216" t="s">
        <v>322</v>
      </c>
    </row>
    <row r="294" s="2" customFormat="1">
      <c r="A294" s="39"/>
      <c r="B294" s="40"/>
      <c r="C294" s="41"/>
      <c r="D294" s="218" t="s">
        <v>125</v>
      </c>
      <c r="E294" s="41"/>
      <c r="F294" s="219" t="s">
        <v>323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125</v>
      </c>
      <c r="AU294" s="18" t="s">
        <v>81</v>
      </c>
    </row>
    <row r="295" s="13" customFormat="1">
      <c r="A295" s="13"/>
      <c r="B295" s="223"/>
      <c r="C295" s="224"/>
      <c r="D295" s="225" t="s">
        <v>127</v>
      </c>
      <c r="E295" s="226" t="s">
        <v>19</v>
      </c>
      <c r="F295" s="227" t="s">
        <v>301</v>
      </c>
      <c r="G295" s="224"/>
      <c r="H295" s="226" t="s">
        <v>19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127</v>
      </c>
      <c r="AU295" s="233" t="s">
        <v>81</v>
      </c>
      <c r="AV295" s="13" t="s">
        <v>79</v>
      </c>
      <c r="AW295" s="13" t="s">
        <v>33</v>
      </c>
      <c r="AX295" s="13" t="s">
        <v>71</v>
      </c>
      <c r="AY295" s="233" t="s">
        <v>116</v>
      </c>
    </row>
    <row r="296" s="13" customFormat="1">
      <c r="A296" s="13"/>
      <c r="B296" s="223"/>
      <c r="C296" s="224"/>
      <c r="D296" s="225" t="s">
        <v>127</v>
      </c>
      <c r="E296" s="226" t="s">
        <v>19</v>
      </c>
      <c r="F296" s="227" t="s">
        <v>204</v>
      </c>
      <c r="G296" s="224"/>
      <c r="H296" s="226" t="s">
        <v>19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127</v>
      </c>
      <c r="AU296" s="233" t="s">
        <v>81</v>
      </c>
      <c r="AV296" s="13" t="s">
        <v>79</v>
      </c>
      <c r="AW296" s="13" t="s">
        <v>33</v>
      </c>
      <c r="AX296" s="13" t="s">
        <v>71</v>
      </c>
      <c r="AY296" s="233" t="s">
        <v>116</v>
      </c>
    </row>
    <row r="297" s="14" customFormat="1">
      <c r="A297" s="14"/>
      <c r="B297" s="234"/>
      <c r="C297" s="235"/>
      <c r="D297" s="225" t="s">
        <v>127</v>
      </c>
      <c r="E297" s="236" t="s">
        <v>19</v>
      </c>
      <c r="F297" s="237" t="s">
        <v>205</v>
      </c>
      <c r="G297" s="235"/>
      <c r="H297" s="238">
        <v>8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127</v>
      </c>
      <c r="AU297" s="244" t="s">
        <v>81</v>
      </c>
      <c r="AV297" s="14" t="s">
        <v>81</v>
      </c>
      <c r="AW297" s="14" t="s">
        <v>33</v>
      </c>
      <c r="AX297" s="14" t="s">
        <v>71</v>
      </c>
      <c r="AY297" s="244" t="s">
        <v>116</v>
      </c>
    </row>
    <row r="298" s="13" customFormat="1">
      <c r="A298" s="13"/>
      <c r="B298" s="223"/>
      <c r="C298" s="224"/>
      <c r="D298" s="225" t="s">
        <v>127</v>
      </c>
      <c r="E298" s="226" t="s">
        <v>19</v>
      </c>
      <c r="F298" s="227" t="s">
        <v>302</v>
      </c>
      <c r="G298" s="224"/>
      <c r="H298" s="226" t="s">
        <v>19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127</v>
      </c>
      <c r="AU298" s="233" t="s">
        <v>81</v>
      </c>
      <c r="AV298" s="13" t="s">
        <v>79</v>
      </c>
      <c r="AW298" s="13" t="s">
        <v>33</v>
      </c>
      <c r="AX298" s="13" t="s">
        <v>71</v>
      </c>
      <c r="AY298" s="233" t="s">
        <v>116</v>
      </c>
    </row>
    <row r="299" s="14" customFormat="1">
      <c r="A299" s="14"/>
      <c r="B299" s="234"/>
      <c r="C299" s="235"/>
      <c r="D299" s="225" t="s">
        <v>127</v>
      </c>
      <c r="E299" s="236" t="s">
        <v>19</v>
      </c>
      <c r="F299" s="237" t="s">
        <v>303</v>
      </c>
      <c r="G299" s="235"/>
      <c r="H299" s="238">
        <v>10.074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127</v>
      </c>
      <c r="AU299" s="244" t="s">
        <v>81</v>
      </c>
      <c r="AV299" s="14" t="s">
        <v>81</v>
      </c>
      <c r="AW299" s="14" t="s">
        <v>33</v>
      </c>
      <c r="AX299" s="14" t="s">
        <v>71</v>
      </c>
      <c r="AY299" s="244" t="s">
        <v>116</v>
      </c>
    </row>
    <row r="300" s="13" customFormat="1">
      <c r="A300" s="13"/>
      <c r="B300" s="223"/>
      <c r="C300" s="224"/>
      <c r="D300" s="225" t="s">
        <v>127</v>
      </c>
      <c r="E300" s="226" t="s">
        <v>19</v>
      </c>
      <c r="F300" s="227" t="s">
        <v>212</v>
      </c>
      <c r="G300" s="224"/>
      <c r="H300" s="226" t="s">
        <v>19</v>
      </c>
      <c r="I300" s="228"/>
      <c r="J300" s="224"/>
      <c r="K300" s="224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127</v>
      </c>
      <c r="AU300" s="233" t="s">
        <v>81</v>
      </c>
      <c r="AV300" s="13" t="s">
        <v>79</v>
      </c>
      <c r="AW300" s="13" t="s">
        <v>33</v>
      </c>
      <c r="AX300" s="13" t="s">
        <v>71</v>
      </c>
      <c r="AY300" s="233" t="s">
        <v>116</v>
      </c>
    </row>
    <row r="301" s="14" customFormat="1">
      <c r="A301" s="14"/>
      <c r="B301" s="234"/>
      <c r="C301" s="235"/>
      <c r="D301" s="225" t="s">
        <v>127</v>
      </c>
      <c r="E301" s="236" t="s">
        <v>19</v>
      </c>
      <c r="F301" s="237" t="s">
        <v>164</v>
      </c>
      <c r="G301" s="235"/>
      <c r="H301" s="238">
        <v>6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127</v>
      </c>
      <c r="AU301" s="244" t="s">
        <v>81</v>
      </c>
      <c r="AV301" s="14" t="s">
        <v>81</v>
      </c>
      <c r="AW301" s="14" t="s">
        <v>33</v>
      </c>
      <c r="AX301" s="14" t="s">
        <v>71</v>
      </c>
      <c r="AY301" s="244" t="s">
        <v>116</v>
      </c>
    </row>
    <row r="302" s="13" customFormat="1">
      <c r="A302" s="13"/>
      <c r="B302" s="223"/>
      <c r="C302" s="224"/>
      <c r="D302" s="225" t="s">
        <v>127</v>
      </c>
      <c r="E302" s="226" t="s">
        <v>19</v>
      </c>
      <c r="F302" s="227" t="s">
        <v>213</v>
      </c>
      <c r="G302" s="224"/>
      <c r="H302" s="226" t="s">
        <v>19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127</v>
      </c>
      <c r="AU302" s="233" t="s">
        <v>81</v>
      </c>
      <c r="AV302" s="13" t="s">
        <v>79</v>
      </c>
      <c r="AW302" s="13" t="s">
        <v>33</v>
      </c>
      <c r="AX302" s="13" t="s">
        <v>71</v>
      </c>
      <c r="AY302" s="233" t="s">
        <v>116</v>
      </c>
    </row>
    <row r="303" s="14" customFormat="1">
      <c r="A303" s="14"/>
      <c r="B303" s="234"/>
      <c r="C303" s="235"/>
      <c r="D303" s="225" t="s">
        <v>127</v>
      </c>
      <c r="E303" s="236" t="s">
        <v>19</v>
      </c>
      <c r="F303" s="237" t="s">
        <v>214</v>
      </c>
      <c r="G303" s="235"/>
      <c r="H303" s="238">
        <v>28.550000000000001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127</v>
      </c>
      <c r="AU303" s="244" t="s">
        <v>81</v>
      </c>
      <c r="AV303" s="14" t="s">
        <v>81</v>
      </c>
      <c r="AW303" s="14" t="s">
        <v>33</v>
      </c>
      <c r="AX303" s="14" t="s">
        <v>71</v>
      </c>
      <c r="AY303" s="244" t="s">
        <v>116</v>
      </c>
    </row>
    <row r="304" s="15" customFormat="1">
      <c r="A304" s="15"/>
      <c r="B304" s="245"/>
      <c r="C304" s="246"/>
      <c r="D304" s="225" t="s">
        <v>127</v>
      </c>
      <c r="E304" s="247" t="s">
        <v>19</v>
      </c>
      <c r="F304" s="248" t="s">
        <v>163</v>
      </c>
      <c r="G304" s="246"/>
      <c r="H304" s="249">
        <v>52.624000000000002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5" t="s">
        <v>127</v>
      </c>
      <c r="AU304" s="255" t="s">
        <v>81</v>
      </c>
      <c r="AV304" s="15" t="s">
        <v>123</v>
      </c>
      <c r="AW304" s="15" t="s">
        <v>33</v>
      </c>
      <c r="AX304" s="15" t="s">
        <v>79</v>
      </c>
      <c r="AY304" s="255" t="s">
        <v>116</v>
      </c>
    </row>
    <row r="305" s="2" customFormat="1" ht="33" customHeight="1">
      <c r="A305" s="39"/>
      <c r="B305" s="40"/>
      <c r="C305" s="205" t="s">
        <v>324</v>
      </c>
      <c r="D305" s="205" t="s">
        <v>118</v>
      </c>
      <c r="E305" s="206" t="s">
        <v>325</v>
      </c>
      <c r="F305" s="207" t="s">
        <v>326</v>
      </c>
      <c r="G305" s="208" t="s">
        <v>133</v>
      </c>
      <c r="H305" s="209">
        <v>200</v>
      </c>
      <c r="I305" s="210"/>
      <c r="J305" s="211">
        <f>ROUND(I305*H305,2)</f>
        <v>0</v>
      </c>
      <c r="K305" s="207" t="s">
        <v>122</v>
      </c>
      <c r="L305" s="45"/>
      <c r="M305" s="212" t="s">
        <v>19</v>
      </c>
      <c r="N305" s="213" t="s">
        <v>42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123</v>
      </c>
      <c r="AT305" s="216" t="s">
        <v>118</v>
      </c>
      <c r="AU305" s="216" t="s">
        <v>81</v>
      </c>
      <c r="AY305" s="18" t="s">
        <v>116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79</v>
      </c>
      <c r="BK305" s="217">
        <f>ROUND(I305*H305,2)</f>
        <v>0</v>
      </c>
      <c r="BL305" s="18" t="s">
        <v>123</v>
      </c>
      <c r="BM305" s="216" t="s">
        <v>327</v>
      </c>
    </row>
    <row r="306" s="2" customFormat="1">
      <c r="A306" s="39"/>
      <c r="B306" s="40"/>
      <c r="C306" s="41"/>
      <c r="D306" s="218" t="s">
        <v>125</v>
      </c>
      <c r="E306" s="41"/>
      <c r="F306" s="219" t="s">
        <v>328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125</v>
      </c>
      <c r="AU306" s="18" t="s">
        <v>81</v>
      </c>
    </row>
    <row r="307" s="13" customFormat="1">
      <c r="A307" s="13"/>
      <c r="B307" s="223"/>
      <c r="C307" s="224"/>
      <c r="D307" s="225" t="s">
        <v>127</v>
      </c>
      <c r="E307" s="226" t="s">
        <v>19</v>
      </c>
      <c r="F307" s="227" t="s">
        <v>329</v>
      </c>
      <c r="G307" s="224"/>
      <c r="H307" s="226" t="s">
        <v>19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127</v>
      </c>
      <c r="AU307" s="233" t="s">
        <v>81</v>
      </c>
      <c r="AV307" s="13" t="s">
        <v>79</v>
      </c>
      <c r="AW307" s="13" t="s">
        <v>33</v>
      </c>
      <c r="AX307" s="13" t="s">
        <v>71</v>
      </c>
      <c r="AY307" s="233" t="s">
        <v>116</v>
      </c>
    </row>
    <row r="308" s="14" customFormat="1">
      <c r="A308" s="14"/>
      <c r="B308" s="234"/>
      <c r="C308" s="235"/>
      <c r="D308" s="225" t="s">
        <v>127</v>
      </c>
      <c r="E308" s="236" t="s">
        <v>19</v>
      </c>
      <c r="F308" s="237" t="s">
        <v>330</v>
      </c>
      <c r="G308" s="235"/>
      <c r="H308" s="238">
        <v>200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127</v>
      </c>
      <c r="AU308" s="244" t="s">
        <v>81</v>
      </c>
      <c r="AV308" s="14" t="s">
        <v>81</v>
      </c>
      <c r="AW308" s="14" t="s">
        <v>33</v>
      </c>
      <c r="AX308" s="14" t="s">
        <v>79</v>
      </c>
      <c r="AY308" s="244" t="s">
        <v>116</v>
      </c>
    </row>
    <row r="309" s="2" customFormat="1" ht="16.5" customHeight="1">
      <c r="A309" s="39"/>
      <c r="B309" s="40"/>
      <c r="C309" s="256" t="s">
        <v>331</v>
      </c>
      <c r="D309" s="256" t="s">
        <v>332</v>
      </c>
      <c r="E309" s="257" t="s">
        <v>333</v>
      </c>
      <c r="F309" s="258" t="s">
        <v>334</v>
      </c>
      <c r="G309" s="259" t="s">
        <v>335</v>
      </c>
      <c r="H309" s="260">
        <v>4</v>
      </c>
      <c r="I309" s="261"/>
      <c r="J309" s="262">
        <f>ROUND(I309*H309,2)</f>
        <v>0</v>
      </c>
      <c r="K309" s="258" t="s">
        <v>122</v>
      </c>
      <c r="L309" s="263"/>
      <c r="M309" s="264" t="s">
        <v>19</v>
      </c>
      <c r="N309" s="265" t="s">
        <v>42</v>
      </c>
      <c r="O309" s="85"/>
      <c r="P309" s="214">
        <f>O309*H309</f>
        <v>0</v>
      </c>
      <c r="Q309" s="214">
        <v>0.001</v>
      </c>
      <c r="R309" s="214">
        <f>Q309*H309</f>
        <v>0.0040000000000000001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179</v>
      </c>
      <c r="AT309" s="216" t="s">
        <v>332</v>
      </c>
      <c r="AU309" s="216" t="s">
        <v>81</v>
      </c>
      <c r="AY309" s="18" t="s">
        <v>116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79</v>
      </c>
      <c r="BK309" s="217">
        <f>ROUND(I309*H309,2)</f>
        <v>0</v>
      </c>
      <c r="BL309" s="18" t="s">
        <v>123</v>
      </c>
      <c r="BM309" s="216" t="s">
        <v>336</v>
      </c>
    </row>
    <row r="310" s="13" customFormat="1">
      <c r="A310" s="13"/>
      <c r="B310" s="223"/>
      <c r="C310" s="224"/>
      <c r="D310" s="225" t="s">
        <v>127</v>
      </c>
      <c r="E310" s="226" t="s">
        <v>19</v>
      </c>
      <c r="F310" s="227" t="s">
        <v>337</v>
      </c>
      <c r="G310" s="224"/>
      <c r="H310" s="226" t="s">
        <v>19</v>
      </c>
      <c r="I310" s="228"/>
      <c r="J310" s="224"/>
      <c r="K310" s="224"/>
      <c r="L310" s="229"/>
      <c r="M310" s="230"/>
      <c r="N310" s="231"/>
      <c r="O310" s="231"/>
      <c r="P310" s="231"/>
      <c r="Q310" s="231"/>
      <c r="R310" s="231"/>
      <c r="S310" s="231"/>
      <c r="T310" s="23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3" t="s">
        <v>127</v>
      </c>
      <c r="AU310" s="233" t="s">
        <v>81</v>
      </c>
      <c r="AV310" s="13" t="s">
        <v>79</v>
      </c>
      <c r="AW310" s="13" t="s">
        <v>33</v>
      </c>
      <c r="AX310" s="13" t="s">
        <v>71</v>
      </c>
      <c r="AY310" s="233" t="s">
        <v>116</v>
      </c>
    </row>
    <row r="311" s="13" customFormat="1">
      <c r="A311" s="13"/>
      <c r="B311" s="223"/>
      <c r="C311" s="224"/>
      <c r="D311" s="225" t="s">
        <v>127</v>
      </c>
      <c r="E311" s="226" t="s">
        <v>19</v>
      </c>
      <c r="F311" s="227" t="s">
        <v>338</v>
      </c>
      <c r="G311" s="224"/>
      <c r="H311" s="226" t="s">
        <v>19</v>
      </c>
      <c r="I311" s="228"/>
      <c r="J311" s="224"/>
      <c r="K311" s="224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127</v>
      </c>
      <c r="AU311" s="233" t="s">
        <v>81</v>
      </c>
      <c r="AV311" s="13" t="s">
        <v>79</v>
      </c>
      <c r="AW311" s="13" t="s">
        <v>33</v>
      </c>
      <c r="AX311" s="13" t="s">
        <v>71</v>
      </c>
      <c r="AY311" s="233" t="s">
        <v>116</v>
      </c>
    </row>
    <row r="312" s="14" customFormat="1">
      <c r="A312" s="14"/>
      <c r="B312" s="234"/>
      <c r="C312" s="235"/>
      <c r="D312" s="225" t="s">
        <v>127</v>
      </c>
      <c r="E312" s="236" t="s">
        <v>19</v>
      </c>
      <c r="F312" s="237" t="s">
        <v>339</v>
      </c>
      <c r="G312" s="235"/>
      <c r="H312" s="238">
        <v>4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4" t="s">
        <v>127</v>
      </c>
      <c r="AU312" s="244" t="s">
        <v>81</v>
      </c>
      <c r="AV312" s="14" t="s">
        <v>81</v>
      </c>
      <c r="AW312" s="14" t="s">
        <v>33</v>
      </c>
      <c r="AX312" s="14" t="s">
        <v>79</v>
      </c>
      <c r="AY312" s="244" t="s">
        <v>116</v>
      </c>
    </row>
    <row r="313" s="2" customFormat="1" ht="24.15" customHeight="1">
      <c r="A313" s="39"/>
      <c r="B313" s="40"/>
      <c r="C313" s="205" t="s">
        <v>340</v>
      </c>
      <c r="D313" s="205" t="s">
        <v>118</v>
      </c>
      <c r="E313" s="206" t="s">
        <v>341</v>
      </c>
      <c r="F313" s="207" t="s">
        <v>342</v>
      </c>
      <c r="G313" s="208" t="s">
        <v>133</v>
      </c>
      <c r="H313" s="209">
        <v>200</v>
      </c>
      <c r="I313" s="210"/>
      <c r="J313" s="211">
        <f>ROUND(I313*H313,2)</f>
        <v>0</v>
      </c>
      <c r="K313" s="207" t="s">
        <v>122</v>
      </c>
      <c r="L313" s="45"/>
      <c r="M313" s="212" t="s">
        <v>19</v>
      </c>
      <c r="N313" s="213" t="s">
        <v>42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123</v>
      </c>
      <c r="AT313" s="216" t="s">
        <v>118</v>
      </c>
      <c r="AU313" s="216" t="s">
        <v>81</v>
      </c>
      <c r="AY313" s="18" t="s">
        <v>116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79</v>
      </c>
      <c r="BK313" s="217">
        <f>ROUND(I313*H313,2)</f>
        <v>0</v>
      </c>
      <c r="BL313" s="18" t="s">
        <v>123</v>
      </c>
      <c r="BM313" s="216" t="s">
        <v>343</v>
      </c>
    </row>
    <row r="314" s="2" customFormat="1">
      <c r="A314" s="39"/>
      <c r="B314" s="40"/>
      <c r="C314" s="41"/>
      <c r="D314" s="218" t="s">
        <v>125</v>
      </c>
      <c r="E314" s="41"/>
      <c r="F314" s="219" t="s">
        <v>344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125</v>
      </c>
      <c r="AU314" s="18" t="s">
        <v>81</v>
      </c>
    </row>
    <row r="315" s="13" customFormat="1">
      <c r="A315" s="13"/>
      <c r="B315" s="223"/>
      <c r="C315" s="224"/>
      <c r="D315" s="225" t="s">
        <v>127</v>
      </c>
      <c r="E315" s="226" t="s">
        <v>19</v>
      </c>
      <c r="F315" s="227" t="s">
        <v>329</v>
      </c>
      <c r="G315" s="224"/>
      <c r="H315" s="226" t="s">
        <v>19</v>
      </c>
      <c r="I315" s="228"/>
      <c r="J315" s="224"/>
      <c r="K315" s="224"/>
      <c r="L315" s="229"/>
      <c r="M315" s="230"/>
      <c r="N315" s="231"/>
      <c r="O315" s="231"/>
      <c r="P315" s="231"/>
      <c r="Q315" s="231"/>
      <c r="R315" s="231"/>
      <c r="S315" s="231"/>
      <c r="T315" s="23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3" t="s">
        <v>127</v>
      </c>
      <c r="AU315" s="233" t="s">
        <v>81</v>
      </c>
      <c r="AV315" s="13" t="s">
        <v>79</v>
      </c>
      <c r="AW315" s="13" t="s">
        <v>33</v>
      </c>
      <c r="AX315" s="13" t="s">
        <v>71</v>
      </c>
      <c r="AY315" s="233" t="s">
        <v>116</v>
      </c>
    </row>
    <row r="316" s="14" customFormat="1">
      <c r="A316" s="14"/>
      <c r="B316" s="234"/>
      <c r="C316" s="235"/>
      <c r="D316" s="225" t="s">
        <v>127</v>
      </c>
      <c r="E316" s="236" t="s">
        <v>19</v>
      </c>
      <c r="F316" s="237" t="s">
        <v>330</v>
      </c>
      <c r="G316" s="235"/>
      <c r="H316" s="238">
        <v>200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4" t="s">
        <v>127</v>
      </c>
      <c r="AU316" s="244" t="s">
        <v>81</v>
      </c>
      <c r="AV316" s="14" t="s">
        <v>81</v>
      </c>
      <c r="AW316" s="14" t="s">
        <v>33</v>
      </c>
      <c r="AX316" s="14" t="s">
        <v>79</v>
      </c>
      <c r="AY316" s="244" t="s">
        <v>116</v>
      </c>
    </row>
    <row r="317" s="12" customFormat="1" ht="22.8" customHeight="1">
      <c r="A317" s="12"/>
      <c r="B317" s="189"/>
      <c r="C317" s="190"/>
      <c r="D317" s="191" t="s">
        <v>70</v>
      </c>
      <c r="E317" s="203" t="s">
        <v>345</v>
      </c>
      <c r="F317" s="203" t="s">
        <v>346</v>
      </c>
      <c r="G317" s="190"/>
      <c r="H317" s="190"/>
      <c r="I317" s="193"/>
      <c r="J317" s="204">
        <f>BK317</f>
        <v>0</v>
      </c>
      <c r="K317" s="190"/>
      <c r="L317" s="195"/>
      <c r="M317" s="196"/>
      <c r="N317" s="197"/>
      <c r="O317" s="197"/>
      <c r="P317" s="198">
        <f>SUM(P318:P335)</f>
        <v>0</v>
      </c>
      <c r="Q317" s="197"/>
      <c r="R317" s="198">
        <f>SUM(R318:R335)</f>
        <v>0</v>
      </c>
      <c r="S317" s="197"/>
      <c r="T317" s="199">
        <f>SUM(T318:T335)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0" t="s">
        <v>79</v>
      </c>
      <c r="AT317" s="201" t="s">
        <v>70</v>
      </c>
      <c r="AU317" s="201" t="s">
        <v>79</v>
      </c>
      <c r="AY317" s="200" t="s">
        <v>116</v>
      </c>
      <c r="BK317" s="202">
        <f>SUM(BK318:BK335)</f>
        <v>0</v>
      </c>
    </row>
    <row r="318" s="2" customFormat="1" ht="21.75" customHeight="1">
      <c r="A318" s="39"/>
      <c r="B318" s="40"/>
      <c r="C318" s="205" t="s">
        <v>347</v>
      </c>
      <c r="D318" s="205" t="s">
        <v>118</v>
      </c>
      <c r="E318" s="206" t="s">
        <v>348</v>
      </c>
      <c r="F318" s="207" t="s">
        <v>349</v>
      </c>
      <c r="G318" s="208" t="s">
        <v>146</v>
      </c>
      <c r="H318" s="209">
        <v>202.083</v>
      </c>
      <c r="I318" s="210"/>
      <c r="J318" s="211">
        <f>ROUND(I318*H318,2)</f>
        <v>0</v>
      </c>
      <c r="K318" s="207" t="s">
        <v>19</v>
      </c>
      <c r="L318" s="45"/>
      <c r="M318" s="212" t="s">
        <v>19</v>
      </c>
      <c r="N318" s="213" t="s">
        <v>42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123</v>
      </c>
      <c r="AT318" s="216" t="s">
        <v>118</v>
      </c>
      <c r="AU318" s="216" t="s">
        <v>81</v>
      </c>
      <c r="AY318" s="18" t="s">
        <v>116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79</v>
      </c>
      <c r="BK318" s="217">
        <f>ROUND(I318*H318,2)</f>
        <v>0</v>
      </c>
      <c r="BL318" s="18" t="s">
        <v>123</v>
      </c>
      <c r="BM318" s="216" t="s">
        <v>350</v>
      </c>
    </row>
    <row r="319" s="13" customFormat="1">
      <c r="A319" s="13"/>
      <c r="B319" s="223"/>
      <c r="C319" s="224"/>
      <c r="D319" s="225" t="s">
        <v>127</v>
      </c>
      <c r="E319" s="226" t="s">
        <v>19</v>
      </c>
      <c r="F319" s="227" t="s">
        <v>351</v>
      </c>
      <c r="G319" s="224"/>
      <c r="H319" s="226" t="s">
        <v>19</v>
      </c>
      <c r="I319" s="228"/>
      <c r="J319" s="224"/>
      <c r="K319" s="224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127</v>
      </c>
      <c r="AU319" s="233" t="s">
        <v>81</v>
      </c>
      <c r="AV319" s="13" t="s">
        <v>79</v>
      </c>
      <c r="AW319" s="13" t="s">
        <v>33</v>
      </c>
      <c r="AX319" s="13" t="s">
        <v>71</v>
      </c>
      <c r="AY319" s="233" t="s">
        <v>116</v>
      </c>
    </row>
    <row r="320" s="14" customFormat="1">
      <c r="A320" s="14"/>
      <c r="B320" s="234"/>
      <c r="C320" s="235"/>
      <c r="D320" s="225" t="s">
        <v>127</v>
      </c>
      <c r="E320" s="236" t="s">
        <v>19</v>
      </c>
      <c r="F320" s="237" t="s">
        <v>352</v>
      </c>
      <c r="G320" s="235"/>
      <c r="H320" s="238">
        <v>0.52200000000000002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127</v>
      </c>
      <c r="AU320" s="244" t="s">
        <v>81</v>
      </c>
      <c r="AV320" s="14" t="s">
        <v>81</v>
      </c>
      <c r="AW320" s="14" t="s">
        <v>33</v>
      </c>
      <c r="AX320" s="14" t="s">
        <v>71</v>
      </c>
      <c r="AY320" s="244" t="s">
        <v>116</v>
      </c>
    </row>
    <row r="321" s="13" customFormat="1">
      <c r="A321" s="13"/>
      <c r="B321" s="223"/>
      <c r="C321" s="224"/>
      <c r="D321" s="225" t="s">
        <v>127</v>
      </c>
      <c r="E321" s="226" t="s">
        <v>19</v>
      </c>
      <c r="F321" s="227" t="s">
        <v>353</v>
      </c>
      <c r="G321" s="224"/>
      <c r="H321" s="226" t="s">
        <v>19</v>
      </c>
      <c r="I321" s="228"/>
      <c r="J321" s="224"/>
      <c r="K321" s="224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127</v>
      </c>
      <c r="AU321" s="233" t="s">
        <v>81</v>
      </c>
      <c r="AV321" s="13" t="s">
        <v>79</v>
      </c>
      <c r="AW321" s="13" t="s">
        <v>33</v>
      </c>
      <c r="AX321" s="13" t="s">
        <v>71</v>
      </c>
      <c r="AY321" s="233" t="s">
        <v>116</v>
      </c>
    </row>
    <row r="322" s="14" customFormat="1">
      <c r="A322" s="14"/>
      <c r="B322" s="234"/>
      <c r="C322" s="235"/>
      <c r="D322" s="225" t="s">
        <v>127</v>
      </c>
      <c r="E322" s="236" t="s">
        <v>19</v>
      </c>
      <c r="F322" s="237" t="s">
        <v>354</v>
      </c>
      <c r="G322" s="235"/>
      <c r="H322" s="238">
        <v>148.929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4" t="s">
        <v>127</v>
      </c>
      <c r="AU322" s="244" t="s">
        <v>81</v>
      </c>
      <c r="AV322" s="14" t="s">
        <v>81</v>
      </c>
      <c r="AW322" s="14" t="s">
        <v>33</v>
      </c>
      <c r="AX322" s="14" t="s">
        <v>71</v>
      </c>
      <c r="AY322" s="244" t="s">
        <v>116</v>
      </c>
    </row>
    <row r="323" s="13" customFormat="1">
      <c r="A323" s="13"/>
      <c r="B323" s="223"/>
      <c r="C323" s="224"/>
      <c r="D323" s="225" t="s">
        <v>127</v>
      </c>
      <c r="E323" s="226" t="s">
        <v>19</v>
      </c>
      <c r="F323" s="227" t="s">
        <v>355</v>
      </c>
      <c r="G323" s="224"/>
      <c r="H323" s="226" t="s">
        <v>19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127</v>
      </c>
      <c r="AU323" s="233" t="s">
        <v>81</v>
      </c>
      <c r="AV323" s="13" t="s">
        <v>79</v>
      </c>
      <c r="AW323" s="13" t="s">
        <v>33</v>
      </c>
      <c r="AX323" s="13" t="s">
        <v>71</v>
      </c>
      <c r="AY323" s="233" t="s">
        <v>116</v>
      </c>
    </row>
    <row r="324" s="14" customFormat="1">
      <c r="A324" s="14"/>
      <c r="B324" s="234"/>
      <c r="C324" s="235"/>
      <c r="D324" s="225" t="s">
        <v>127</v>
      </c>
      <c r="E324" s="236" t="s">
        <v>19</v>
      </c>
      <c r="F324" s="237" t="s">
        <v>356</v>
      </c>
      <c r="G324" s="235"/>
      <c r="H324" s="238">
        <v>40.448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127</v>
      </c>
      <c r="AU324" s="244" t="s">
        <v>81</v>
      </c>
      <c r="AV324" s="14" t="s">
        <v>81</v>
      </c>
      <c r="AW324" s="14" t="s">
        <v>33</v>
      </c>
      <c r="AX324" s="14" t="s">
        <v>71</v>
      </c>
      <c r="AY324" s="244" t="s">
        <v>116</v>
      </c>
    </row>
    <row r="325" s="13" customFormat="1">
      <c r="A325" s="13"/>
      <c r="B325" s="223"/>
      <c r="C325" s="224"/>
      <c r="D325" s="225" t="s">
        <v>127</v>
      </c>
      <c r="E325" s="226" t="s">
        <v>19</v>
      </c>
      <c r="F325" s="227" t="s">
        <v>357</v>
      </c>
      <c r="G325" s="224"/>
      <c r="H325" s="226" t="s">
        <v>19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127</v>
      </c>
      <c r="AU325" s="233" t="s">
        <v>81</v>
      </c>
      <c r="AV325" s="13" t="s">
        <v>79</v>
      </c>
      <c r="AW325" s="13" t="s">
        <v>33</v>
      </c>
      <c r="AX325" s="13" t="s">
        <v>71</v>
      </c>
      <c r="AY325" s="233" t="s">
        <v>116</v>
      </c>
    </row>
    <row r="326" s="14" customFormat="1">
      <c r="A326" s="14"/>
      <c r="B326" s="234"/>
      <c r="C326" s="235"/>
      <c r="D326" s="225" t="s">
        <v>127</v>
      </c>
      <c r="E326" s="236" t="s">
        <v>19</v>
      </c>
      <c r="F326" s="237" t="s">
        <v>358</v>
      </c>
      <c r="G326" s="235"/>
      <c r="H326" s="238">
        <v>10.023999999999999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127</v>
      </c>
      <c r="AU326" s="244" t="s">
        <v>81</v>
      </c>
      <c r="AV326" s="14" t="s">
        <v>81</v>
      </c>
      <c r="AW326" s="14" t="s">
        <v>33</v>
      </c>
      <c r="AX326" s="14" t="s">
        <v>71</v>
      </c>
      <c r="AY326" s="244" t="s">
        <v>116</v>
      </c>
    </row>
    <row r="327" s="13" customFormat="1">
      <c r="A327" s="13"/>
      <c r="B327" s="223"/>
      <c r="C327" s="224"/>
      <c r="D327" s="225" t="s">
        <v>127</v>
      </c>
      <c r="E327" s="226" t="s">
        <v>19</v>
      </c>
      <c r="F327" s="227" t="s">
        <v>359</v>
      </c>
      <c r="G327" s="224"/>
      <c r="H327" s="226" t="s">
        <v>19</v>
      </c>
      <c r="I327" s="228"/>
      <c r="J327" s="224"/>
      <c r="K327" s="224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127</v>
      </c>
      <c r="AU327" s="233" t="s">
        <v>81</v>
      </c>
      <c r="AV327" s="13" t="s">
        <v>79</v>
      </c>
      <c r="AW327" s="13" t="s">
        <v>33</v>
      </c>
      <c r="AX327" s="13" t="s">
        <v>71</v>
      </c>
      <c r="AY327" s="233" t="s">
        <v>116</v>
      </c>
    </row>
    <row r="328" s="14" customFormat="1">
      <c r="A328" s="14"/>
      <c r="B328" s="234"/>
      <c r="C328" s="235"/>
      <c r="D328" s="225" t="s">
        <v>127</v>
      </c>
      <c r="E328" s="236" t="s">
        <v>19</v>
      </c>
      <c r="F328" s="237" t="s">
        <v>360</v>
      </c>
      <c r="G328" s="235"/>
      <c r="H328" s="238">
        <v>2.1600000000000001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4" t="s">
        <v>127</v>
      </c>
      <c r="AU328" s="244" t="s">
        <v>81</v>
      </c>
      <c r="AV328" s="14" t="s">
        <v>81</v>
      </c>
      <c r="AW328" s="14" t="s">
        <v>33</v>
      </c>
      <c r="AX328" s="14" t="s">
        <v>71</v>
      </c>
      <c r="AY328" s="244" t="s">
        <v>116</v>
      </c>
    </row>
    <row r="329" s="15" customFormat="1">
      <c r="A329" s="15"/>
      <c r="B329" s="245"/>
      <c r="C329" s="246"/>
      <c r="D329" s="225" t="s">
        <v>127</v>
      </c>
      <c r="E329" s="247" t="s">
        <v>19</v>
      </c>
      <c r="F329" s="248" t="s">
        <v>163</v>
      </c>
      <c r="G329" s="246"/>
      <c r="H329" s="249">
        <v>202.083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5" t="s">
        <v>127</v>
      </c>
      <c r="AU329" s="255" t="s">
        <v>81</v>
      </c>
      <c r="AV329" s="15" t="s">
        <v>123</v>
      </c>
      <c r="AW329" s="15" t="s">
        <v>33</v>
      </c>
      <c r="AX329" s="15" t="s">
        <v>79</v>
      </c>
      <c r="AY329" s="255" t="s">
        <v>116</v>
      </c>
    </row>
    <row r="330" s="2" customFormat="1" ht="16.5" customHeight="1">
      <c r="A330" s="39"/>
      <c r="B330" s="40"/>
      <c r="C330" s="205" t="s">
        <v>361</v>
      </c>
      <c r="D330" s="205" t="s">
        <v>118</v>
      </c>
      <c r="E330" s="206" t="s">
        <v>362</v>
      </c>
      <c r="F330" s="207" t="s">
        <v>363</v>
      </c>
      <c r="G330" s="208" t="s">
        <v>146</v>
      </c>
      <c r="H330" s="209">
        <v>0.52200000000000002</v>
      </c>
      <c r="I330" s="210"/>
      <c r="J330" s="211">
        <f>ROUND(I330*H330,2)</f>
        <v>0</v>
      </c>
      <c r="K330" s="207" t="s">
        <v>19</v>
      </c>
      <c r="L330" s="45"/>
      <c r="M330" s="212" t="s">
        <v>19</v>
      </c>
      <c r="N330" s="213" t="s">
        <v>42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123</v>
      </c>
      <c r="AT330" s="216" t="s">
        <v>118</v>
      </c>
      <c r="AU330" s="216" t="s">
        <v>81</v>
      </c>
      <c r="AY330" s="18" t="s">
        <v>116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79</v>
      </c>
      <c r="BK330" s="217">
        <f>ROUND(I330*H330,2)</f>
        <v>0</v>
      </c>
      <c r="BL330" s="18" t="s">
        <v>123</v>
      </c>
      <c r="BM330" s="216" t="s">
        <v>364</v>
      </c>
    </row>
    <row r="331" s="13" customFormat="1">
      <c r="A331" s="13"/>
      <c r="B331" s="223"/>
      <c r="C331" s="224"/>
      <c r="D331" s="225" t="s">
        <v>127</v>
      </c>
      <c r="E331" s="226" t="s">
        <v>19</v>
      </c>
      <c r="F331" s="227" t="s">
        <v>365</v>
      </c>
      <c r="G331" s="224"/>
      <c r="H331" s="226" t="s">
        <v>19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127</v>
      </c>
      <c r="AU331" s="233" t="s">
        <v>81</v>
      </c>
      <c r="AV331" s="13" t="s">
        <v>79</v>
      </c>
      <c r="AW331" s="13" t="s">
        <v>33</v>
      </c>
      <c r="AX331" s="13" t="s">
        <v>71</v>
      </c>
      <c r="AY331" s="233" t="s">
        <v>116</v>
      </c>
    </row>
    <row r="332" s="13" customFormat="1">
      <c r="A332" s="13"/>
      <c r="B332" s="223"/>
      <c r="C332" s="224"/>
      <c r="D332" s="225" t="s">
        <v>127</v>
      </c>
      <c r="E332" s="226" t="s">
        <v>19</v>
      </c>
      <c r="F332" s="227" t="s">
        <v>366</v>
      </c>
      <c r="G332" s="224"/>
      <c r="H332" s="226" t="s">
        <v>19</v>
      </c>
      <c r="I332" s="228"/>
      <c r="J332" s="224"/>
      <c r="K332" s="224"/>
      <c r="L332" s="229"/>
      <c r="M332" s="230"/>
      <c r="N332" s="231"/>
      <c r="O332" s="231"/>
      <c r="P332" s="231"/>
      <c r="Q332" s="231"/>
      <c r="R332" s="231"/>
      <c r="S332" s="231"/>
      <c r="T332" s="23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3" t="s">
        <v>127</v>
      </c>
      <c r="AU332" s="233" t="s">
        <v>81</v>
      </c>
      <c r="AV332" s="13" t="s">
        <v>79</v>
      </c>
      <c r="AW332" s="13" t="s">
        <v>33</v>
      </c>
      <c r="AX332" s="13" t="s">
        <v>71</v>
      </c>
      <c r="AY332" s="233" t="s">
        <v>116</v>
      </c>
    </row>
    <row r="333" s="14" customFormat="1">
      <c r="A333" s="14"/>
      <c r="B333" s="234"/>
      <c r="C333" s="235"/>
      <c r="D333" s="225" t="s">
        <v>127</v>
      </c>
      <c r="E333" s="236" t="s">
        <v>19</v>
      </c>
      <c r="F333" s="237" t="s">
        <v>367</v>
      </c>
      <c r="G333" s="235"/>
      <c r="H333" s="238">
        <v>0.52200000000000002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127</v>
      </c>
      <c r="AU333" s="244" t="s">
        <v>81</v>
      </c>
      <c r="AV333" s="14" t="s">
        <v>81</v>
      </c>
      <c r="AW333" s="14" t="s">
        <v>33</v>
      </c>
      <c r="AX333" s="14" t="s">
        <v>79</v>
      </c>
      <c r="AY333" s="244" t="s">
        <v>116</v>
      </c>
    </row>
    <row r="334" s="2" customFormat="1" ht="16.5" customHeight="1">
      <c r="A334" s="39"/>
      <c r="B334" s="40"/>
      <c r="C334" s="205" t="s">
        <v>368</v>
      </c>
      <c r="D334" s="205" t="s">
        <v>118</v>
      </c>
      <c r="E334" s="206" t="s">
        <v>369</v>
      </c>
      <c r="F334" s="207" t="s">
        <v>370</v>
      </c>
      <c r="G334" s="208" t="s">
        <v>146</v>
      </c>
      <c r="H334" s="209">
        <v>63.521000000000001</v>
      </c>
      <c r="I334" s="210"/>
      <c r="J334" s="211">
        <f>ROUND(I334*H334,2)</f>
        <v>0</v>
      </c>
      <c r="K334" s="207" t="s">
        <v>122</v>
      </c>
      <c r="L334" s="45"/>
      <c r="M334" s="212" t="s">
        <v>19</v>
      </c>
      <c r="N334" s="213" t="s">
        <v>42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123</v>
      </c>
      <c r="AT334" s="216" t="s">
        <v>118</v>
      </c>
      <c r="AU334" s="216" t="s">
        <v>81</v>
      </c>
      <c r="AY334" s="18" t="s">
        <v>116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79</v>
      </c>
      <c r="BK334" s="217">
        <f>ROUND(I334*H334,2)</f>
        <v>0</v>
      </c>
      <c r="BL334" s="18" t="s">
        <v>123</v>
      </c>
      <c r="BM334" s="216" t="s">
        <v>371</v>
      </c>
    </row>
    <row r="335" s="2" customFormat="1">
      <c r="A335" s="39"/>
      <c r="B335" s="40"/>
      <c r="C335" s="41"/>
      <c r="D335" s="218" t="s">
        <v>125</v>
      </c>
      <c r="E335" s="41"/>
      <c r="F335" s="219" t="s">
        <v>372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125</v>
      </c>
      <c r="AU335" s="18" t="s">
        <v>81</v>
      </c>
    </row>
    <row r="336" s="12" customFormat="1" ht="25.92" customHeight="1">
      <c r="A336" s="12"/>
      <c r="B336" s="189"/>
      <c r="C336" s="190"/>
      <c r="D336" s="191" t="s">
        <v>70</v>
      </c>
      <c r="E336" s="192" t="s">
        <v>373</v>
      </c>
      <c r="F336" s="192" t="s">
        <v>374</v>
      </c>
      <c r="G336" s="190"/>
      <c r="H336" s="190"/>
      <c r="I336" s="193"/>
      <c r="J336" s="194">
        <f>BK336</f>
        <v>0</v>
      </c>
      <c r="K336" s="190"/>
      <c r="L336" s="195"/>
      <c r="M336" s="196"/>
      <c r="N336" s="197"/>
      <c r="O336" s="197"/>
      <c r="P336" s="198">
        <f>P337</f>
        <v>0</v>
      </c>
      <c r="Q336" s="197"/>
      <c r="R336" s="198">
        <f>R337</f>
        <v>0.48421782000000002</v>
      </c>
      <c r="S336" s="197"/>
      <c r="T336" s="199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0" t="s">
        <v>81</v>
      </c>
      <c r="AT336" s="201" t="s">
        <v>70</v>
      </c>
      <c r="AU336" s="201" t="s">
        <v>71</v>
      </c>
      <c r="AY336" s="200" t="s">
        <v>116</v>
      </c>
      <c r="BK336" s="202">
        <f>BK337</f>
        <v>0</v>
      </c>
    </row>
    <row r="337" s="12" customFormat="1" ht="22.8" customHeight="1">
      <c r="A337" s="12"/>
      <c r="B337" s="189"/>
      <c r="C337" s="190"/>
      <c r="D337" s="191" t="s">
        <v>70</v>
      </c>
      <c r="E337" s="203" t="s">
        <v>375</v>
      </c>
      <c r="F337" s="203" t="s">
        <v>376</v>
      </c>
      <c r="G337" s="190"/>
      <c r="H337" s="190"/>
      <c r="I337" s="193"/>
      <c r="J337" s="204">
        <f>BK337</f>
        <v>0</v>
      </c>
      <c r="K337" s="190"/>
      <c r="L337" s="195"/>
      <c r="M337" s="196"/>
      <c r="N337" s="197"/>
      <c r="O337" s="197"/>
      <c r="P337" s="198">
        <f>SUM(P338:P385)</f>
        <v>0</v>
      </c>
      <c r="Q337" s="197"/>
      <c r="R337" s="198">
        <f>SUM(R338:R385)</f>
        <v>0.48421782000000002</v>
      </c>
      <c r="S337" s="197"/>
      <c r="T337" s="199">
        <f>SUM(T338:T385)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0" t="s">
        <v>81</v>
      </c>
      <c r="AT337" s="201" t="s">
        <v>70</v>
      </c>
      <c r="AU337" s="201" t="s">
        <v>79</v>
      </c>
      <c r="AY337" s="200" t="s">
        <v>116</v>
      </c>
      <c r="BK337" s="202">
        <f>SUM(BK338:BK385)</f>
        <v>0</v>
      </c>
    </row>
    <row r="338" s="2" customFormat="1" ht="21.75" customHeight="1">
      <c r="A338" s="39"/>
      <c r="B338" s="40"/>
      <c r="C338" s="205" t="s">
        <v>377</v>
      </c>
      <c r="D338" s="205" t="s">
        <v>118</v>
      </c>
      <c r="E338" s="206" t="s">
        <v>378</v>
      </c>
      <c r="F338" s="207" t="s">
        <v>379</v>
      </c>
      <c r="G338" s="208" t="s">
        <v>306</v>
      </c>
      <c r="H338" s="209">
        <v>10.619999999999999</v>
      </c>
      <c r="I338" s="210"/>
      <c r="J338" s="211">
        <f>ROUND(I338*H338,2)</f>
        <v>0</v>
      </c>
      <c r="K338" s="207" t="s">
        <v>122</v>
      </c>
      <c r="L338" s="45"/>
      <c r="M338" s="212" t="s">
        <v>19</v>
      </c>
      <c r="N338" s="213" t="s">
        <v>42</v>
      </c>
      <c r="O338" s="85"/>
      <c r="P338" s="214">
        <f>O338*H338</f>
        <v>0</v>
      </c>
      <c r="Q338" s="214">
        <v>6.0000000000000002E-05</v>
      </c>
      <c r="R338" s="214">
        <f>Q338*H338</f>
        <v>0.00063719999999999998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263</v>
      </c>
      <c r="AT338" s="216" t="s">
        <v>118</v>
      </c>
      <c r="AU338" s="216" t="s">
        <v>81</v>
      </c>
      <c r="AY338" s="18" t="s">
        <v>116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79</v>
      </c>
      <c r="BK338" s="217">
        <f>ROUND(I338*H338,2)</f>
        <v>0</v>
      </c>
      <c r="BL338" s="18" t="s">
        <v>263</v>
      </c>
      <c r="BM338" s="216" t="s">
        <v>380</v>
      </c>
    </row>
    <row r="339" s="2" customFormat="1">
      <c r="A339" s="39"/>
      <c r="B339" s="40"/>
      <c r="C339" s="41"/>
      <c r="D339" s="218" t="s">
        <v>125</v>
      </c>
      <c r="E339" s="41"/>
      <c r="F339" s="219" t="s">
        <v>381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125</v>
      </c>
      <c r="AU339" s="18" t="s">
        <v>81</v>
      </c>
    </row>
    <row r="340" s="13" customFormat="1">
      <c r="A340" s="13"/>
      <c r="B340" s="223"/>
      <c r="C340" s="224"/>
      <c r="D340" s="225" t="s">
        <v>127</v>
      </c>
      <c r="E340" s="226" t="s">
        <v>19</v>
      </c>
      <c r="F340" s="227" t="s">
        <v>382</v>
      </c>
      <c r="G340" s="224"/>
      <c r="H340" s="226" t="s">
        <v>19</v>
      </c>
      <c r="I340" s="228"/>
      <c r="J340" s="224"/>
      <c r="K340" s="224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127</v>
      </c>
      <c r="AU340" s="233" t="s">
        <v>81</v>
      </c>
      <c r="AV340" s="13" t="s">
        <v>79</v>
      </c>
      <c r="AW340" s="13" t="s">
        <v>33</v>
      </c>
      <c r="AX340" s="13" t="s">
        <v>71</v>
      </c>
      <c r="AY340" s="233" t="s">
        <v>116</v>
      </c>
    </row>
    <row r="341" s="14" customFormat="1">
      <c r="A341" s="14"/>
      <c r="B341" s="234"/>
      <c r="C341" s="235"/>
      <c r="D341" s="225" t="s">
        <v>127</v>
      </c>
      <c r="E341" s="236" t="s">
        <v>19</v>
      </c>
      <c r="F341" s="237" t="s">
        <v>383</v>
      </c>
      <c r="G341" s="235"/>
      <c r="H341" s="238">
        <v>10.619999999999999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127</v>
      </c>
      <c r="AU341" s="244" t="s">
        <v>81</v>
      </c>
      <c r="AV341" s="14" t="s">
        <v>81</v>
      </c>
      <c r="AW341" s="14" t="s">
        <v>33</v>
      </c>
      <c r="AX341" s="14" t="s">
        <v>79</v>
      </c>
      <c r="AY341" s="244" t="s">
        <v>116</v>
      </c>
    </row>
    <row r="342" s="2" customFormat="1" ht="16.5" customHeight="1">
      <c r="A342" s="39"/>
      <c r="B342" s="40"/>
      <c r="C342" s="205" t="s">
        <v>384</v>
      </c>
      <c r="D342" s="205" t="s">
        <v>118</v>
      </c>
      <c r="E342" s="206" t="s">
        <v>385</v>
      </c>
      <c r="F342" s="207" t="s">
        <v>386</v>
      </c>
      <c r="G342" s="208" t="s">
        <v>335</v>
      </c>
      <c r="H342" s="209">
        <v>328</v>
      </c>
      <c r="I342" s="210"/>
      <c r="J342" s="211">
        <f>ROUND(I342*H342,2)</f>
        <v>0</v>
      </c>
      <c r="K342" s="207" t="s">
        <v>122</v>
      </c>
      <c r="L342" s="45"/>
      <c r="M342" s="212" t="s">
        <v>19</v>
      </c>
      <c r="N342" s="213" t="s">
        <v>42</v>
      </c>
      <c r="O342" s="85"/>
      <c r="P342" s="214">
        <f>O342*H342</f>
        <v>0</v>
      </c>
      <c r="Q342" s="214">
        <v>5.0000000000000002E-05</v>
      </c>
      <c r="R342" s="214">
        <f>Q342*H342</f>
        <v>0.016400000000000001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263</v>
      </c>
      <c r="AT342" s="216" t="s">
        <v>118</v>
      </c>
      <c r="AU342" s="216" t="s">
        <v>81</v>
      </c>
      <c r="AY342" s="18" t="s">
        <v>116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79</v>
      </c>
      <c r="BK342" s="217">
        <f>ROUND(I342*H342,2)</f>
        <v>0</v>
      </c>
      <c r="BL342" s="18" t="s">
        <v>263</v>
      </c>
      <c r="BM342" s="216" t="s">
        <v>387</v>
      </c>
    </row>
    <row r="343" s="2" customFormat="1">
      <c r="A343" s="39"/>
      <c r="B343" s="40"/>
      <c r="C343" s="41"/>
      <c r="D343" s="218" t="s">
        <v>125</v>
      </c>
      <c r="E343" s="41"/>
      <c r="F343" s="219" t="s">
        <v>388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125</v>
      </c>
      <c r="AU343" s="18" t="s">
        <v>81</v>
      </c>
    </row>
    <row r="344" s="13" customFormat="1">
      <c r="A344" s="13"/>
      <c r="B344" s="223"/>
      <c r="C344" s="224"/>
      <c r="D344" s="225" t="s">
        <v>127</v>
      </c>
      <c r="E344" s="226" t="s">
        <v>19</v>
      </c>
      <c r="F344" s="227" t="s">
        <v>389</v>
      </c>
      <c r="G344" s="224"/>
      <c r="H344" s="226" t="s">
        <v>19</v>
      </c>
      <c r="I344" s="228"/>
      <c r="J344" s="224"/>
      <c r="K344" s="224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127</v>
      </c>
      <c r="AU344" s="233" t="s">
        <v>81</v>
      </c>
      <c r="AV344" s="13" t="s">
        <v>79</v>
      </c>
      <c r="AW344" s="13" t="s">
        <v>33</v>
      </c>
      <c r="AX344" s="13" t="s">
        <v>71</v>
      </c>
      <c r="AY344" s="233" t="s">
        <v>116</v>
      </c>
    </row>
    <row r="345" s="14" customFormat="1">
      <c r="A345" s="14"/>
      <c r="B345" s="234"/>
      <c r="C345" s="235"/>
      <c r="D345" s="225" t="s">
        <v>127</v>
      </c>
      <c r="E345" s="236" t="s">
        <v>19</v>
      </c>
      <c r="F345" s="237" t="s">
        <v>390</v>
      </c>
      <c r="G345" s="235"/>
      <c r="H345" s="238">
        <v>328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4" t="s">
        <v>127</v>
      </c>
      <c r="AU345" s="244" t="s">
        <v>81</v>
      </c>
      <c r="AV345" s="14" t="s">
        <v>81</v>
      </c>
      <c r="AW345" s="14" t="s">
        <v>33</v>
      </c>
      <c r="AX345" s="14" t="s">
        <v>79</v>
      </c>
      <c r="AY345" s="244" t="s">
        <v>116</v>
      </c>
    </row>
    <row r="346" s="2" customFormat="1" ht="16.5" customHeight="1">
      <c r="A346" s="39"/>
      <c r="B346" s="40"/>
      <c r="C346" s="256" t="s">
        <v>391</v>
      </c>
      <c r="D346" s="256" t="s">
        <v>332</v>
      </c>
      <c r="E346" s="257" t="s">
        <v>392</v>
      </c>
      <c r="F346" s="258" t="s">
        <v>393</v>
      </c>
      <c r="G346" s="259" t="s">
        <v>306</v>
      </c>
      <c r="H346" s="260">
        <v>5.5999999999999996</v>
      </c>
      <c r="I346" s="261"/>
      <c r="J346" s="262">
        <f>ROUND(I346*H346,2)</f>
        <v>0</v>
      </c>
      <c r="K346" s="258" t="s">
        <v>122</v>
      </c>
      <c r="L346" s="263"/>
      <c r="M346" s="264" t="s">
        <v>19</v>
      </c>
      <c r="N346" s="265" t="s">
        <v>42</v>
      </c>
      <c r="O346" s="85"/>
      <c r="P346" s="214">
        <f>O346*H346</f>
        <v>0</v>
      </c>
      <c r="Q346" s="214">
        <v>0.00077999999999999999</v>
      </c>
      <c r="R346" s="214">
        <f>Q346*H346</f>
        <v>0.0043679999999999995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391</v>
      </c>
      <c r="AT346" s="216" t="s">
        <v>332</v>
      </c>
      <c r="AU346" s="216" t="s">
        <v>81</v>
      </c>
      <c r="AY346" s="18" t="s">
        <v>116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79</v>
      </c>
      <c r="BK346" s="217">
        <f>ROUND(I346*H346,2)</f>
        <v>0</v>
      </c>
      <c r="BL346" s="18" t="s">
        <v>263</v>
      </c>
      <c r="BM346" s="216" t="s">
        <v>394</v>
      </c>
    </row>
    <row r="347" s="13" customFormat="1">
      <c r="A347" s="13"/>
      <c r="B347" s="223"/>
      <c r="C347" s="224"/>
      <c r="D347" s="225" t="s">
        <v>127</v>
      </c>
      <c r="E347" s="226" t="s">
        <v>19</v>
      </c>
      <c r="F347" s="227" t="s">
        <v>395</v>
      </c>
      <c r="G347" s="224"/>
      <c r="H347" s="226" t="s">
        <v>19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127</v>
      </c>
      <c r="AU347" s="233" t="s">
        <v>81</v>
      </c>
      <c r="AV347" s="13" t="s">
        <v>79</v>
      </c>
      <c r="AW347" s="13" t="s">
        <v>33</v>
      </c>
      <c r="AX347" s="13" t="s">
        <v>71</v>
      </c>
      <c r="AY347" s="233" t="s">
        <v>116</v>
      </c>
    </row>
    <row r="348" s="14" customFormat="1">
      <c r="A348" s="14"/>
      <c r="B348" s="234"/>
      <c r="C348" s="235"/>
      <c r="D348" s="225" t="s">
        <v>127</v>
      </c>
      <c r="E348" s="236" t="s">
        <v>19</v>
      </c>
      <c r="F348" s="237" t="s">
        <v>396</v>
      </c>
      <c r="G348" s="235"/>
      <c r="H348" s="238">
        <v>5.5999999999999996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127</v>
      </c>
      <c r="AU348" s="244" t="s">
        <v>81</v>
      </c>
      <c r="AV348" s="14" t="s">
        <v>81</v>
      </c>
      <c r="AW348" s="14" t="s">
        <v>33</v>
      </c>
      <c r="AX348" s="14" t="s">
        <v>79</v>
      </c>
      <c r="AY348" s="244" t="s">
        <v>116</v>
      </c>
    </row>
    <row r="349" s="2" customFormat="1" ht="16.5" customHeight="1">
      <c r="A349" s="39"/>
      <c r="B349" s="40"/>
      <c r="C349" s="256" t="s">
        <v>397</v>
      </c>
      <c r="D349" s="256" t="s">
        <v>332</v>
      </c>
      <c r="E349" s="257" t="s">
        <v>398</v>
      </c>
      <c r="F349" s="258" t="s">
        <v>399</v>
      </c>
      <c r="G349" s="259" t="s">
        <v>306</v>
      </c>
      <c r="H349" s="260">
        <v>10.93</v>
      </c>
      <c r="I349" s="261"/>
      <c r="J349" s="262">
        <f>ROUND(I349*H349,2)</f>
        <v>0</v>
      </c>
      <c r="K349" s="258" t="s">
        <v>122</v>
      </c>
      <c r="L349" s="263"/>
      <c r="M349" s="264" t="s">
        <v>19</v>
      </c>
      <c r="N349" s="265" t="s">
        <v>42</v>
      </c>
      <c r="O349" s="85"/>
      <c r="P349" s="214">
        <f>O349*H349</f>
        <v>0</v>
      </c>
      <c r="Q349" s="214">
        <v>0.0096699999999999998</v>
      </c>
      <c r="R349" s="214">
        <f>Q349*H349</f>
        <v>0.1056931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391</v>
      </c>
      <c r="AT349" s="216" t="s">
        <v>332</v>
      </c>
      <c r="AU349" s="216" t="s">
        <v>81</v>
      </c>
      <c r="AY349" s="18" t="s">
        <v>116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79</v>
      </c>
      <c r="BK349" s="217">
        <f>ROUND(I349*H349,2)</f>
        <v>0</v>
      </c>
      <c r="BL349" s="18" t="s">
        <v>263</v>
      </c>
      <c r="BM349" s="216" t="s">
        <v>400</v>
      </c>
    </row>
    <row r="350" s="13" customFormat="1">
      <c r="A350" s="13"/>
      <c r="B350" s="223"/>
      <c r="C350" s="224"/>
      <c r="D350" s="225" t="s">
        <v>127</v>
      </c>
      <c r="E350" s="226" t="s">
        <v>19</v>
      </c>
      <c r="F350" s="227" t="s">
        <v>401</v>
      </c>
      <c r="G350" s="224"/>
      <c r="H350" s="226" t="s">
        <v>19</v>
      </c>
      <c r="I350" s="228"/>
      <c r="J350" s="224"/>
      <c r="K350" s="224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127</v>
      </c>
      <c r="AU350" s="233" t="s">
        <v>81</v>
      </c>
      <c r="AV350" s="13" t="s">
        <v>79</v>
      </c>
      <c r="AW350" s="13" t="s">
        <v>33</v>
      </c>
      <c r="AX350" s="13" t="s">
        <v>71</v>
      </c>
      <c r="AY350" s="233" t="s">
        <v>116</v>
      </c>
    </row>
    <row r="351" s="14" customFormat="1">
      <c r="A351" s="14"/>
      <c r="B351" s="234"/>
      <c r="C351" s="235"/>
      <c r="D351" s="225" t="s">
        <v>127</v>
      </c>
      <c r="E351" s="236" t="s">
        <v>19</v>
      </c>
      <c r="F351" s="237" t="s">
        <v>402</v>
      </c>
      <c r="G351" s="235"/>
      <c r="H351" s="238">
        <v>10.93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4" t="s">
        <v>127</v>
      </c>
      <c r="AU351" s="244" t="s">
        <v>81</v>
      </c>
      <c r="AV351" s="14" t="s">
        <v>81</v>
      </c>
      <c r="AW351" s="14" t="s">
        <v>33</v>
      </c>
      <c r="AX351" s="14" t="s">
        <v>79</v>
      </c>
      <c r="AY351" s="244" t="s">
        <v>116</v>
      </c>
    </row>
    <row r="352" s="2" customFormat="1" ht="16.5" customHeight="1">
      <c r="A352" s="39"/>
      <c r="B352" s="40"/>
      <c r="C352" s="256" t="s">
        <v>403</v>
      </c>
      <c r="D352" s="256" t="s">
        <v>332</v>
      </c>
      <c r="E352" s="257" t="s">
        <v>404</v>
      </c>
      <c r="F352" s="258" t="s">
        <v>405</v>
      </c>
      <c r="G352" s="259" t="s">
        <v>306</v>
      </c>
      <c r="H352" s="260">
        <v>7.0700000000000003</v>
      </c>
      <c r="I352" s="261"/>
      <c r="J352" s="262">
        <f>ROUND(I352*H352,2)</f>
        <v>0</v>
      </c>
      <c r="K352" s="258" t="s">
        <v>122</v>
      </c>
      <c r="L352" s="263"/>
      <c r="M352" s="264" t="s">
        <v>19</v>
      </c>
      <c r="N352" s="265" t="s">
        <v>42</v>
      </c>
      <c r="O352" s="85"/>
      <c r="P352" s="214">
        <f>O352*H352</f>
        <v>0</v>
      </c>
      <c r="Q352" s="214">
        <v>0.0070099999999999997</v>
      </c>
      <c r="R352" s="214">
        <f>Q352*H352</f>
        <v>0.049560699999999999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391</v>
      </c>
      <c r="AT352" s="216" t="s">
        <v>332</v>
      </c>
      <c r="AU352" s="216" t="s">
        <v>81</v>
      </c>
      <c r="AY352" s="18" t="s">
        <v>116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79</v>
      </c>
      <c r="BK352" s="217">
        <f>ROUND(I352*H352,2)</f>
        <v>0</v>
      </c>
      <c r="BL352" s="18" t="s">
        <v>263</v>
      </c>
      <c r="BM352" s="216" t="s">
        <v>406</v>
      </c>
    </row>
    <row r="353" s="13" customFormat="1">
      <c r="A353" s="13"/>
      <c r="B353" s="223"/>
      <c r="C353" s="224"/>
      <c r="D353" s="225" t="s">
        <v>127</v>
      </c>
      <c r="E353" s="226" t="s">
        <v>19</v>
      </c>
      <c r="F353" s="227" t="s">
        <v>407</v>
      </c>
      <c r="G353" s="224"/>
      <c r="H353" s="226" t="s">
        <v>19</v>
      </c>
      <c r="I353" s="228"/>
      <c r="J353" s="224"/>
      <c r="K353" s="224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127</v>
      </c>
      <c r="AU353" s="233" t="s">
        <v>81</v>
      </c>
      <c r="AV353" s="13" t="s">
        <v>79</v>
      </c>
      <c r="AW353" s="13" t="s">
        <v>33</v>
      </c>
      <c r="AX353" s="13" t="s">
        <v>71</v>
      </c>
      <c r="AY353" s="233" t="s">
        <v>116</v>
      </c>
    </row>
    <row r="354" s="14" customFormat="1">
      <c r="A354" s="14"/>
      <c r="B354" s="234"/>
      <c r="C354" s="235"/>
      <c r="D354" s="225" t="s">
        <v>127</v>
      </c>
      <c r="E354" s="236" t="s">
        <v>19</v>
      </c>
      <c r="F354" s="237" t="s">
        <v>408</v>
      </c>
      <c r="G354" s="235"/>
      <c r="H354" s="238">
        <v>7.0700000000000003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4" t="s">
        <v>127</v>
      </c>
      <c r="AU354" s="244" t="s">
        <v>81</v>
      </c>
      <c r="AV354" s="14" t="s">
        <v>81</v>
      </c>
      <c r="AW354" s="14" t="s">
        <v>33</v>
      </c>
      <c r="AX354" s="14" t="s">
        <v>79</v>
      </c>
      <c r="AY354" s="244" t="s">
        <v>116</v>
      </c>
    </row>
    <row r="355" s="2" customFormat="1" ht="16.5" customHeight="1">
      <c r="A355" s="39"/>
      <c r="B355" s="40"/>
      <c r="C355" s="256" t="s">
        <v>409</v>
      </c>
      <c r="D355" s="256" t="s">
        <v>332</v>
      </c>
      <c r="E355" s="257" t="s">
        <v>410</v>
      </c>
      <c r="F355" s="258" t="s">
        <v>411</v>
      </c>
      <c r="G355" s="259" t="s">
        <v>306</v>
      </c>
      <c r="H355" s="260">
        <v>10.93</v>
      </c>
      <c r="I355" s="261"/>
      <c r="J355" s="262">
        <f>ROUND(I355*H355,2)</f>
        <v>0</v>
      </c>
      <c r="K355" s="258" t="s">
        <v>122</v>
      </c>
      <c r="L355" s="263"/>
      <c r="M355" s="264" t="s">
        <v>19</v>
      </c>
      <c r="N355" s="265" t="s">
        <v>42</v>
      </c>
      <c r="O355" s="85"/>
      <c r="P355" s="214">
        <f>O355*H355</f>
        <v>0</v>
      </c>
      <c r="Q355" s="214">
        <v>0.0034299999999999999</v>
      </c>
      <c r="R355" s="214">
        <f>Q355*H355</f>
        <v>0.0374899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391</v>
      </c>
      <c r="AT355" s="216" t="s">
        <v>332</v>
      </c>
      <c r="AU355" s="216" t="s">
        <v>81</v>
      </c>
      <c r="AY355" s="18" t="s">
        <v>116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79</v>
      </c>
      <c r="BK355" s="217">
        <f>ROUND(I355*H355,2)</f>
        <v>0</v>
      </c>
      <c r="BL355" s="18" t="s">
        <v>263</v>
      </c>
      <c r="BM355" s="216" t="s">
        <v>412</v>
      </c>
    </row>
    <row r="356" s="13" customFormat="1">
      <c r="A356" s="13"/>
      <c r="B356" s="223"/>
      <c r="C356" s="224"/>
      <c r="D356" s="225" t="s">
        <v>127</v>
      </c>
      <c r="E356" s="226" t="s">
        <v>19</v>
      </c>
      <c r="F356" s="227" t="s">
        <v>413</v>
      </c>
      <c r="G356" s="224"/>
      <c r="H356" s="226" t="s">
        <v>19</v>
      </c>
      <c r="I356" s="228"/>
      <c r="J356" s="224"/>
      <c r="K356" s="224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127</v>
      </c>
      <c r="AU356" s="233" t="s">
        <v>81</v>
      </c>
      <c r="AV356" s="13" t="s">
        <v>79</v>
      </c>
      <c r="AW356" s="13" t="s">
        <v>33</v>
      </c>
      <c r="AX356" s="13" t="s">
        <v>71</v>
      </c>
      <c r="AY356" s="233" t="s">
        <v>116</v>
      </c>
    </row>
    <row r="357" s="14" customFormat="1">
      <c r="A357" s="14"/>
      <c r="B357" s="234"/>
      <c r="C357" s="235"/>
      <c r="D357" s="225" t="s">
        <v>127</v>
      </c>
      <c r="E357" s="236" t="s">
        <v>19</v>
      </c>
      <c r="F357" s="237" t="s">
        <v>402</v>
      </c>
      <c r="G357" s="235"/>
      <c r="H357" s="238">
        <v>10.93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4" t="s">
        <v>127</v>
      </c>
      <c r="AU357" s="244" t="s">
        <v>81</v>
      </c>
      <c r="AV357" s="14" t="s">
        <v>81</v>
      </c>
      <c r="AW357" s="14" t="s">
        <v>33</v>
      </c>
      <c r="AX357" s="14" t="s">
        <v>79</v>
      </c>
      <c r="AY357" s="244" t="s">
        <v>116</v>
      </c>
    </row>
    <row r="358" s="2" customFormat="1" ht="16.5" customHeight="1">
      <c r="A358" s="39"/>
      <c r="B358" s="40"/>
      <c r="C358" s="256" t="s">
        <v>414</v>
      </c>
      <c r="D358" s="256" t="s">
        <v>332</v>
      </c>
      <c r="E358" s="257" t="s">
        <v>415</v>
      </c>
      <c r="F358" s="258" t="s">
        <v>416</v>
      </c>
      <c r="G358" s="259" t="s">
        <v>306</v>
      </c>
      <c r="H358" s="260">
        <v>76.540000000000006</v>
      </c>
      <c r="I358" s="261"/>
      <c r="J358" s="262">
        <f>ROUND(I358*H358,2)</f>
        <v>0</v>
      </c>
      <c r="K358" s="258" t="s">
        <v>122</v>
      </c>
      <c r="L358" s="263"/>
      <c r="M358" s="264" t="s">
        <v>19</v>
      </c>
      <c r="N358" s="265" t="s">
        <v>42</v>
      </c>
      <c r="O358" s="85"/>
      <c r="P358" s="214">
        <f>O358*H358</f>
        <v>0</v>
      </c>
      <c r="Q358" s="214">
        <v>0.0022799999999999999</v>
      </c>
      <c r="R358" s="214">
        <f>Q358*H358</f>
        <v>0.17451120000000001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391</v>
      </c>
      <c r="AT358" s="216" t="s">
        <v>332</v>
      </c>
      <c r="AU358" s="216" t="s">
        <v>81</v>
      </c>
      <c r="AY358" s="18" t="s">
        <v>116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79</v>
      </c>
      <c r="BK358" s="217">
        <f>ROUND(I358*H358,2)</f>
        <v>0</v>
      </c>
      <c r="BL358" s="18" t="s">
        <v>263</v>
      </c>
      <c r="BM358" s="216" t="s">
        <v>417</v>
      </c>
    </row>
    <row r="359" s="13" customFormat="1">
      <c r="A359" s="13"/>
      <c r="B359" s="223"/>
      <c r="C359" s="224"/>
      <c r="D359" s="225" t="s">
        <v>127</v>
      </c>
      <c r="E359" s="226" t="s">
        <v>19</v>
      </c>
      <c r="F359" s="227" t="s">
        <v>418</v>
      </c>
      <c r="G359" s="224"/>
      <c r="H359" s="226" t="s">
        <v>19</v>
      </c>
      <c r="I359" s="228"/>
      <c r="J359" s="224"/>
      <c r="K359" s="224"/>
      <c r="L359" s="229"/>
      <c r="M359" s="230"/>
      <c r="N359" s="231"/>
      <c r="O359" s="231"/>
      <c r="P359" s="231"/>
      <c r="Q359" s="231"/>
      <c r="R359" s="231"/>
      <c r="S359" s="231"/>
      <c r="T359" s="23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3" t="s">
        <v>127</v>
      </c>
      <c r="AU359" s="233" t="s">
        <v>81</v>
      </c>
      <c r="AV359" s="13" t="s">
        <v>79</v>
      </c>
      <c r="AW359" s="13" t="s">
        <v>33</v>
      </c>
      <c r="AX359" s="13" t="s">
        <v>71</v>
      </c>
      <c r="AY359" s="233" t="s">
        <v>116</v>
      </c>
    </row>
    <row r="360" s="14" customFormat="1">
      <c r="A360" s="14"/>
      <c r="B360" s="234"/>
      <c r="C360" s="235"/>
      <c r="D360" s="225" t="s">
        <v>127</v>
      </c>
      <c r="E360" s="236" t="s">
        <v>19</v>
      </c>
      <c r="F360" s="237" t="s">
        <v>419</v>
      </c>
      <c r="G360" s="235"/>
      <c r="H360" s="238">
        <v>76.540000000000006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4" t="s">
        <v>127</v>
      </c>
      <c r="AU360" s="244" t="s">
        <v>81</v>
      </c>
      <c r="AV360" s="14" t="s">
        <v>81</v>
      </c>
      <c r="AW360" s="14" t="s">
        <v>33</v>
      </c>
      <c r="AX360" s="14" t="s">
        <v>79</v>
      </c>
      <c r="AY360" s="244" t="s">
        <v>116</v>
      </c>
    </row>
    <row r="361" s="2" customFormat="1" ht="16.5" customHeight="1">
      <c r="A361" s="39"/>
      <c r="B361" s="40"/>
      <c r="C361" s="256" t="s">
        <v>420</v>
      </c>
      <c r="D361" s="256" t="s">
        <v>332</v>
      </c>
      <c r="E361" s="257" t="s">
        <v>421</v>
      </c>
      <c r="F361" s="258" t="s">
        <v>422</v>
      </c>
      <c r="G361" s="259" t="s">
        <v>146</v>
      </c>
      <c r="H361" s="260">
        <v>0.027</v>
      </c>
      <c r="I361" s="261"/>
      <c r="J361" s="262">
        <f>ROUND(I361*H361,2)</f>
        <v>0</v>
      </c>
      <c r="K361" s="258" t="s">
        <v>122</v>
      </c>
      <c r="L361" s="263"/>
      <c r="M361" s="264" t="s">
        <v>19</v>
      </c>
      <c r="N361" s="265" t="s">
        <v>42</v>
      </c>
      <c r="O361" s="85"/>
      <c r="P361" s="214">
        <f>O361*H361</f>
        <v>0</v>
      </c>
      <c r="Q361" s="214">
        <v>1</v>
      </c>
      <c r="R361" s="214">
        <f>Q361*H361</f>
        <v>0.027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391</v>
      </c>
      <c r="AT361" s="216" t="s">
        <v>332</v>
      </c>
      <c r="AU361" s="216" t="s">
        <v>81</v>
      </c>
      <c r="AY361" s="18" t="s">
        <v>116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79</v>
      </c>
      <c r="BK361" s="217">
        <f>ROUND(I361*H361,2)</f>
        <v>0</v>
      </c>
      <c r="BL361" s="18" t="s">
        <v>263</v>
      </c>
      <c r="BM361" s="216" t="s">
        <v>423</v>
      </c>
    </row>
    <row r="362" s="13" customFormat="1">
      <c r="A362" s="13"/>
      <c r="B362" s="223"/>
      <c r="C362" s="224"/>
      <c r="D362" s="225" t="s">
        <v>127</v>
      </c>
      <c r="E362" s="226" t="s">
        <v>19</v>
      </c>
      <c r="F362" s="227" t="s">
        <v>424</v>
      </c>
      <c r="G362" s="224"/>
      <c r="H362" s="226" t="s">
        <v>19</v>
      </c>
      <c r="I362" s="228"/>
      <c r="J362" s="224"/>
      <c r="K362" s="224"/>
      <c r="L362" s="229"/>
      <c r="M362" s="230"/>
      <c r="N362" s="231"/>
      <c r="O362" s="231"/>
      <c r="P362" s="231"/>
      <c r="Q362" s="231"/>
      <c r="R362" s="231"/>
      <c r="S362" s="231"/>
      <c r="T362" s="23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3" t="s">
        <v>127</v>
      </c>
      <c r="AU362" s="233" t="s">
        <v>81</v>
      </c>
      <c r="AV362" s="13" t="s">
        <v>79</v>
      </c>
      <c r="AW362" s="13" t="s">
        <v>33</v>
      </c>
      <c r="AX362" s="13" t="s">
        <v>71</v>
      </c>
      <c r="AY362" s="233" t="s">
        <v>116</v>
      </c>
    </row>
    <row r="363" s="14" customFormat="1">
      <c r="A363" s="14"/>
      <c r="B363" s="234"/>
      <c r="C363" s="235"/>
      <c r="D363" s="225" t="s">
        <v>127</v>
      </c>
      <c r="E363" s="236" t="s">
        <v>19</v>
      </c>
      <c r="F363" s="237" t="s">
        <v>425</v>
      </c>
      <c r="G363" s="235"/>
      <c r="H363" s="238">
        <v>0.027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127</v>
      </c>
      <c r="AU363" s="244" t="s">
        <v>81</v>
      </c>
      <c r="AV363" s="14" t="s">
        <v>81</v>
      </c>
      <c r="AW363" s="14" t="s">
        <v>33</v>
      </c>
      <c r="AX363" s="14" t="s">
        <v>79</v>
      </c>
      <c r="AY363" s="244" t="s">
        <v>116</v>
      </c>
    </row>
    <row r="364" s="2" customFormat="1" ht="24.15" customHeight="1">
      <c r="A364" s="39"/>
      <c r="B364" s="40"/>
      <c r="C364" s="256" t="s">
        <v>426</v>
      </c>
      <c r="D364" s="256" t="s">
        <v>332</v>
      </c>
      <c r="E364" s="257" t="s">
        <v>427</v>
      </c>
      <c r="F364" s="258" t="s">
        <v>428</v>
      </c>
      <c r="G364" s="259" t="s">
        <v>429</v>
      </c>
      <c r="H364" s="260">
        <v>0.28000000000000003</v>
      </c>
      <c r="I364" s="261"/>
      <c r="J364" s="262">
        <f>ROUND(I364*H364,2)</f>
        <v>0</v>
      </c>
      <c r="K364" s="258" t="s">
        <v>122</v>
      </c>
      <c r="L364" s="263"/>
      <c r="M364" s="264" t="s">
        <v>19</v>
      </c>
      <c r="N364" s="265" t="s">
        <v>42</v>
      </c>
      <c r="O364" s="85"/>
      <c r="P364" s="214">
        <f>O364*H364</f>
        <v>0</v>
      </c>
      <c r="Q364" s="214">
        <v>0.00173</v>
      </c>
      <c r="R364" s="214">
        <f>Q364*H364</f>
        <v>0.00048440000000000006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391</v>
      </c>
      <c r="AT364" s="216" t="s">
        <v>332</v>
      </c>
      <c r="AU364" s="216" t="s">
        <v>81</v>
      </c>
      <c r="AY364" s="18" t="s">
        <v>116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79</v>
      </c>
      <c r="BK364" s="217">
        <f>ROUND(I364*H364,2)</f>
        <v>0</v>
      </c>
      <c r="BL364" s="18" t="s">
        <v>263</v>
      </c>
      <c r="BM364" s="216" t="s">
        <v>430</v>
      </c>
    </row>
    <row r="365" s="13" customFormat="1">
      <c r="A365" s="13"/>
      <c r="B365" s="223"/>
      <c r="C365" s="224"/>
      <c r="D365" s="225" t="s">
        <v>127</v>
      </c>
      <c r="E365" s="226" t="s">
        <v>19</v>
      </c>
      <c r="F365" s="227" t="s">
        <v>431</v>
      </c>
      <c r="G365" s="224"/>
      <c r="H365" s="226" t="s">
        <v>19</v>
      </c>
      <c r="I365" s="228"/>
      <c r="J365" s="224"/>
      <c r="K365" s="224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127</v>
      </c>
      <c r="AU365" s="233" t="s">
        <v>81</v>
      </c>
      <c r="AV365" s="13" t="s">
        <v>79</v>
      </c>
      <c r="AW365" s="13" t="s">
        <v>33</v>
      </c>
      <c r="AX365" s="13" t="s">
        <v>71</v>
      </c>
      <c r="AY365" s="233" t="s">
        <v>116</v>
      </c>
    </row>
    <row r="366" s="14" customFormat="1">
      <c r="A366" s="14"/>
      <c r="B366" s="234"/>
      <c r="C366" s="235"/>
      <c r="D366" s="225" t="s">
        <v>127</v>
      </c>
      <c r="E366" s="236" t="s">
        <v>19</v>
      </c>
      <c r="F366" s="237" t="s">
        <v>432</v>
      </c>
      <c r="G366" s="235"/>
      <c r="H366" s="238">
        <v>0.28000000000000003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127</v>
      </c>
      <c r="AU366" s="244" t="s">
        <v>81</v>
      </c>
      <c r="AV366" s="14" t="s">
        <v>81</v>
      </c>
      <c r="AW366" s="14" t="s">
        <v>33</v>
      </c>
      <c r="AX366" s="14" t="s">
        <v>79</v>
      </c>
      <c r="AY366" s="244" t="s">
        <v>116</v>
      </c>
    </row>
    <row r="367" s="2" customFormat="1" ht="16.5" customHeight="1">
      <c r="A367" s="39"/>
      <c r="B367" s="40"/>
      <c r="C367" s="205" t="s">
        <v>433</v>
      </c>
      <c r="D367" s="205" t="s">
        <v>118</v>
      </c>
      <c r="E367" s="206" t="s">
        <v>434</v>
      </c>
      <c r="F367" s="207" t="s">
        <v>435</v>
      </c>
      <c r="G367" s="208" t="s">
        <v>335</v>
      </c>
      <c r="H367" s="209">
        <v>328</v>
      </c>
      <c r="I367" s="210"/>
      <c r="J367" s="211">
        <f>ROUND(I367*H367,2)</f>
        <v>0</v>
      </c>
      <c r="K367" s="207" t="s">
        <v>122</v>
      </c>
      <c r="L367" s="45"/>
      <c r="M367" s="212" t="s">
        <v>19</v>
      </c>
      <c r="N367" s="213" t="s">
        <v>42</v>
      </c>
      <c r="O367" s="85"/>
      <c r="P367" s="214">
        <f>O367*H367</f>
        <v>0</v>
      </c>
      <c r="Q367" s="214">
        <v>0.00013999999999999999</v>
      </c>
      <c r="R367" s="214">
        <f>Q367*H367</f>
        <v>0.045919999999999996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123</v>
      </c>
      <c r="AT367" s="216" t="s">
        <v>118</v>
      </c>
      <c r="AU367" s="216" t="s">
        <v>81</v>
      </c>
      <c r="AY367" s="18" t="s">
        <v>116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79</v>
      </c>
      <c r="BK367" s="217">
        <f>ROUND(I367*H367,2)</f>
        <v>0</v>
      </c>
      <c r="BL367" s="18" t="s">
        <v>123</v>
      </c>
      <c r="BM367" s="216" t="s">
        <v>436</v>
      </c>
    </row>
    <row r="368" s="2" customFormat="1">
      <c r="A368" s="39"/>
      <c r="B368" s="40"/>
      <c r="C368" s="41"/>
      <c r="D368" s="218" t="s">
        <v>125</v>
      </c>
      <c r="E368" s="41"/>
      <c r="F368" s="219" t="s">
        <v>437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125</v>
      </c>
      <c r="AU368" s="18" t="s">
        <v>81</v>
      </c>
    </row>
    <row r="369" s="13" customFormat="1">
      <c r="A369" s="13"/>
      <c r="B369" s="223"/>
      <c r="C369" s="224"/>
      <c r="D369" s="225" t="s">
        <v>127</v>
      </c>
      <c r="E369" s="226" t="s">
        <v>19</v>
      </c>
      <c r="F369" s="227" t="s">
        <v>438</v>
      </c>
      <c r="G369" s="224"/>
      <c r="H369" s="226" t="s">
        <v>19</v>
      </c>
      <c r="I369" s="228"/>
      <c r="J369" s="224"/>
      <c r="K369" s="224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127</v>
      </c>
      <c r="AU369" s="233" t="s">
        <v>81</v>
      </c>
      <c r="AV369" s="13" t="s">
        <v>79</v>
      </c>
      <c r="AW369" s="13" t="s">
        <v>33</v>
      </c>
      <c r="AX369" s="13" t="s">
        <v>71</v>
      </c>
      <c r="AY369" s="233" t="s">
        <v>116</v>
      </c>
    </row>
    <row r="370" s="14" customFormat="1">
      <c r="A370" s="14"/>
      <c r="B370" s="234"/>
      <c r="C370" s="235"/>
      <c r="D370" s="225" t="s">
        <v>127</v>
      </c>
      <c r="E370" s="236" t="s">
        <v>19</v>
      </c>
      <c r="F370" s="237" t="s">
        <v>390</v>
      </c>
      <c r="G370" s="235"/>
      <c r="H370" s="238">
        <v>328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4" t="s">
        <v>127</v>
      </c>
      <c r="AU370" s="244" t="s">
        <v>81</v>
      </c>
      <c r="AV370" s="14" t="s">
        <v>81</v>
      </c>
      <c r="AW370" s="14" t="s">
        <v>33</v>
      </c>
      <c r="AX370" s="14" t="s">
        <v>79</v>
      </c>
      <c r="AY370" s="244" t="s">
        <v>116</v>
      </c>
    </row>
    <row r="371" s="2" customFormat="1" ht="16.5" customHeight="1">
      <c r="A371" s="39"/>
      <c r="B371" s="40"/>
      <c r="C371" s="205" t="s">
        <v>439</v>
      </c>
      <c r="D371" s="205" t="s">
        <v>118</v>
      </c>
      <c r="E371" s="206" t="s">
        <v>440</v>
      </c>
      <c r="F371" s="207" t="s">
        <v>441</v>
      </c>
      <c r="G371" s="208" t="s">
        <v>133</v>
      </c>
      <c r="H371" s="209">
        <v>24.760000000000002</v>
      </c>
      <c r="I371" s="210"/>
      <c r="J371" s="211">
        <f>ROUND(I371*H371,2)</f>
        <v>0</v>
      </c>
      <c r="K371" s="207" t="s">
        <v>122</v>
      </c>
      <c r="L371" s="45"/>
      <c r="M371" s="212" t="s">
        <v>19</v>
      </c>
      <c r="N371" s="213" t="s">
        <v>42</v>
      </c>
      <c r="O371" s="85"/>
      <c r="P371" s="214">
        <f>O371*H371</f>
        <v>0</v>
      </c>
      <c r="Q371" s="214">
        <v>0.00012</v>
      </c>
      <c r="R371" s="214">
        <f>Q371*H371</f>
        <v>0.0029712000000000002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123</v>
      </c>
      <c r="AT371" s="216" t="s">
        <v>118</v>
      </c>
      <c r="AU371" s="216" t="s">
        <v>81</v>
      </c>
      <c r="AY371" s="18" t="s">
        <v>116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79</v>
      </c>
      <c r="BK371" s="217">
        <f>ROUND(I371*H371,2)</f>
        <v>0</v>
      </c>
      <c r="BL371" s="18" t="s">
        <v>123</v>
      </c>
      <c r="BM371" s="216" t="s">
        <v>442</v>
      </c>
    </row>
    <row r="372" s="2" customFormat="1">
      <c r="A372" s="39"/>
      <c r="B372" s="40"/>
      <c r="C372" s="41"/>
      <c r="D372" s="218" t="s">
        <v>125</v>
      </c>
      <c r="E372" s="41"/>
      <c r="F372" s="219" t="s">
        <v>443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125</v>
      </c>
      <c r="AU372" s="18" t="s">
        <v>81</v>
      </c>
    </row>
    <row r="373" s="13" customFormat="1">
      <c r="A373" s="13"/>
      <c r="B373" s="223"/>
      <c r="C373" s="224"/>
      <c r="D373" s="225" t="s">
        <v>127</v>
      </c>
      <c r="E373" s="226" t="s">
        <v>19</v>
      </c>
      <c r="F373" s="227" t="s">
        <v>444</v>
      </c>
      <c r="G373" s="224"/>
      <c r="H373" s="226" t="s">
        <v>19</v>
      </c>
      <c r="I373" s="228"/>
      <c r="J373" s="224"/>
      <c r="K373" s="224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127</v>
      </c>
      <c r="AU373" s="233" t="s">
        <v>81</v>
      </c>
      <c r="AV373" s="13" t="s">
        <v>79</v>
      </c>
      <c r="AW373" s="13" t="s">
        <v>33</v>
      </c>
      <c r="AX373" s="13" t="s">
        <v>71</v>
      </c>
      <c r="AY373" s="233" t="s">
        <v>116</v>
      </c>
    </row>
    <row r="374" s="14" customFormat="1">
      <c r="A374" s="14"/>
      <c r="B374" s="234"/>
      <c r="C374" s="235"/>
      <c r="D374" s="225" t="s">
        <v>127</v>
      </c>
      <c r="E374" s="236" t="s">
        <v>19</v>
      </c>
      <c r="F374" s="237" t="s">
        <v>445</v>
      </c>
      <c r="G374" s="235"/>
      <c r="H374" s="238">
        <v>24.760000000000002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127</v>
      </c>
      <c r="AU374" s="244" t="s">
        <v>81</v>
      </c>
      <c r="AV374" s="14" t="s">
        <v>81</v>
      </c>
      <c r="AW374" s="14" t="s">
        <v>33</v>
      </c>
      <c r="AX374" s="14" t="s">
        <v>79</v>
      </c>
      <c r="AY374" s="244" t="s">
        <v>116</v>
      </c>
    </row>
    <row r="375" s="2" customFormat="1" ht="24.15" customHeight="1">
      <c r="A375" s="39"/>
      <c r="B375" s="40"/>
      <c r="C375" s="205" t="s">
        <v>446</v>
      </c>
      <c r="D375" s="205" t="s">
        <v>118</v>
      </c>
      <c r="E375" s="206" t="s">
        <v>447</v>
      </c>
      <c r="F375" s="207" t="s">
        <v>448</v>
      </c>
      <c r="G375" s="208" t="s">
        <v>273</v>
      </c>
      <c r="H375" s="209">
        <v>28</v>
      </c>
      <c r="I375" s="210"/>
      <c r="J375" s="211">
        <f>ROUND(I375*H375,2)</f>
        <v>0</v>
      </c>
      <c r="K375" s="207" t="s">
        <v>122</v>
      </c>
      <c r="L375" s="45"/>
      <c r="M375" s="212" t="s">
        <v>19</v>
      </c>
      <c r="N375" s="213" t="s">
        <v>42</v>
      </c>
      <c r="O375" s="85"/>
      <c r="P375" s="214">
        <f>O375*H375</f>
        <v>0</v>
      </c>
      <c r="Q375" s="214">
        <v>8.0000000000000007E-05</v>
      </c>
      <c r="R375" s="214">
        <f>Q375*H375</f>
        <v>0.0022400000000000002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123</v>
      </c>
      <c r="AT375" s="216" t="s">
        <v>118</v>
      </c>
      <c r="AU375" s="216" t="s">
        <v>81</v>
      </c>
      <c r="AY375" s="18" t="s">
        <v>116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79</v>
      </c>
      <c r="BK375" s="217">
        <f>ROUND(I375*H375,2)</f>
        <v>0</v>
      </c>
      <c r="BL375" s="18" t="s">
        <v>123</v>
      </c>
      <c r="BM375" s="216" t="s">
        <v>449</v>
      </c>
    </row>
    <row r="376" s="2" customFormat="1">
      <c r="A376" s="39"/>
      <c r="B376" s="40"/>
      <c r="C376" s="41"/>
      <c r="D376" s="218" t="s">
        <v>125</v>
      </c>
      <c r="E376" s="41"/>
      <c r="F376" s="219" t="s">
        <v>450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125</v>
      </c>
      <c r="AU376" s="18" t="s">
        <v>81</v>
      </c>
    </row>
    <row r="377" s="13" customFormat="1">
      <c r="A377" s="13"/>
      <c r="B377" s="223"/>
      <c r="C377" s="224"/>
      <c r="D377" s="225" t="s">
        <v>127</v>
      </c>
      <c r="E377" s="226" t="s">
        <v>19</v>
      </c>
      <c r="F377" s="227" t="s">
        <v>451</v>
      </c>
      <c r="G377" s="224"/>
      <c r="H377" s="226" t="s">
        <v>19</v>
      </c>
      <c r="I377" s="228"/>
      <c r="J377" s="224"/>
      <c r="K377" s="224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127</v>
      </c>
      <c r="AU377" s="233" t="s">
        <v>81</v>
      </c>
      <c r="AV377" s="13" t="s">
        <v>79</v>
      </c>
      <c r="AW377" s="13" t="s">
        <v>33</v>
      </c>
      <c r="AX377" s="13" t="s">
        <v>71</v>
      </c>
      <c r="AY377" s="233" t="s">
        <v>116</v>
      </c>
    </row>
    <row r="378" s="14" customFormat="1">
      <c r="A378" s="14"/>
      <c r="B378" s="234"/>
      <c r="C378" s="235"/>
      <c r="D378" s="225" t="s">
        <v>127</v>
      </c>
      <c r="E378" s="236" t="s">
        <v>19</v>
      </c>
      <c r="F378" s="237" t="s">
        <v>361</v>
      </c>
      <c r="G378" s="235"/>
      <c r="H378" s="238">
        <v>28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4" t="s">
        <v>127</v>
      </c>
      <c r="AU378" s="244" t="s">
        <v>81</v>
      </c>
      <c r="AV378" s="14" t="s">
        <v>81</v>
      </c>
      <c r="AW378" s="14" t="s">
        <v>33</v>
      </c>
      <c r="AX378" s="14" t="s">
        <v>79</v>
      </c>
      <c r="AY378" s="244" t="s">
        <v>116</v>
      </c>
    </row>
    <row r="379" s="2" customFormat="1" ht="16.5" customHeight="1">
      <c r="A379" s="39"/>
      <c r="B379" s="40"/>
      <c r="C379" s="205" t="s">
        <v>452</v>
      </c>
      <c r="D379" s="205" t="s">
        <v>118</v>
      </c>
      <c r="E379" s="206" t="s">
        <v>453</v>
      </c>
      <c r="F379" s="207" t="s">
        <v>454</v>
      </c>
      <c r="G379" s="208" t="s">
        <v>133</v>
      </c>
      <c r="H379" s="209">
        <v>0.80600000000000005</v>
      </c>
      <c r="I379" s="210"/>
      <c r="J379" s="211">
        <f>ROUND(I379*H379,2)</f>
        <v>0</v>
      </c>
      <c r="K379" s="207" t="s">
        <v>122</v>
      </c>
      <c r="L379" s="45"/>
      <c r="M379" s="212" t="s">
        <v>19</v>
      </c>
      <c r="N379" s="213" t="s">
        <v>42</v>
      </c>
      <c r="O379" s="85"/>
      <c r="P379" s="214">
        <f>O379*H379</f>
        <v>0</v>
      </c>
      <c r="Q379" s="214">
        <v>0.02102</v>
      </c>
      <c r="R379" s="214">
        <f>Q379*H379</f>
        <v>0.016942120000000001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123</v>
      </c>
      <c r="AT379" s="216" t="s">
        <v>118</v>
      </c>
      <c r="AU379" s="216" t="s">
        <v>81</v>
      </c>
      <c r="AY379" s="18" t="s">
        <v>116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79</v>
      </c>
      <c r="BK379" s="217">
        <f>ROUND(I379*H379,2)</f>
        <v>0</v>
      </c>
      <c r="BL379" s="18" t="s">
        <v>123</v>
      </c>
      <c r="BM379" s="216" t="s">
        <v>455</v>
      </c>
    </row>
    <row r="380" s="2" customFormat="1">
      <c r="A380" s="39"/>
      <c r="B380" s="40"/>
      <c r="C380" s="41"/>
      <c r="D380" s="218" t="s">
        <v>125</v>
      </c>
      <c r="E380" s="41"/>
      <c r="F380" s="219" t="s">
        <v>456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125</v>
      </c>
      <c r="AU380" s="18" t="s">
        <v>81</v>
      </c>
    </row>
    <row r="381" s="13" customFormat="1">
      <c r="A381" s="13"/>
      <c r="B381" s="223"/>
      <c r="C381" s="224"/>
      <c r="D381" s="225" t="s">
        <v>127</v>
      </c>
      <c r="E381" s="226" t="s">
        <v>19</v>
      </c>
      <c r="F381" s="227" t="s">
        <v>276</v>
      </c>
      <c r="G381" s="224"/>
      <c r="H381" s="226" t="s">
        <v>19</v>
      </c>
      <c r="I381" s="228"/>
      <c r="J381" s="224"/>
      <c r="K381" s="224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127</v>
      </c>
      <c r="AU381" s="233" t="s">
        <v>81</v>
      </c>
      <c r="AV381" s="13" t="s">
        <v>79</v>
      </c>
      <c r="AW381" s="13" t="s">
        <v>33</v>
      </c>
      <c r="AX381" s="13" t="s">
        <v>71</v>
      </c>
      <c r="AY381" s="233" t="s">
        <v>116</v>
      </c>
    </row>
    <row r="382" s="13" customFormat="1">
      <c r="A382" s="13"/>
      <c r="B382" s="223"/>
      <c r="C382" s="224"/>
      <c r="D382" s="225" t="s">
        <v>127</v>
      </c>
      <c r="E382" s="226" t="s">
        <v>19</v>
      </c>
      <c r="F382" s="227" t="s">
        <v>457</v>
      </c>
      <c r="G382" s="224"/>
      <c r="H382" s="226" t="s">
        <v>19</v>
      </c>
      <c r="I382" s="228"/>
      <c r="J382" s="224"/>
      <c r="K382" s="224"/>
      <c r="L382" s="229"/>
      <c r="M382" s="230"/>
      <c r="N382" s="231"/>
      <c r="O382" s="231"/>
      <c r="P382" s="231"/>
      <c r="Q382" s="231"/>
      <c r="R382" s="231"/>
      <c r="S382" s="231"/>
      <c r="T382" s="23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3" t="s">
        <v>127</v>
      </c>
      <c r="AU382" s="233" t="s">
        <v>81</v>
      </c>
      <c r="AV382" s="13" t="s">
        <v>79</v>
      </c>
      <c r="AW382" s="13" t="s">
        <v>33</v>
      </c>
      <c r="AX382" s="13" t="s">
        <v>71</v>
      </c>
      <c r="AY382" s="233" t="s">
        <v>116</v>
      </c>
    </row>
    <row r="383" s="14" customFormat="1">
      <c r="A383" s="14"/>
      <c r="B383" s="234"/>
      <c r="C383" s="235"/>
      <c r="D383" s="225" t="s">
        <v>127</v>
      </c>
      <c r="E383" s="236" t="s">
        <v>19</v>
      </c>
      <c r="F383" s="237" t="s">
        <v>458</v>
      </c>
      <c r="G383" s="235"/>
      <c r="H383" s="238">
        <v>0.80600000000000005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4" t="s">
        <v>127</v>
      </c>
      <c r="AU383" s="244" t="s">
        <v>81</v>
      </c>
      <c r="AV383" s="14" t="s">
        <v>81</v>
      </c>
      <c r="AW383" s="14" t="s">
        <v>33</v>
      </c>
      <c r="AX383" s="14" t="s">
        <v>79</v>
      </c>
      <c r="AY383" s="244" t="s">
        <v>116</v>
      </c>
    </row>
    <row r="384" s="2" customFormat="1" ht="24.15" customHeight="1">
      <c r="A384" s="39"/>
      <c r="B384" s="40"/>
      <c r="C384" s="205" t="s">
        <v>459</v>
      </c>
      <c r="D384" s="205" t="s">
        <v>118</v>
      </c>
      <c r="E384" s="206" t="s">
        <v>460</v>
      </c>
      <c r="F384" s="207" t="s">
        <v>461</v>
      </c>
      <c r="G384" s="208" t="s">
        <v>146</v>
      </c>
      <c r="H384" s="209">
        <v>0.41599999999999998</v>
      </c>
      <c r="I384" s="210"/>
      <c r="J384" s="211">
        <f>ROUND(I384*H384,2)</f>
        <v>0</v>
      </c>
      <c r="K384" s="207" t="s">
        <v>122</v>
      </c>
      <c r="L384" s="45"/>
      <c r="M384" s="212" t="s">
        <v>19</v>
      </c>
      <c r="N384" s="213" t="s">
        <v>42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123</v>
      </c>
      <c r="AT384" s="216" t="s">
        <v>118</v>
      </c>
      <c r="AU384" s="216" t="s">
        <v>81</v>
      </c>
      <c r="AY384" s="18" t="s">
        <v>116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79</v>
      </c>
      <c r="BK384" s="217">
        <f>ROUND(I384*H384,2)</f>
        <v>0</v>
      </c>
      <c r="BL384" s="18" t="s">
        <v>123</v>
      </c>
      <c r="BM384" s="216" t="s">
        <v>462</v>
      </c>
    </row>
    <row r="385" s="2" customFormat="1">
      <c r="A385" s="39"/>
      <c r="B385" s="40"/>
      <c r="C385" s="41"/>
      <c r="D385" s="218" t="s">
        <v>125</v>
      </c>
      <c r="E385" s="41"/>
      <c r="F385" s="219" t="s">
        <v>463</v>
      </c>
      <c r="G385" s="41"/>
      <c r="H385" s="41"/>
      <c r="I385" s="220"/>
      <c r="J385" s="41"/>
      <c r="K385" s="41"/>
      <c r="L385" s="45"/>
      <c r="M385" s="266"/>
      <c r="N385" s="267"/>
      <c r="O385" s="268"/>
      <c r="P385" s="268"/>
      <c r="Q385" s="268"/>
      <c r="R385" s="268"/>
      <c r="S385" s="268"/>
      <c r="T385" s="26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125</v>
      </c>
      <c r="AU385" s="18" t="s">
        <v>81</v>
      </c>
    </row>
    <row r="386" s="2" customFormat="1" ht="6.96" customHeight="1">
      <c r="A386" s="39"/>
      <c r="B386" s="60"/>
      <c r="C386" s="61"/>
      <c r="D386" s="61"/>
      <c r="E386" s="61"/>
      <c r="F386" s="61"/>
      <c r="G386" s="61"/>
      <c r="H386" s="61"/>
      <c r="I386" s="61"/>
      <c r="J386" s="61"/>
      <c r="K386" s="61"/>
      <c r="L386" s="45"/>
      <c r="M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</sheetData>
  <sheetProtection sheet="1" autoFilter="0" formatColumns="0" formatRows="0" objects="1" scenarios="1" spinCount="100000" saltValue="PiPq9F5fGYxirGfbFH1u0KS/egYNeGGAeaRtp/PKzxEiVZZI2Oo9YAlzLspqPo5vf4u6q9qySAxKdJPcDsfqKA==" hashValue="qfAvRFFJwntpPtGvBJNkDioTYPdXaUCn2VcpeZ+VnnGrMuZXXfNC6okQtXyyD5GfP1ml99yNBnDqa3TXhnvNtw==" algorithmName="SHA-512" password="CC35"/>
  <autoFilter ref="C87:K38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1/111103212"/>
    <hyperlink ref="F97" r:id="rId2" display="https://podminky.urs.cz/item/CS_URS_2023_01/273351121"/>
    <hyperlink ref="F102" r:id="rId3" display="https://podminky.urs.cz/item/CS_URS_2023_01/273351122"/>
    <hyperlink ref="F107" r:id="rId4" display="https://podminky.urs.cz/item/CS_URS_2023_01/273362021"/>
    <hyperlink ref="F113" r:id="rId5" display="https://podminky.urs.cz/item/CS_URS_2023_01/122251101"/>
    <hyperlink ref="F122" r:id="rId6" display="https://podminky.urs.cz/item/CS_URS_2023_01/273322511"/>
    <hyperlink ref="F127" r:id="rId7" display="https://podminky.urs.cz/item/CS_URS_2023_01/321222312"/>
    <hyperlink ref="F135" r:id="rId8" display="https://podminky.urs.cz/item/CS_URS_2023_01/321212845"/>
    <hyperlink ref="F144" r:id="rId9" display="https://podminky.urs.cz/item/CS_URS_2023_01/321312112"/>
    <hyperlink ref="F150" r:id="rId10" display="https://podminky.urs.cz/item/CS_URS_2023_01/938901101"/>
    <hyperlink ref="F155" r:id="rId11" display="https://podminky.urs.cz/item/CS_URS_2023_01/985131111"/>
    <hyperlink ref="F167" r:id="rId12" display="https://podminky.urs.cz/item/CS_URS_2023_01/985221013"/>
    <hyperlink ref="F188" r:id="rId13" display="https://podminky.urs.cz/item/CS_URS_2023_01/114203202"/>
    <hyperlink ref="F207" r:id="rId14" display="https://podminky.urs.cz/item/CS_URS_2023_01/114203301"/>
    <hyperlink ref="F226" r:id="rId15" display="https://podminky.urs.cz/item/CS_URS_2023_01/981511114"/>
    <hyperlink ref="F238" r:id="rId16" display="https://podminky.urs.cz/item/CS_URS_2023_01/985112131"/>
    <hyperlink ref="F244" r:id="rId17" display="https://podminky.urs.cz/item/CS_URS_2023_01/153111114"/>
    <hyperlink ref="F249" r:id="rId18" display="https://podminky.urs.cz/item/CS_URS_2023_01/465210123"/>
    <hyperlink ref="F253" r:id="rId19" display="https://podminky.urs.cz/item/CS_URS_2023_01/465513327"/>
    <hyperlink ref="F261" r:id="rId20" display="https://podminky.urs.cz/item/CS_URS_2023_01/938903211"/>
    <hyperlink ref="F273" r:id="rId21" display="https://podminky.urs.cz/item/CS_URS_2023_01/977211132"/>
    <hyperlink ref="F282" r:id="rId22" display="https://podminky.urs.cz/item/CS_URS_2023_01/985232111"/>
    <hyperlink ref="F294" r:id="rId23" display="https://podminky.urs.cz/item/CS_URS_2023_01/985233111"/>
    <hyperlink ref="F306" r:id="rId24" display="https://podminky.urs.cz/item/CS_URS_2023_01/181111121"/>
    <hyperlink ref="F314" r:id="rId25" display="https://podminky.urs.cz/item/CS_URS_2023_01/181411131"/>
    <hyperlink ref="F335" r:id="rId26" display="https://podminky.urs.cz/item/CS_URS_2023_01/998323011"/>
    <hyperlink ref="F339" r:id="rId27" display="https://podminky.urs.cz/item/CS_URS_2023_01/767161117"/>
    <hyperlink ref="F343" r:id="rId28" display="https://podminky.urs.cz/item/CS_URS_2023_01/767995117"/>
    <hyperlink ref="F368" r:id="rId29" display="https://podminky.urs.cz/item/CS_URS_2023_01/628613611"/>
    <hyperlink ref="F372" r:id="rId30" display="https://podminky.urs.cz/item/CS_URS_2023_01/783317101"/>
    <hyperlink ref="F376" r:id="rId31" display="https://podminky.urs.cz/item/CS_URS_2023_01/953961215"/>
    <hyperlink ref="F380" r:id="rId32" display="https://podminky.urs.cz/item/CS_URS_2023_01/451475121"/>
    <hyperlink ref="F385" r:id="rId33" display="https://podminky.urs.cz/item/CS_URS_2023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Třebovka, Ústí n. Orlicí, odstranění havarijního stavu jezových pilířů, ř.km 0,480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464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9.2.2023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ROUND((SUM(BE84:BE172)),  2)</f>
        <v>0</v>
      </c>
      <c r="G33" s="39"/>
      <c r="H33" s="39"/>
      <c r="I33" s="149">
        <v>0.20999999999999999</v>
      </c>
      <c r="J33" s="148">
        <f>ROUND(((SUM(BE84:BE172))*I33),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ROUND((SUM(BF84:BF172)),  2)</f>
        <v>0</v>
      </c>
      <c r="G34" s="39"/>
      <c r="H34" s="39"/>
      <c r="I34" s="149">
        <v>0.14999999999999999</v>
      </c>
      <c r="J34" s="148">
        <f>ROUND(((SUM(BF84:BF172))*I34),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ROUND((SUM(BG84:BG172)),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ROUND((SUM(BH84:BH172)),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ROUND((SUM(BI84:BI172)),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Třebovka, Ústí n. Orlicí, odstranění havarijního stavu jezových pilířů, ř.km 0,480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Ústí n. Orlicí</v>
      </c>
      <c r="G52" s="41"/>
      <c r="H52" s="41"/>
      <c r="I52" s="33" t="s">
        <v>23</v>
      </c>
      <c r="J52" s="73" t="str">
        <f>IF(J12="","",J12)</f>
        <v>9.2.2023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Labe, státní podnik</v>
      </c>
      <c r="G54" s="41"/>
      <c r="H54" s="41"/>
      <c r="I54" s="33" t="s">
        <v>31</v>
      </c>
      <c r="J54" s="37" t="str">
        <f>E21</f>
        <v>Ing. P. Kunc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P. Kunc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6"/>
      <c r="C60" s="167"/>
      <c r="D60" s="168" t="s">
        <v>465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466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467</v>
      </c>
      <c r="E62" s="175"/>
      <c r="F62" s="175"/>
      <c r="G62" s="175"/>
      <c r="H62" s="175"/>
      <c r="I62" s="175"/>
      <c r="J62" s="176">
        <f>J119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468</v>
      </c>
      <c r="E63" s="175"/>
      <c r="F63" s="175"/>
      <c r="G63" s="175"/>
      <c r="H63" s="175"/>
      <c r="I63" s="175"/>
      <c r="J63" s="176">
        <f>J133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469</v>
      </c>
      <c r="E64" s="175"/>
      <c r="F64" s="175"/>
      <c r="G64" s="175"/>
      <c r="H64" s="175"/>
      <c r="I64" s="175"/>
      <c r="J64" s="176">
        <f>J137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101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Třebovka, Ústí n. Orlicí, odstranění havarijního stavu jezových pilířů, ř.km 0,480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VON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Ústí n. Orlicí</v>
      </c>
      <c r="G78" s="41"/>
      <c r="H78" s="41"/>
      <c r="I78" s="33" t="s">
        <v>23</v>
      </c>
      <c r="J78" s="73" t="str">
        <f>IF(J12="","",J12)</f>
        <v>9.2.2023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Povodí Labe, státní podnik</v>
      </c>
      <c r="G80" s="41"/>
      <c r="H80" s="41"/>
      <c r="I80" s="33" t="s">
        <v>31</v>
      </c>
      <c r="J80" s="37" t="str">
        <f>E21</f>
        <v>Ing. P. Kunc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Ing. P. Kunc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102</v>
      </c>
      <c r="D83" s="181" t="s">
        <v>56</v>
      </c>
      <c r="E83" s="181" t="s">
        <v>52</v>
      </c>
      <c r="F83" s="181" t="s">
        <v>53</v>
      </c>
      <c r="G83" s="181" t="s">
        <v>103</v>
      </c>
      <c r="H83" s="181" t="s">
        <v>104</v>
      </c>
      <c r="I83" s="181" t="s">
        <v>105</v>
      </c>
      <c r="J83" s="181" t="s">
        <v>90</v>
      </c>
      <c r="K83" s="182" t="s">
        <v>106</v>
      </c>
      <c r="L83" s="183"/>
      <c r="M83" s="93" t="s">
        <v>19</v>
      </c>
      <c r="N83" s="94" t="s">
        <v>41</v>
      </c>
      <c r="O83" s="94" t="s">
        <v>107</v>
      </c>
      <c r="P83" s="94" t="s">
        <v>108</v>
      </c>
      <c r="Q83" s="94" t="s">
        <v>109</v>
      </c>
      <c r="R83" s="94" t="s">
        <v>110</v>
      </c>
      <c r="S83" s="94" t="s">
        <v>111</v>
      </c>
      <c r="T83" s="95" t="s">
        <v>112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113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91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470</v>
      </c>
      <c r="F85" s="192" t="s">
        <v>471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P86+P119+P133+P137</f>
        <v>0</v>
      </c>
      <c r="Q85" s="197"/>
      <c r="R85" s="198">
        <f>R86+R119+R133+R137</f>
        <v>0</v>
      </c>
      <c r="S85" s="197"/>
      <c r="T85" s="199">
        <f>T86+T119+T133+T137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123</v>
      </c>
      <c r="AT85" s="201" t="s">
        <v>70</v>
      </c>
      <c r="AU85" s="201" t="s">
        <v>71</v>
      </c>
      <c r="AY85" s="200" t="s">
        <v>116</v>
      </c>
      <c r="BK85" s="202">
        <f>BK86+BK119+BK133+BK137</f>
        <v>0</v>
      </c>
    </row>
    <row r="86" s="12" customFormat="1" ht="22.8" customHeight="1">
      <c r="A86" s="12"/>
      <c r="B86" s="189"/>
      <c r="C86" s="190"/>
      <c r="D86" s="191" t="s">
        <v>70</v>
      </c>
      <c r="E86" s="203" t="s">
        <v>472</v>
      </c>
      <c r="F86" s="203" t="s">
        <v>473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SUM(P87:P118)</f>
        <v>0</v>
      </c>
      <c r="Q86" s="197"/>
      <c r="R86" s="198">
        <f>SUM(R87:R118)</f>
        <v>0</v>
      </c>
      <c r="S86" s="197"/>
      <c r="T86" s="199">
        <f>SUM(T87:T118)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123</v>
      </c>
      <c r="AT86" s="201" t="s">
        <v>70</v>
      </c>
      <c r="AU86" s="201" t="s">
        <v>79</v>
      </c>
      <c r="AY86" s="200" t="s">
        <v>116</v>
      </c>
      <c r="BK86" s="202">
        <f>SUM(BK87:BK118)</f>
        <v>0</v>
      </c>
    </row>
    <row r="87" s="2" customFormat="1" ht="16.5" customHeight="1">
      <c r="A87" s="39"/>
      <c r="B87" s="40"/>
      <c r="C87" s="205" t="s">
        <v>79</v>
      </c>
      <c r="D87" s="205" t="s">
        <v>118</v>
      </c>
      <c r="E87" s="206" t="s">
        <v>474</v>
      </c>
      <c r="F87" s="207" t="s">
        <v>475</v>
      </c>
      <c r="G87" s="208" t="s">
        <v>476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477</v>
      </c>
      <c r="AT87" s="216" t="s">
        <v>118</v>
      </c>
      <c r="AU87" s="216" t="s">
        <v>81</v>
      </c>
      <c r="AY87" s="18" t="s">
        <v>116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477</v>
      </c>
      <c r="BM87" s="216" t="s">
        <v>478</v>
      </c>
    </row>
    <row r="88" s="13" customFormat="1">
      <c r="A88" s="13"/>
      <c r="B88" s="223"/>
      <c r="C88" s="224"/>
      <c r="D88" s="225" t="s">
        <v>127</v>
      </c>
      <c r="E88" s="226" t="s">
        <v>19</v>
      </c>
      <c r="F88" s="227" t="s">
        <v>479</v>
      </c>
      <c r="G88" s="224"/>
      <c r="H88" s="226" t="s">
        <v>19</v>
      </c>
      <c r="I88" s="228"/>
      <c r="J88" s="224"/>
      <c r="K88" s="224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127</v>
      </c>
      <c r="AU88" s="233" t="s">
        <v>81</v>
      </c>
      <c r="AV88" s="13" t="s">
        <v>79</v>
      </c>
      <c r="AW88" s="13" t="s">
        <v>33</v>
      </c>
      <c r="AX88" s="13" t="s">
        <v>71</v>
      </c>
      <c r="AY88" s="233" t="s">
        <v>116</v>
      </c>
    </row>
    <row r="89" s="13" customFormat="1">
      <c r="A89" s="13"/>
      <c r="B89" s="223"/>
      <c r="C89" s="224"/>
      <c r="D89" s="225" t="s">
        <v>127</v>
      </c>
      <c r="E89" s="226" t="s">
        <v>19</v>
      </c>
      <c r="F89" s="227" t="s">
        <v>480</v>
      </c>
      <c r="G89" s="224"/>
      <c r="H89" s="226" t="s">
        <v>19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127</v>
      </c>
      <c r="AU89" s="233" t="s">
        <v>81</v>
      </c>
      <c r="AV89" s="13" t="s">
        <v>79</v>
      </c>
      <c r="AW89" s="13" t="s">
        <v>33</v>
      </c>
      <c r="AX89" s="13" t="s">
        <v>71</v>
      </c>
      <c r="AY89" s="233" t="s">
        <v>116</v>
      </c>
    </row>
    <row r="90" s="13" customFormat="1">
      <c r="A90" s="13"/>
      <c r="B90" s="223"/>
      <c r="C90" s="224"/>
      <c r="D90" s="225" t="s">
        <v>127</v>
      </c>
      <c r="E90" s="226" t="s">
        <v>19</v>
      </c>
      <c r="F90" s="227" t="s">
        <v>481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127</v>
      </c>
      <c r="AU90" s="233" t="s">
        <v>81</v>
      </c>
      <c r="AV90" s="13" t="s">
        <v>79</v>
      </c>
      <c r="AW90" s="13" t="s">
        <v>33</v>
      </c>
      <c r="AX90" s="13" t="s">
        <v>71</v>
      </c>
      <c r="AY90" s="233" t="s">
        <v>116</v>
      </c>
    </row>
    <row r="91" s="13" customFormat="1">
      <c r="A91" s="13"/>
      <c r="B91" s="223"/>
      <c r="C91" s="224"/>
      <c r="D91" s="225" t="s">
        <v>127</v>
      </c>
      <c r="E91" s="226" t="s">
        <v>19</v>
      </c>
      <c r="F91" s="227" t="s">
        <v>482</v>
      </c>
      <c r="G91" s="224"/>
      <c r="H91" s="226" t="s">
        <v>19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127</v>
      </c>
      <c r="AU91" s="233" t="s">
        <v>81</v>
      </c>
      <c r="AV91" s="13" t="s">
        <v>79</v>
      </c>
      <c r="AW91" s="13" t="s">
        <v>33</v>
      </c>
      <c r="AX91" s="13" t="s">
        <v>71</v>
      </c>
      <c r="AY91" s="233" t="s">
        <v>116</v>
      </c>
    </row>
    <row r="92" s="13" customFormat="1">
      <c r="A92" s="13"/>
      <c r="B92" s="223"/>
      <c r="C92" s="224"/>
      <c r="D92" s="225" t="s">
        <v>127</v>
      </c>
      <c r="E92" s="226" t="s">
        <v>19</v>
      </c>
      <c r="F92" s="227" t="s">
        <v>483</v>
      </c>
      <c r="G92" s="224"/>
      <c r="H92" s="226" t="s">
        <v>19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127</v>
      </c>
      <c r="AU92" s="233" t="s">
        <v>81</v>
      </c>
      <c r="AV92" s="13" t="s">
        <v>79</v>
      </c>
      <c r="AW92" s="13" t="s">
        <v>33</v>
      </c>
      <c r="AX92" s="13" t="s">
        <v>71</v>
      </c>
      <c r="AY92" s="233" t="s">
        <v>116</v>
      </c>
    </row>
    <row r="93" s="13" customFormat="1">
      <c r="A93" s="13"/>
      <c r="B93" s="223"/>
      <c r="C93" s="224"/>
      <c r="D93" s="225" t="s">
        <v>127</v>
      </c>
      <c r="E93" s="226" t="s">
        <v>19</v>
      </c>
      <c r="F93" s="227" t="s">
        <v>484</v>
      </c>
      <c r="G93" s="224"/>
      <c r="H93" s="226" t="s">
        <v>19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127</v>
      </c>
      <c r="AU93" s="233" t="s">
        <v>81</v>
      </c>
      <c r="AV93" s="13" t="s">
        <v>79</v>
      </c>
      <c r="AW93" s="13" t="s">
        <v>33</v>
      </c>
      <c r="AX93" s="13" t="s">
        <v>71</v>
      </c>
      <c r="AY93" s="233" t="s">
        <v>116</v>
      </c>
    </row>
    <row r="94" s="13" customFormat="1">
      <c r="A94" s="13"/>
      <c r="B94" s="223"/>
      <c r="C94" s="224"/>
      <c r="D94" s="225" t="s">
        <v>127</v>
      </c>
      <c r="E94" s="226" t="s">
        <v>19</v>
      </c>
      <c r="F94" s="227" t="s">
        <v>485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127</v>
      </c>
      <c r="AU94" s="233" t="s">
        <v>81</v>
      </c>
      <c r="AV94" s="13" t="s">
        <v>79</v>
      </c>
      <c r="AW94" s="13" t="s">
        <v>33</v>
      </c>
      <c r="AX94" s="13" t="s">
        <v>71</v>
      </c>
      <c r="AY94" s="233" t="s">
        <v>116</v>
      </c>
    </row>
    <row r="95" s="13" customFormat="1">
      <c r="A95" s="13"/>
      <c r="B95" s="223"/>
      <c r="C95" s="224"/>
      <c r="D95" s="225" t="s">
        <v>127</v>
      </c>
      <c r="E95" s="226" t="s">
        <v>19</v>
      </c>
      <c r="F95" s="227" t="s">
        <v>486</v>
      </c>
      <c r="G95" s="224"/>
      <c r="H95" s="226" t="s">
        <v>19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127</v>
      </c>
      <c r="AU95" s="233" t="s">
        <v>81</v>
      </c>
      <c r="AV95" s="13" t="s">
        <v>79</v>
      </c>
      <c r="AW95" s="13" t="s">
        <v>33</v>
      </c>
      <c r="AX95" s="13" t="s">
        <v>71</v>
      </c>
      <c r="AY95" s="233" t="s">
        <v>116</v>
      </c>
    </row>
    <row r="96" s="13" customFormat="1">
      <c r="A96" s="13"/>
      <c r="B96" s="223"/>
      <c r="C96" s="224"/>
      <c r="D96" s="225" t="s">
        <v>127</v>
      </c>
      <c r="E96" s="226" t="s">
        <v>19</v>
      </c>
      <c r="F96" s="227" t="s">
        <v>487</v>
      </c>
      <c r="G96" s="224"/>
      <c r="H96" s="226" t="s">
        <v>19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127</v>
      </c>
      <c r="AU96" s="233" t="s">
        <v>81</v>
      </c>
      <c r="AV96" s="13" t="s">
        <v>79</v>
      </c>
      <c r="AW96" s="13" t="s">
        <v>33</v>
      </c>
      <c r="AX96" s="13" t="s">
        <v>71</v>
      </c>
      <c r="AY96" s="233" t="s">
        <v>116</v>
      </c>
    </row>
    <row r="97" s="13" customFormat="1">
      <c r="A97" s="13"/>
      <c r="B97" s="223"/>
      <c r="C97" s="224"/>
      <c r="D97" s="225" t="s">
        <v>127</v>
      </c>
      <c r="E97" s="226" t="s">
        <v>19</v>
      </c>
      <c r="F97" s="227" t="s">
        <v>488</v>
      </c>
      <c r="G97" s="224"/>
      <c r="H97" s="226" t="s">
        <v>19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127</v>
      </c>
      <c r="AU97" s="233" t="s">
        <v>81</v>
      </c>
      <c r="AV97" s="13" t="s">
        <v>79</v>
      </c>
      <c r="AW97" s="13" t="s">
        <v>33</v>
      </c>
      <c r="AX97" s="13" t="s">
        <v>71</v>
      </c>
      <c r="AY97" s="233" t="s">
        <v>116</v>
      </c>
    </row>
    <row r="98" s="13" customFormat="1">
      <c r="A98" s="13"/>
      <c r="B98" s="223"/>
      <c r="C98" s="224"/>
      <c r="D98" s="225" t="s">
        <v>127</v>
      </c>
      <c r="E98" s="226" t="s">
        <v>19</v>
      </c>
      <c r="F98" s="227" t="s">
        <v>489</v>
      </c>
      <c r="G98" s="224"/>
      <c r="H98" s="226" t="s">
        <v>19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127</v>
      </c>
      <c r="AU98" s="233" t="s">
        <v>81</v>
      </c>
      <c r="AV98" s="13" t="s">
        <v>79</v>
      </c>
      <c r="AW98" s="13" t="s">
        <v>33</v>
      </c>
      <c r="AX98" s="13" t="s">
        <v>71</v>
      </c>
      <c r="AY98" s="233" t="s">
        <v>116</v>
      </c>
    </row>
    <row r="99" s="14" customFormat="1">
      <c r="A99" s="14"/>
      <c r="B99" s="234"/>
      <c r="C99" s="235"/>
      <c r="D99" s="225" t="s">
        <v>127</v>
      </c>
      <c r="E99" s="236" t="s">
        <v>19</v>
      </c>
      <c r="F99" s="237" t="s">
        <v>79</v>
      </c>
      <c r="G99" s="235"/>
      <c r="H99" s="238">
        <v>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127</v>
      </c>
      <c r="AU99" s="244" t="s">
        <v>81</v>
      </c>
      <c r="AV99" s="14" t="s">
        <v>81</v>
      </c>
      <c r="AW99" s="14" t="s">
        <v>33</v>
      </c>
      <c r="AX99" s="14" t="s">
        <v>79</v>
      </c>
      <c r="AY99" s="244" t="s">
        <v>116</v>
      </c>
    </row>
    <row r="100" s="2" customFormat="1" ht="16.5" customHeight="1">
      <c r="A100" s="39"/>
      <c r="B100" s="40"/>
      <c r="C100" s="205" t="s">
        <v>81</v>
      </c>
      <c r="D100" s="205" t="s">
        <v>118</v>
      </c>
      <c r="E100" s="206" t="s">
        <v>490</v>
      </c>
      <c r="F100" s="207" t="s">
        <v>491</v>
      </c>
      <c r="G100" s="208" t="s">
        <v>476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477</v>
      </c>
      <c r="AT100" s="216" t="s">
        <v>118</v>
      </c>
      <c r="AU100" s="216" t="s">
        <v>81</v>
      </c>
      <c r="AY100" s="18" t="s">
        <v>116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477</v>
      </c>
      <c r="BM100" s="216" t="s">
        <v>492</v>
      </c>
    </row>
    <row r="101" s="13" customFormat="1">
      <c r="A101" s="13"/>
      <c r="B101" s="223"/>
      <c r="C101" s="224"/>
      <c r="D101" s="225" t="s">
        <v>127</v>
      </c>
      <c r="E101" s="226" t="s">
        <v>19</v>
      </c>
      <c r="F101" s="227" t="s">
        <v>493</v>
      </c>
      <c r="G101" s="224"/>
      <c r="H101" s="226" t="s">
        <v>19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127</v>
      </c>
      <c r="AU101" s="233" t="s">
        <v>81</v>
      </c>
      <c r="AV101" s="13" t="s">
        <v>79</v>
      </c>
      <c r="AW101" s="13" t="s">
        <v>33</v>
      </c>
      <c r="AX101" s="13" t="s">
        <v>71</v>
      </c>
      <c r="AY101" s="233" t="s">
        <v>116</v>
      </c>
    </row>
    <row r="102" s="13" customFormat="1">
      <c r="A102" s="13"/>
      <c r="B102" s="223"/>
      <c r="C102" s="224"/>
      <c r="D102" s="225" t="s">
        <v>127</v>
      </c>
      <c r="E102" s="226" t="s">
        <v>19</v>
      </c>
      <c r="F102" s="227" t="s">
        <v>494</v>
      </c>
      <c r="G102" s="224"/>
      <c r="H102" s="226" t="s">
        <v>19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127</v>
      </c>
      <c r="AU102" s="233" t="s">
        <v>81</v>
      </c>
      <c r="AV102" s="13" t="s">
        <v>79</v>
      </c>
      <c r="AW102" s="13" t="s">
        <v>33</v>
      </c>
      <c r="AX102" s="13" t="s">
        <v>71</v>
      </c>
      <c r="AY102" s="233" t="s">
        <v>116</v>
      </c>
    </row>
    <row r="103" s="13" customFormat="1">
      <c r="A103" s="13"/>
      <c r="B103" s="223"/>
      <c r="C103" s="224"/>
      <c r="D103" s="225" t="s">
        <v>127</v>
      </c>
      <c r="E103" s="226" t="s">
        <v>19</v>
      </c>
      <c r="F103" s="227" t="s">
        <v>495</v>
      </c>
      <c r="G103" s="224"/>
      <c r="H103" s="226" t="s">
        <v>19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127</v>
      </c>
      <c r="AU103" s="233" t="s">
        <v>81</v>
      </c>
      <c r="AV103" s="13" t="s">
        <v>79</v>
      </c>
      <c r="AW103" s="13" t="s">
        <v>33</v>
      </c>
      <c r="AX103" s="13" t="s">
        <v>71</v>
      </c>
      <c r="AY103" s="233" t="s">
        <v>116</v>
      </c>
    </row>
    <row r="104" s="14" customFormat="1">
      <c r="A104" s="14"/>
      <c r="B104" s="234"/>
      <c r="C104" s="235"/>
      <c r="D104" s="225" t="s">
        <v>127</v>
      </c>
      <c r="E104" s="236" t="s">
        <v>19</v>
      </c>
      <c r="F104" s="237" t="s">
        <v>79</v>
      </c>
      <c r="G104" s="235"/>
      <c r="H104" s="238">
        <v>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127</v>
      </c>
      <c r="AU104" s="244" t="s">
        <v>81</v>
      </c>
      <c r="AV104" s="14" t="s">
        <v>81</v>
      </c>
      <c r="AW104" s="14" t="s">
        <v>33</v>
      </c>
      <c r="AX104" s="14" t="s">
        <v>79</v>
      </c>
      <c r="AY104" s="244" t="s">
        <v>116</v>
      </c>
    </row>
    <row r="105" s="2" customFormat="1" ht="16.5" customHeight="1">
      <c r="A105" s="39"/>
      <c r="B105" s="40"/>
      <c r="C105" s="205" t="s">
        <v>139</v>
      </c>
      <c r="D105" s="205" t="s">
        <v>118</v>
      </c>
      <c r="E105" s="206" t="s">
        <v>496</v>
      </c>
      <c r="F105" s="207" t="s">
        <v>497</v>
      </c>
      <c r="G105" s="208" t="s">
        <v>476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477</v>
      </c>
      <c r="AT105" s="216" t="s">
        <v>118</v>
      </c>
      <c r="AU105" s="216" t="s">
        <v>81</v>
      </c>
      <c r="AY105" s="18" t="s">
        <v>116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477</v>
      </c>
      <c r="BM105" s="216" t="s">
        <v>498</v>
      </c>
    </row>
    <row r="106" s="13" customFormat="1">
      <c r="A106" s="13"/>
      <c r="B106" s="223"/>
      <c r="C106" s="224"/>
      <c r="D106" s="225" t="s">
        <v>127</v>
      </c>
      <c r="E106" s="226" t="s">
        <v>19</v>
      </c>
      <c r="F106" s="227" t="s">
        <v>499</v>
      </c>
      <c r="G106" s="224"/>
      <c r="H106" s="226" t="s">
        <v>19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127</v>
      </c>
      <c r="AU106" s="233" t="s">
        <v>81</v>
      </c>
      <c r="AV106" s="13" t="s">
        <v>79</v>
      </c>
      <c r="AW106" s="13" t="s">
        <v>33</v>
      </c>
      <c r="AX106" s="13" t="s">
        <v>71</v>
      </c>
      <c r="AY106" s="233" t="s">
        <v>116</v>
      </c>
    </row>
    <row r="107" s="14" customFormat="1">
      <c r="A107" s="14"/>
      <c r="B107" s="234"/>
      <c r="C107" s="235"/>
      <c r="D107" s="225" t="s">
        <v>127</v>
      </c>
      <c r="E107" s="236" t="s">
        <v>19</v>
      </c>
      <c r="F107" s="237" t="s">
        <v>79</v>
      </c>
      <c r="G107" s="235"/>
      <c r="H107" s="238">
        <v>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127</v>
      </c>
      <c r="AU107" s="244" t="s">
        <v>81</v>
      </c>
      <c r="AV107" s="14" t="s">
        <v>81</v>
      </c>
      <c r="AW107" s="14" t="s">
        <v>33</v>
      </c>
      <c r="AX107" s="14" t="s">
        <v>79</v>
      </c>
      <c r="AY107" s="244" t="s">
        <v>116</v>
      </c>
    </row>
    <row r="108" s="2" customFormat="1" ht="16.5" customHeight="1">
      <c r="A108" s="39"/>
      <c r="B108" s="40"/>
      <c r="C108" s="205" t="s">
        <v>123</v>
      </c>
      <c r="D108" s="205" t="s">
        <v>118</v>
      </c>
      <c r="E108" s="206" t="s">
        <v>500</v>
      </c>
      <c r="F108" s="207" t="s">
        <v>501</v>
      </c>
      <c r="G108" s="208" t="s">
        <v>476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477</v>
      </c>
      <c r="AT108" s="216" t="s">
        <v>118</v>
      </c>
      <c r="AU108" s="216" t="s">
        <v>81</v>
      </c>
      <c r="AY108" s="18" t="s">
        <v>116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477</v>
      </c>
      <c r="BM108" s="216" t="s">
        <v>502</v>
      </c>
    </row>
    <row r="109" s="13" customFormat="1">
      <c r="A109" s="13"/>
      <c r="B109" s="223"/>
      <c r="C109" s="224"/>
      <c r="D109" s="225" t="s">
        <v>127</v>
      </c>
      <c r="E109" s="226" t="s">
        <v>19</v>
      </c>
      <c r="F109" s="227" t="s">
        <v>503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127</v>
      </c>
      <c r="AU109" s="233" t="s">
        <v>81</v>
      </c>
      <c r="AV109" s="13" t="s">
        <v>79</v>
      </c>
      <c r="AW109" s="13" t="s">
        <v>33</v>
      </c>
      <c r="AX109" s="13" t="s">
        <v>71</v>
      </c>
      <c r="AY109" s="233" t="s">
        <v>116</v>
      </c>
    </row>
    <row r="110" s="13" customFormat="1">
      <c r="A110" s="13"/>
      <c r="B110" s="223"/>
      <c r="C110" s="224"/>
      <c r="D110" s="225" t="s">
        <v>127</v>
      </c>
      <c r="E110" s="226" t="s">
        <v>19</v>
      </c>
      <c r="F110" s="227" t="s">
        <v>504</v>
      </c>
      <c r="G110" s="224"/>
      <c r="H110" s="226" t="s">
        <v>19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127</v>
      </c>
      <c r="AU110" s="233" t="s">
        <v>81</v>
      </c>
      <c r="AV110" s="13" t="s">
        <v>79</v>
      </c>
      <c r="AW110" s="13" t="s">
        <v>33</v>
      </c>
      <c r="AX110" s="13" t="s">
        <v>71</v>
      </c>
      <c r="AY110" s="233" t="s">
        <v>116</v>
      </c>
    </row>
    <row r="111" s="14" customFormat="1">
      <c r="A111" s="14"/>
      <c r="B111" s="234"/>
      <c r="C111" s="235"/>
      <c r="D111" s="225" t="s">
        <v>127</v>
      </c>
      <c r="E111" s="236" t="s">
        <v>19</v>
      </c>
      <c r="F111" s="237" t="s">
        <v>79</v>
      </c>
      <c r="G111" s="235"/>
      <c r="H111" s="238">
        <v>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127</v>
      </c>
      <c r="AU111" s="244" t="s">
        <v>81</v>
      </c>
      <c r="AV111" s="14" t="s">
        <v>81</v>
      </c>
      <c r="AW111" s="14" t="s">
        <v>33</v>
      </c>
      <c r="AX111" s="14" t="s">
        <v>79</v>
      </c>
      <c r="AY111" s="244" t="s">
        <v>116</v>
      </c>
    </row>
    <row r="112" s="2" customFormat="1" ht="16.5" customHeight="1">
      <c r="A112" s="39"/>
      <c r="B112" s="40"/>
      <c r="C112" s="205" t="s">
        <v>152</v>
      </c>
      <c r="D112" s="205" t="s">
        <v>118</v>
      </c>
      <c r="E112" s="206" t="s">
        <v>505</v>
      </c>
      <c r="F112" s="207" t="s">
        <v>506</v>
      </c>
      <c r="G112" s="208" t="s">
        <v>476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123</v>
      </c>
      <c r="AT112" s="216" t="s">
        <v>118</v>
      </c>
      <c r="AU112" s="216" t="s">
        <v>81</v>
      </c>
      <c r="AY112" s="18" t="s">
        <v>116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123</v>
      </c>
      <c r="BM112" s="216" t="s">
        <v>507</v>
      </c>
    </row>
    <row r="113" s="13" customFormat="1">
      <c r="A113" s="13"/>
      <c r="B113" s="223"/>
      <c r="C113" s="224"/>
      <c r="D113" s="225" t="s">
        <v>127</v>
      </c>
      <c r="E113" s="226" t="s">
        <v>19</v>
      </c>
      <c r="F113" s="227" t="s">
        <v>508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127</v>
      </c>
      <c r="AU113" s="233" t="s">
        <v>81</v>
      </c>
      <c r="AV113" s="13" t="s">
        <v>79</v>
      </c>
      <c r="AW113" s="13" t="s">
        <v>33</v>
      </c>
      <c r="AX113" s="13" t="s">
        <v>71</v>
      </c>
      <c r="AY113" s="233" t="s">
        <v>116</v>
      </c>
    </row>
    <row r="114" s="13" customFormat="1">
      <c r="A114" s="13"/>
      <c r="B114" s="223"/>
      <c r="C114" s="224"/>
      <c r="D114" s="225" t="s">
        <v>127</v>
      </c>
      <c r="E114" s="226" t="s">
        <v>19</v>
      </c>
      <c r="F114" s="227" t="s">
        <v>509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127</v>
      </c>
      <c r="AU114" s="233" t="s">
        <v>81</v>
      </c>
      <c r="AV114" s="13" t="s">
        <v>79</v>
      </c>
      <c r="AW114" s="13" t="s">
        <v>33</v>
      </c>
      <c r="AX114" s="13" t="s">
        <v>71</v>
      </c>
      <c r="AY114" s="233" t="s">
        <v>116</v>
      </c>
    </row>
    <row r="115" s="13" customFormat="1">
      <c r="A115" s="13"/>
      <c r="B115" s="223"/>
      <c r="C115" s="224"/>
      <c r="D115" s="225" t="s">
        <v>127</v>
      </c>
      <c r="E115" s="226" t="s">
        <v>19</v>
      </c>
      <c r="F115" s="227" t="s">
        <v>510</v>
      </c>
      <c r="G115" s="224"/>
      <c r="H115" s="226" t="s">
        <v>19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127</v>
      </c>
      <c r="AU115" s="233" t="s">
        <v>81</v>
      </c>
      <c r="AV115" s="13" t="s">
        <v>79</v>
      </c>
      <c r="AW115" s="13" t="s">
        <v>33</v>
      </c>
      <c r="AX115" s="13" t="s">
        <v>71</v>
      </c>
      <c r="AY115" s="233" t="s">
        <v>116</v>
      </c>
    </row>
    <row r="116" s="13" customFormat="1">
      <c r="A116" s="13"/>
      <c r="B116" s="223"/>
      <c r="C116" s="224"/>
      <c r="D116" s="225" t="s">
        <v>127</v>
      </c>
      <c r="E116" s="226" t="s">
        <v>19</v>
      </c>
      <c r="F116" s="227" t="s">
        <v>511</v>
      </c>
      <c r="G116" s="224"/>
      <c r="H116" s="226" t="s">
        <v>19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127</v>
      </c>
      <c r="AU116" s="233" t="s">
        <v>81</v>
      </c>
      <c r="AV116" s="13" t="s">
        <v>79</v>
      </c>
      <c r="AW116" s="13" t="s">
        <v>33</v>
      </c>
      <c r="AX116" s="13" t="s">
        <v>71</v>
      </c>
      <c r="AY116" s="233" t="s">
        <v>116</v>
      </c>
    </row>
    <row r="117" s="14" customFormat="1">
      <c r="A117" s="14"/>
      <c r="B117" s="234"/>
      <c r="C117" s="235"/>
      <c r="D117" s="225" t="s">
        <v>127</v>
      </c>
      <c r="E117" s="236" t="s">
        <v>19</v>
      </c>
      <c r="F117" s="237" t="s">
        <v>79</v>
      </c>
      <c r="G117" s="235"/>
      <c r="H117" s="238">
        <v>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127</v>
      </c>
      <c r="AU117" s="244" t="s">
        <v>81</v>
      </c>
      <c r="AV117" s="14" t="s">
        <v>81</v>
      </c>
      <c r="AW117" s="14" t="s">
        <v>33</v>
      </c>
      <c r="AX117" s="14" t="s">
        <v>71</v>
      </c>
      <c r="AY117" s="244" t="s">
        <v>116</v>
      </c>
    </row>
    <row r="118" s="15" customFormat="1">
      <c r="A118" s="15"/>
      <c r="B118" s="245"/>
      <c r="C118" s="246"/>
      <c r="D118" s="225" t="s">
        <v>127</v>
      </c>
      <c r="E118" s="247" t="s">
        <v>19</v>
      </c>
      <c r="F118" s="248" t="s">
        <v>163</v>
      </c>
      <c r="G118" s="246"/>
      <c r="H118" s="249">
        <v>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5" t="s">
        <v>127</v>
      </c>
      <c r="AU118" s="255" t="s">
        <v>81</v>
      </c>
      <c r="AV118" s="15" t="s">
        <v>123</v>
      </c>
      <c r="AW118" s="15" t="s">
        <v>33</v>
      </c>
      <c r="AX118" s="15" t="s">
        <v>79</v>
      </c>
      <c r="AY118" s="255" t="s">
        <v>116</v>
      </c>
    </row>
    <row r="119" s="12" customFormat="1" ht="22.8" customHeight="1">
      <c r="A119" s="12"/>
      <c r="B119" s="189"/>
      <c r="C119" s="190"/>
      <c r="D119" s="191" t="s">
        <v>70</v>
      </c>
      <c r="E119" s="203" t="s">
        <v>512</v>
      </c>
      <c r="F119" s="203" t="s">
        <v>513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SUM(P120:P132)</f>
        <v>0</v>
      </c>
      <c r="Q119" s="197"/>
      <c r="R119" s="198">
        <f>SUM(R120:R132)</f>
        <v>0</v>
      </c>
      <c r="S119" s="197"/>
      <c r="T119" s="199">
        <f>SUM(T120:T132)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123</v>
      </c>
      <c r="AT119" s="201" t="s">
        <v>70</v>
      </c>
      <c r="AU119" s="201" t="s">
        <v>79</v>
      </c>
      <c r="AY119" s="200" t="s">
        <v>116</v>
      </c>
      <c r="BK119" s="202">
        <f>SUM(BK120:BK132)</f>
        <v>0</v>
      </c>
    </row>
    <row r="120" s="2" customFormat="1" ht="24.15" customHeight="1">
      <c r="A120" s="39"/>
      <c r="B120" s="40"/>
      <c r="C120" s="205" t="s">
        <v>164</v>
      </c>
      <c r="D120" s="205" t="s">
        <v>118</v>
      </c>
      <c r="E120" s="206" t="s">
        <v>514</v>
      </c>
      <c r="F120" s="207" t="s">
        <v>515</v>
      </c>
      <c r="G120" s="208" t="s">
        <v>273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477</v>
      </c>
      <c r="AT120" s="216" t="s">
        <v>118</v>
      </c>
      <c r="AU120" s="216" t="s">
        <v>81</v>
      </c>
      <c r="AY120" s="18" t="s">
        <v>116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477</v>
      </c>
      <c r="BM120" s="216" t="s">
        <v>516</v>
      </c>
    </row>
    <row r="121" s="13" customFormat="1">
      <c r="A121" s="13"/>
      <c r="B121" s="223"/>
      <c r="C121" s="224"/>
      <c r="D121" s="225" t="s">
        <v>127</v>
      </c>
      <c r="E121" s="226" t="s">
        <v>19</v>
      </c>
      <c r="F121" s="227" t="s">
        <v>517</v>
      </c>
      <c r="G121" s="224"/>
      <c r="H121" s="226" t="s">
        <v>19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127</v>
      </c>
      <c r="AU121" s="233" t="s">
        <v>81</v>
      </c>
      <c r="AV121" s="13" t="s">
        <v>79</v>
      </c>
      <c r="AW121" s="13" t="s">
        <v>33</v>
      </c>
      <c r="AX121" s="13" t="s">
        <v>71</v>
      </c>
      <c r="AY121" s="233" t="s">
        <v>116</v>
      </c>
    </row>
    <row r="122" s="14" customFormat="1">
      <c r="A122" s="14"/>
      <c r="B122" s="234"/>
      <c r="C122" s="235"/>
      <c r="D122" s="225" t="s">
        <v>127</v>
      </c>
      <c r="E122" s="236" t="s">
        <v>19</v>
      </c>
      <c r="F122" s="237" t="s">
        <v>79</v>
      </c>
      <c r="G122" s="235"/>
      <c r="H122" s="238">
        <v>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127</v>
      </c>
      <c r="AU122" s="244" t="s">
        <v>81</v>
      </c>
      <c r="AV122" s="14" t="s">
        <v>81</v>
      </c>
      <c r="AW122" s="14" t="s">
        <v>33</v>
      </c>
      <c r="AX122" s="14" t="s">
        <v>79</v>
      </c>
      <c r="AY122" s="244" t="s">
        <v>116</v>
      </c>
    </row>
    <row r="123" s="2" customFormat="1" ht="24.15" customHeight="1">
      <c r="A123" s="39"/>
      <c r="B123" s="40"/>
      <c r="C123" s="205" t="s">
        <v>170</v>
      </c>
      <c r="D123" s="205" t="s">
        <v>118</v>
      </c>
      <c r="E123" s="206" t="s">
        <v>518</v>
      </c>
      <c r="F123" s="207" t="s">
        <v>519</v>
      </c>
      <c r="G123" s="208" t="s">
        <v>273</v>
      </c>
      <c r="H123" s="209">
        <v>1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477</v>
      </c>
      <c r="AT123" s="216" t="s">
        <v>118</v>
      </c>
      <c r="AU123" s="216" t="s">
        <v>81</v>
      </c>
      <c r="AY123" s="18" t="s">
        <v>116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477</v>
      </c>
      <c r="BM123" s="216" t="s">
        <v>520</v>
      </c>
    </row>
    <row r="124" s="13" customFormat="1">
      <c r="A124" s="13"/>
      <c r="B124" s="223"/>
      <c r="C124" s="224"/>
      <c r="D124" s="225" t="s">
        <v>127</v>
      </c>
      <c r="E124" s="226" t="s">
        <v>19</v>
      </c>
      <c r="F124" s="227" t="s">
        <v>517</v>
      </c>
      <c r="G124" s="224"/>
      <c r="H124" s="226" t="s">
        <v>19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127</v>
      </c>
      <c r="AU124" s="233" t="s">
        <v>81</v>
      </c>
      <c r="AV124" s="13" t="s">
        <v>79</v>
      </c>
      <c r="AW124" s="13" t="s">
        <v>33</v>
      </c>
      <c r="AX124" s="13" t="s">
        <v>71</v>
      </c>
      <c r="AY124" s="233" t="s">
        <v>116</v>
      </c>
    </row>
    <row r="125" s="14" customFormat="1">
      <c r="A125" s="14"/>
      <c r="B125" s="234"/>
      <c r="C125" s="235"/>
      <c r="D125" s="225" t="s">
        <v>127</v>
      </c>
      <c r="E125" s="236" t="s">
        <v>19</v>
      </c>
      <c r="F125" s="237" t="s">
        <v>79</v>
      </c>
      <c r="G125" s="235"/>
      <c r="H125" s="238">
        <v>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127</v>
      </c>
      <c r="AU125" s="244" t="s">
        <v>81</v>
      </c>
      <c r="AV125" s="14" t="s">
        <v>81</v>
      </c>
      <c r="AW125" s="14" t="s">
        <v>33</v>
      </c>
      <c r="AX125" s="14" t="s">
        <v>79</v>
      </c>
      <c r="AY125" s="244" t="s">
        <v>116</v>
      </c>
    </row>
    <row r="126" s="2" customFormat="1" ht="16.5" customHeight="1">
      <c r="A126" s="39"/>
      <c r="B126" s="40"/>
      <c r="C126" s="205" t="s">
        <v>179</v>
      </c>
      <c r="D126" s="205" t="s">
        <v>118</v>
      </c>
      <c r="E126" s="206" t="s">
        <v>521</v>
      </c>
      <c r="F126" s="207" t="s">
        <v>522</v>
      </c>
      <c r="G126" s="208" t="s">
        <v>476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477</v>
      </c>
      <c r="AT126" s="216" t="s">
        <v>118</v>
      </c>
      <c r="AU126" s="216" t="s">
        <v>81</v>
      </c>
      <c r="AY126" s="18" t="s">
        <v>116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477</v>
      </c>
      <c r="BM126" s="216" t="s">
        <v>523</v>
      </c>
    </row>
    <row r="127" s="13" customFormat="1">
      <c r="A127" s="13"/>
      <c r="B127" s="223"/>
      <c r="C127" s="224"/>
      <c r="D127" s="225" t="s">
        <v>127</v>
      </c>
      <c r="E127" s="226" t="s">
        <v>19</v>
      </c>
      <c r="F127" s="227" t="s">
        <v>524</v>
      </c>
      <c r="G127" s="224"/>
      <c r="H127" s="226" t="s">
        <v>19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127</v>
      </c>
      <c r="AU127" s="233" t="s">
        <v>81</v>
      </c>
      <c r="AV127" s="13" t="s">
        <v>79</v>
      </c>
      <c r="AW127" s="13" t="s">
        <v>33</v>
      </c>
      <c r="AX127" s="13" t="s">
        <v>71</v>
      </c>
      <c r="AY127" s="233" t="s">
        <v>116</v>
      </c>
    </row>
    <row r="128" s="14" customFormat="1">
      <c r="A128" s="14"/>
      <c r="B128" s="234"/>
      <c r="C128" s="235"/>
      <c r="D128" s="225" t="s">
        <v>127</v>
      </c>
      <c r="E128" s="236" t="s">
        <v>19</v>
      </c>
      <c r="F128" s="237" t="s">
        <v>79</v>
      </c>
      <c r="G128" s="235"/>
      <c r="H128" s="238">
        <v>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127</v>
      </c>
      <c r="AU128" s="244" t="s">
        <v>81</v>
      </c>
      <c r="AV128" s="14" t="s">
        <v>81</v>
      </c>
      <c r="AW128" s="14" t="s">
        <v>33</v>
      </c>
      <c r="AX128" s="14" t="s">
        <v>79</v>
      </c>
      <c r="AY128" s="244" t="s">
        <v>116</v>
      </c>
    </row>
    <row r="129" s="2" customFormat="1" ht="16.5" customHeight="1">
      <c r="A129" s="39"/>
      <c r="B129" s="40"/>
      <c r="C129" s="205" t="s">
        <v>190</v>
      </c>
      <c r="D129" s="205" t="s">
        <v>118</v>
      </c>
      <c r="E129" s="206" t="s">
        <v>525</v>
      </c>
      <c r="F129" s="207" t="s">
        <v>526</v>
      </c>
      <c r="G129" s="208" t="s">
        <v>273</v>
      </c>
      <c r="H129" s="209">
        <v>1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477</v>
      </c>
      <c r="AT129" s="216" t="s">
        <v>118</v>
      </c>
      <c r="AU129" s="216" t="s">
        <v>81</v>
      </c>
      <c r="AY129" s="18" t="s">
        <v>116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477</v>
      </c>
      <c r="BM129" s="216" t="s">
        <v>527</v>
      </c>
    </row>
    <row r="130" s="13" customFormat="1">
      <c r="A130" s="13"/>
      <c r="B130" s="223"/>
      <c r="C130" s="224"/>
      <c r="D130" s="225" t="s">
        <v>127</v>
      </c>
      <c r="E130" s="226" t="s">
        <v>19</v>
      </c>
      <c r="F130" s="227" t="s">
        <v>528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127</v>
      </c>
      <c r="AU130" s="233" t="s">
        <v>81</v>
      </c>
      <c r="AV130" s="13" t="s">
        <v>79</v>
      </c>
      <c r="AW130" s="13" t="s">
        <v>33</v>
      </c>
      <c r="AX130" s="13" t="s">
        <v>71</v>
      </c>
      <c r="AY130" s="233" t="s">
        <v>116</v>
      </c>
    </row>
    <row r="131" s="13" customFormat="1">
      <c r="A131" s="13"/>
      <c r="B131" s="223"/>
      <c r="C131" s="224"/>
      <c r="D131" s="225" t="s">
        <v>127</v>
      </c>
      <c r="E131" s="226" t="s">
        <v>19</v>
      </c>
      <c r="F131" s="227" t="s">
        <v>529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127</v>
      </c>
      <c r="AU131" s="233" t="s">
        <v>81</v>
      </c>
      <c r="AV131" s="13" t="s">
        <v>79</v>
      </c>
      <c r="AW131" s="13" t="s">
        <v>33</v>
      </c>
      <c r="AX131" s="13" t="s">
        <v>71</v>
      </c>
      <c r="AY131" s="233" t="s">
        <v>116</v>
      </c>
    </row>
    <row r="132" s="14" customFormat="1">
      <c r="A132" s="14"/>
      <c r="B132" s="234"/>
      <c r="C132" s="235"/>
      <c r="D132" s="225" t="s">
        <v>127</v>
      </c>
      <c r="E132" s="236" t="s">
        <v>19</v>
      </c>
      <c r="F132" s="237" t="s">
        <v>79</v>
      </c>
      <c r="G132" s="235"/>
      <c r="H132" s="238">
        <v>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127</v>
      </c>
      <c r="AU132" s="244" t="s">
        <v>81</v>
      </c>
      <c r="AV132" s="14" t="s">
        <v>81</v>
      </c>
      <c r="AW132" s="14" t="s">
        <v>33</v>
      </c>
      <c r="AX132" s="14" t="s">
        <v>79</v>
      </c>
      <c r="AY132" s="244" t="s">
        <v>116</v>
      </c>
    </row>
    <row r="133" s="12" customFormat="1" ht="22.8" customHeight="1">
      <c r="A133" s="12"/>
      <c r="B133" s="189"/>
      <c r="C133" s="190"/>
      <c r="D133" s="191" t="s">
        <v>70</v>
      </c>
      <c r="E133" s="203" t="s">
        <v>530</v>
      </c>
      <c r="F133" s="203" t="s">
        <v>531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SUM(P134:P136)</f>
        <v>0</v>
      </c>
      <c r="Q133" s="197"/>
      <c r="R133" s="198">
        <f>SUM(R134:R136)</f>
        <v>0</v>
      </c>
      <c r="S133" s="197"/>
      <c r="T133" s="199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123</v>
      </c>
      <c r="AT133" s="201" t="s">
        <v>70</v>
      </c>
      <c r="AU133" s="201" t="s">
        <v>79</v>
      </c>
      <c r="AY133" s="200" t="s">
        <v>116</v>
      </c>
      <c r="BK133" s="202">
        <f>SUM(BK134:BK136)</f>
        <v>0</v>
      </c>
    </row>
    <row r="134" s="2" customFormat="1" ht="16.5" customHeight="1">
      <c r="A134" s="39"/>
      <c r="B134" s="40"/>
      <c r="C134" s="205" t="s">
        <v>199</v>
      </c>
      <c r="D134" s="205" t="s">
        <v>118</v>
      </c>
      <c r="E134" s="206" t="s">
        <v>532</v>
      </c>
      <c r="F134" s="207" t="s">
        <v>533</v>
      </c>
      <c r="G134" s="208" t="s">
        <v>476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534</v>
      </c>
      <c r="AT134" s="216" t="s">
        <v>118</v>
      </c>
      <c r="AU134" s="216" t="s">
        <v>81</v>
      </c>
      <c r="AY134" s="18" t="s">
        <v>116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534</v>
      </c>
      <c r="BM134" s="216" t="s">
        <v>535</v>
      </c>
    </row>
    <row r="135" s="13" customFormat="1">
      <c r="A135" s="13"/>
      <c r="B135" s="223"/>
      <c r="C135" s="224"/>
      <c r="D135" s="225" t="s">
        <v>127</v>
      </c>
      <c r="E135" s="226" t="s">
        <v>19</v>
      </c>
      <c r="F135" s="227" t="s">
        <v>536</v>
      </c>
      <c r="G135" s="224"/>
      <c r="H135" s="226" t="s">
        <v>19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127</v>
      </c>
      <c r="AU135" s="233" t="s">
        <v>81</v>
      </c>
      <c r="AV135" s="13" t="s">
        <v>79</v>
      </c>
      <c r="AW135" s="13" t="s">
        <v>33</v>
      </c>
      <c r="AX135" s="13" t="s">
        <v>71</v>
      </c>
      <c r="AY135" s="233" t="s">
        <v>116</v>
      </c>
    </row>
    <row r="136" s="14" customFormat="1">
      <c r="A136" s="14"/>
      <c r="B136" s="234"/>
      <c r="C136" s="235"/>
      <c r="D136" s="225" t="s">
        <v>127</v>
      </c>
      <c r="E136" s="236" t="s">
        <v>19</v>
      </c>
      <c r="F136" s="237" t="s">
        <v>79</v>
      </c>
      <c r="G136" s="235"/>
      <c r="H136" s="238">
        <v>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127</v>
      </c>
      <c r="AU136" s="244" t="s">
        <v>81</v>
      </c>
      <c r="AV136" s="14" t="s">
        <v>81</v>
      </c>
      <c r="AW136" s="14" t="s">
        <v>33</v>
      </c>
      <c r="AX136" s="14" t="s">
        <v>79</v>
      </c>
      <c r="AY136" s="244" t="s">
        <v>116</v>
      </c>
    </row>
    <row r="137" s="12" customFormat="1" ht="22.8" customHeight="1">
      <c r="A137" s="12"/>
      <c r="B137" s="189"/>
      <c r="C137" s="190"/>
      <c r="D137" s="191" t="s">
        <v>70</v>
      </c>
      <c r="E137" s="203" t="s">
        <v>537</v>
      </c>
      <c r="F137" s="203" t="s">
        <v>538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SUM(P138:P172)</f>
        <v>0</v>
      </c>
      <c r="Q137" s="197"/>
      <c r="R137" s="198">
        <f>SUM(R138:R172)</f>
        <v>0</v>
      </c>
      <c r="S137" s="197"/>
      <c r="T137" s="199">
        <f>SUM(T138:T172)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123</v>
      </c>
      <c r="AT137" s="201" t="s">
        <v>70</v>
      </c>
      <c r="AU137" s="201" t="s">
        <v>79</v>
      </c>
      <c r="AY137" s="200" t="s">
        <v>116</v>
      </c>
      <c r="BK137" s="202">
        <f>SUM(BK138:BK172)</f>
        <v>0</v>
      </c>
    </row>
    <row r="138" s="2" customFormat="1" ht="24.15" customHeight="1">
      <c r="A138" s="39"/>
      <c r="B138" s="40"/>
      <c r="C138" s="205" t="s">
        <v>206</v>
      </c>
      <c r="D138" s="205" t="s">
        <v>118</v>
      </c>
      <c r="E138" s="206" t="s">
        <v>539</v>
      </c>
      <c r="F138" s="207" t="s">
        <v>540</v>
      </c>
      <c r="G138" s="208" t="s">
        <v>476</v>
      </c>
      <c r="H138" s="209">
        <v>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534</v>
      </c>
      <c r="AT138" s="216" t="s">
        <v>118</v>
      </c>
      <c r="AU138" s="216" t="s">
        <v>81</v>
      </c>
      <c r="AY138" s="18" t="s">
        <v>116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534</v>
      </c>
      <c r="BM138" s="216" t="s">
        <v>541</v>
      </c>
    </row>
    <row r="139" s="13" customFormat="1">
      <c r="A139" s="13"/>
      <c r="B139" s="223"/>
      <c r="C139" s="224"/>
      <c r="D139" s="225" t="s">
        <v>127</v>
      </c>
      <c r="E139" s="226" t="s">
        <v>19</v>
      </c>
      <c r="F139" s="227" t="s">
        <v>542</v>
      </c>
      <c r="G139" s="224"/>
      <c r="H139" s="226" t="s">
        <v>19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127</v>
      </c>
      <c r="AU139" s="233" t="s">
        <v>81</v>
      </c>
      <c r="AV139" s="13" t="s">
        <v>79</v>
      </c>
      <c r="AW139" s="13" t="s">
        <v>33</v>
      </c>
      <c r="AX139" s="13" t="s">
        <v>71</v>
      </c>
      <c r="AY139" s="233" t="s">
        <v>116</v>
      </c>
    </row>
    <row r="140" s="14" customFormat="1">
      <c r="A140" s="14"/>
      <c r="B140" s="234"/>
      <c r="C140" s="235"/>
      <c r="D140" s="225" t="s">
        <v>127</v>
      </c>
      <c r="E140" s="236" t="s">
        <v>19</v>
      </c>
      <c r="F140" s="237" t="s">
        <v>79</v>
      </c>
      <c r="G140" s="235"/>
      <c r="H140" s="238">
        <v>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127</v>
      </c>
      <c r="AU140" s="244" t="s">
        <v>81</v>
      </c>
      <c r="AV140" s="14" t="s">
        <v>81</v>
      </c>
      <c r="AW140" s="14" t="s">
        <v>33</v>
      </c>
      <c r="AX140" s="14" t="s">
        <v>79</v>
      </c>
      <c r="AY140" s="244" t="s">
        <v>116</v>
      </c>
    </row>
    <row r="141" s="2" customFormat="1" ht="16.5" customHeight="1">
      <c r="A141" s="39"/>
      <c r="B141" s="40"/>
      <c r="C141" s="205" t="s">
        <v>217</v>
      </c>
      <c r="D141" s="205" t="s">
        <v>118</v>
      </c>
      <c r="E141" s="206" t="s">
        <v>543</v>
      </c>
      <c r="F141" s="207" t="s">
        <v>544</v>
      </c>
      <c r="G141" s="208" t="s">
        <v>545</v>
      </c>
      <c r="H141" s="209">
        <v>1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477</v>
      </c>
      <c r="AT141" s="216" t="s">
        <v>118</v>
      </c>
      <c r="AU141" s="216" t="s">
        <v>81</v>
      </c>
      <c r="AY141" s="18" t="s">
        <v>116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477</v>
      </c>
      <c r="BM141" s="216" t="s">
        <v>546</v>
      </c>
    </row>
    <row r="142" s="13" customFormat="1">
      <c r="A142" s="13"/>
      <c r="B142" s="223"/>
      <c r="C142" s="224"/>
      <c r="D142" s="225" t="s">
        <v>127</v>
      </c>
      <c r="E142" s="226" t="s">
        <v>19</v>
      </c>
      <c r="F142" s="227" t="s">
        <v>547</v>
      </c>
      <c r="G142" s="224"/>
      <c r="H142" s="226" t="s">
        <v>19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127</v>
      </c>
      <c r="AU142" s="233" t="s">
        <v>81</v>
      </c>
      <c r="AV142" s="13" t="s">
        <v>79</v>
      </c>
      <c r="AW142" s="13" t="s">
        <v>33</v>
      </c>
      <c r="AX142" s="13" t="s">
        <v>71</v>
      </c>
      <c r="AY142" s="233" t="s">
        <v>116</v>
      </c>
    </row>
    <row r="143" s="14" customFormat="1">
      <c r="A143" s="14"/>
      <c r="B143" s="234"/>
      <c r="C143" s="235"/>
      <c r="D143" s="225" t="s">
        <v>127</v>
      </c>
      <c r="E143" s="236" t="s">
        <v>19</v>
      </c>
      <c r="F143" s="237" t="s">
        <v>79</v>
      </c>
      <c r="G143" s="235"/>
      <c r="H143" s="238">
        <v>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127</v>
      </c>
      <c r="AU143" s="244" t="s">
        <v>81</v>
      </c>
      <c r="AV143" s="14" t="s">
        <v>81</v>
      </c>
      <c r="AW143" s="14" t="s">
        <v>33</v>
      </c>
      <c r="AX143" s="14" t="s">
        <v>79</v>
      </c>
      <c r="AY143" s="244" t="s">
        <v>116</v>
      </c>
    </row>
    <row r="144" s="2" customFormat="1" ht="24.15" customHeight="1">
      <c r="A144" s="39"/>
      <c r="B144" s="40"/>
      <c r="C144" s="205" t="s">
        <v>239</v>
      </c>
      <c r="D144" s="205" t="s">
        <v>118</v>
      </c>
      <c r="E144" s="206" t="s">
        <v>548</v>
      </c>
      <c r="F144" s="207" t="s">
        <v>549</v>
      </c>
      <c r="G144" s="208" t="s">
        <v>476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534</v>
      </c>
      <c r="AT144" s="216" t="s">
        <v>118</v>
      </c>
      <c r="AU144" s="216" t="s">
        <v>81</v>
      </c>
      <c r="AY144" s="18" t="s">
        <v>116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534</v>
      </c>
      <c r="BM144" s="216" t="s">
        <v>550</v>
      </c>
    </row>
    <row r="145" s="13" customFormat="1">
      <c r="A145" s="13"/>
      <c r="B145" s="223"/>
      <c r="C145" s="224"/>
      <c r="D145" s="225" t="s">
        <v>127</v>
      </c>
      <c r="E145" s="226" t="s">
        <v>19</v>
      </c>
      <c r="F145" s="227" t="s">
        <v>551</v>
      </c>
      <c r="G145" s="224"/>
      <c r="H145" s="226" t="s">
        <v>19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127</v>
      </c>
      <c r="AU145" s="233" t="s">
        <v>81</v>
      </c>
      <c r="AV145" s="13" t="s">
        <v>79</v>
      </c>
      <c r="AW145" s="13" t="s">
        <v>33</v>
      </c>
      <c r="AX145" s="13" t="s">
        <v>71</v>
      </c>
      <c r="AY145" s="233" t="s">
        <v>116</v>
      </c>
    </row>
    <row r="146" s="14" customFormat="1">
      <c r="A146" s="14"/>
      <c r="B146" s="234"/>
      <c r="C146" s="235"/>
      <c r="D146" s="225" t="s">
        <v>127</v>
      </c>
      <c r="E146" s="236" t="s">
        <v>19</v>
      </c>
      <c r="F146" s="237" t="s">
        <v>79</v>
      </c>
      <c r="G146" s="235"/>
      <c r="H146" s="238">
        <v>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127</v>
      </c>
      <c r="AU146" s="244" t="s">
        <v>81</v>
      </c>
      <c r="AV146" s="14" t="s">
        <v>81</v>
      </c>
      <c r="AW146" s="14" t="s">
        <v>33</v>
      </c>
      <c r="AX146" s="14" t="s">
        <v>79</v>
      </c>
      <c r="AY146" s="244" t="s">
        <v>116</v>
      </c>
    </row>
    <row r="147" s="2" customFormat="1" ht="16.5" customHeight="1">
      <c r="A147" s="39"/>
      <c r="B147" s="40"/>
      <c r="C147" s="205" t="s">
        <v>245</v>
      </c>
      <c r="D147" s="205" t="s">
        <v>118</v>
      </c>
      <c r="E147" s="206" t="s">
        <v>552</v>
      </c>
      <c r="F147" s="207" t="s">
        <v>553</v>
      </c>
      <c r="G147" s="208" t="s">
        <v>476</v>
      </c>
      <c r="H147" s="209">
        <v>1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534</v>
      </c>
      <c r="AT147" s="216" t="s">
        <v>118</v>
      </c>
      <c r="AU147" s="216" t="s">
        <v>81</v>
      </c>
      <c r="AY147" s="18" t="s">
        <v>116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534</v>
      </c>
      <c r="BM147" s="216" t="s">
        <v>554</v>
      </c>
    </row>
    <row r="148" s="13" customFormat="1">
      <c r="A148" s="13"/>
      <c r="B148" s="223"/>
      <c r="C148" s="224"/>
      <c r="D148" s="225" t="s">
        <v>127</v>
      </c>
      <c r="E148" s="226" t="s">
        <v>19</v>
      </c>
      <c r="F148" s="227" t="s">
        <v>555</v>
      </c>
      <c r="G148" s="224"/>
      <c r="H148" s="226" t="s">
        <v>19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127</v>
      </c>
      <c r="AU148" s="233" t="s">
        <v>81</v>
      </c>
      <c r="AV148" s="13" t="s">
        <v>79</v>
      </c>
      <c r="AW148" s="13" t="s">
        <v>33</v>
      </c>
      <c r="AX148" s="13" t="s">
        <v>71</v>
      </c>
      <c r="AY148" s="233" t="s">
        <v>116</v>
      </c>
    </row>
    <row r="149" s="14" customFormat="1">
      <c r="A149" s="14"/>
      <c r="B149" s="234"/>
      <c r="C149" s="235"/>
      <c r="D149" s="225" t="s">
        <v>127</v>
      </c>
      <c r="E149" s="236" t="s">
        <v>19</v>
      </c>
      <c r="F149" s="237" t="s">
        <v>79</v>
      </c>
      <c r="G149" s="235"/>
      <c r="H149" s="238">
        <v>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127</v>
      </c>
      <c r="AU149" s="244" t="s">
        <v>81</v>
      </c>
      <c r="AV149" s="14" t="s">
        <v>81</v>
      </c>
      <c r="AW149" s="14" t="s">
        <v>33</v>
      </c>
      <c r="AX149" s="14" t="s">
        <v>79</v>
      </c>
      <c r="AY149" s="244" t="s">
        <v>116</v>
      </c>
    </row>
    <row r="150" s="2" customFormat="1" ht="21.75" customHeight="1">
      <c r="A150" s="39"/>
      <c r="B150" s="40"/>
      <c r="C150" s="205" t="s">
        <v>8</v>
      </c>
      <c r="D150" s="205" t="s">
        <v>118</v>
      </c>
      <c r="E150" s="206" t="s">
        <v>556</v>
      </c>
      <c r="F150" s="207" t="s">
        <v>557</v>
      </c>
      <c r="G150" s="208" t="s">
        <v>476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534</v>
      </c>
      <c r="AT150" s="216" t="s">
        <v>118</v>
      </c>
      <c r="AU150" s="216" t="s">
        <v>81</v>
      </c>
      <c r="AY150" s="18" t="s">
        <v>116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534</v>
      </c>
      <c r="BM150" s="216" t="s">
        <v>558</v>
      </c>
    </row>
    <row r="151" s="13" customFormat="1">
      <c r="A151" s="13"/>
      <c r="B151" s="223"/>
      <c r="C151" s="224"/>
      <c r="D151" s="225" t="s">
        <v>127</v>
      </c>
      <c r="E151" s="226" t="s">
        <v>19</v>
      </c>
      <c r="F151" s="227" t="s">
        <v>555</v>
      </c>
      <c r="G151" s="224"/>
      <c r="H151" s="226" t="s">
        <v>19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127</v>
      </c>
      <c r="AU151" s="233" t="s">
        <v>81</v>
      </c>
      <c r="AV151" s="13" t="s">
        <v>79</v>
      </c>
      <c r="AW151" s="13" t="s">
        <v>33</v>
      </c>
      <c r="AX151" s="13" t="s">
        <v>71</v>
      </c>
      <c r="AY151" s="233" t="s">
        <v>116</v>
      </c>
    </row>
    <row r="152" s="14" customFormat="1">
      <c r="A152" s="14"/>
      <c r="B152" s="234"/>
      <c r="C152" s="235"/>
      <c r="D152" s="225" t="s">
        <v>127</v>
      </c>
      <c r="E152" s="236" t="s">
        <v>19</v>
      </c>
      <c r="F152" s="237" t="s">
        <v>79</v>
      </c>
      <c r="G152" s="235"/>
      <c r="H152" s="238">
        <v>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127</v>
      </c>
      <c r="AU152" s="244" t="s">
        <v>81</v>
      </c>
      <c r="AV152" s="14" t="s">
        <v>81</v>
      </c>
      <c r="AW152" s="14" t="s">
        <v>33</v>
      </c>
      <c r="AX152" s="14" t="s">
        <v>79</v>
      </c>
      <c r="AY152" s="244" t="s">
        <v>116</v>
      </c>
    </row>
    <row r="153" s="2" customFormat="1" ht="16.5" customHeight="1">
      <c r="A153" s="39"/>
      <c r="B153" s="40"/>
      <c r="C153" s="205" t="s">
        <v>263</v>
      </c>
      <c r="D153" s="205" t="s">
        <v>118</v>
      </c>
      <c r="E153" s="206" t="s">
        <v>559</v>
      </c>
      <c r="F153" s="207" t="s">
        <v>560</v>
      </c>
      <c r="G153" s="208" t="s">
        <v>476</v>
      </c>
      <c r="H153" s="209">
        <v>1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123</v>
      </c>
      <c r="AT153" s="216" t="s">
        <v>118</v>
      </c>
      <c r="AU153" s="216" t="s">
        <v>81</v>
      </c>
      <c r="AY153" s="18" t="s">
        <v>116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123</v>
      </c>
      <c r="BM153" s="216" t="s">
        <v>561</v>
      </c>
    </row>
    <row r="154" s="13" customFormat="1">
      <c r="A154" s="13"/>
      <c r="B154" s="223"/>
      <c r="C154" s="224"/>
      <c r="D154" s="225" t="s">
        <v>127</v>
      </c>
      <c r="E154" s="226" t="s">
        <v>19</v>
      </c>
      <c r="F154" s="227" t="s">
        <v>562</v>
      </c>
      <c r="G154" s="224"/>
      <c r="H154" s="226" t="s">
        <v>19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127</v>
      </c>
      <c r="AU154" s="233" t="s">
        <v>81</v>
      </c>
      <c r="AV154" s="13" t="s">
        <v>79</v>
      </c>
      <c r="AW154" s="13" t="s">
        <v>33</v>
      </c>
      <c r="AX154" s="13" t="s">
        <v>71</v>
      </c>
      <c r="AY154" s="233" t="s">
        <v>116</v>
      </c>
    </row>
    <row r="155" s="14" customFormat="1">
      <c r="A155" s="14"/>
      <c r="B155" s="234"/>
      <c r="C155" s="235"/>
      <c r="D155" s="225" t="s">
        <v>127</v>
      </c>
      <c r="E155" s="236" t="s">
        <v>19</v>
      </c>
      <c r="F155" s="237" t="s">
        <v>79</v>
      </c>
      <c r="G155" s="235"/>
      <c r="H155" s="238">
        <v>1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127</v>
      </c>
      <c r="AU155" s="244" t="s">
        <v>81</v>
      </c>
      <c r="AV155" s="14" t="s">
        <v>81</v>
      </c>
      <c r="AW155" s="14" t="s">
        <v>33</v>
      </c>
      <c r="AX155" s="14" t="s">
        <v>79</v>
      </c>
      <c r="AY155" s="244" t="s">
        <v>116</v>
      </c>
    </row>
    <row r="156" s="2" customFormat="1" ht="16.5" customHeight="1">
      <c r="A156" s="39"/>
      <c r="B156" s="40"/>
      <c r="C156" s="205" t="s">
        <v>270</v>
      </c>
      <c r="D156" s="205" t="s">
        <v>118</v>
      </c>
      <c r="E156" s="206" t="s">
        <v>563</v>
      </c>
      <c r="F156" s="207" t="s">
        <v>564</v>
      </c>
      <c r="G156" s="208" t="s">
        <v>476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42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534</v>
      </c>
      <c r="AT156" s="216" t="s">
        <v>118</v>
      </c>
      <c r="AU156" s="216" t="s">
        <v>81</v>
      </c>
      <c r="AY156" s="18" t="s">
        <v>116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534</v>
      </c>
      <c r="BM156" s="216" t="s">
        <v>565</v>
      </c>
    </row>
    <row r="157" s="13" customFormat="1">
      <c r="A157" s="13"/>
      <c r="B157" s="223"/>
      <c r="C157" s="224"/>
      <c r="D157" s="225" t="s">
        <v>127</v>
      </c>
      <c r="E157" s="226" t="s">
        <v>19</v>
      </c>
      <c r="F157" s="227" t="s">
        <v>566</v>
      </c>
      <c r="G157" s="224"/>
      <c r="H157" s="226" t="s">
        <v>19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127</v>
      </c>
      <c r="AU157" s="233" t="s">
        <v>81</v>
      </c>
      <c r="AV157" s="13" t="s">
        <v>79</v>
      </c>
      <c r="AW157" s="13" t="s">
        <v>33</v>
      </c>
      <c r="AX157" s="13" t="s">
        <v>71</v>
      </c>
      <c r="AY157" s="233" t="s">
        <v>116</v>
      </c>
    </row>
    <row r="158" s="13" customFormat="1">
      <c r="A158" s="13"/>
      <c r="B158" s="223"/>
      <c r="C158" s="224"/>
      <c r="D158" s="225" t="s">
        <v>127</v>
      </c>
      <c r="E158" s="226" t="s">
        <v>19</v>
      </c>
      <c r="F158" s="227" t="s">
        <v>567</v>
      </c>
      <c r="G158" s="224"/>
      <c r="H158" s="226" t="s">
        <v>19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127</v>
      </c>
      <c r="AU158" s="233" t="s">
        <v>81</v>
      </c>
      <c r="AV158" s="13" t="s">
        <v>79</v>
      </c>
      <c r="AW158" s="13" t="s">
        <v>33</v>
      </c>
      <c r="AX158" s="13" t="s">
        <v>71</v>
      </c>
      <c r="AY158" s="233" t="s">
        <v>116</v>
      </c>
    </row>
    <row r="159" s="13" customFormat="1">
      <c r="A159" s="13"/>
      <c r="B159" s="223"/>
      <c r="C159" s="224"/>
      <c r="D159" s="225" t="s">
        <v>127</v>
      </c>
      <c r="E159" s="226" t="s">
        <v>19</v>
      </c>
      <c r="F159" s="227" t="s">
        <v>568</v>
      </c>
      <c r="G159" s="224"/>
      <c r="H159" s="226" t="s">
        <v>19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127</v>
      </c>
      <c r="AU159" s="233" t="s">
        <v>81</v>
      </c>
      <c r="AV159" s="13" t="s">
        <v>79</v>
      </c>
      <c r="AW159" s="13" t="s">
        <v>33</v>
      </c>
      <c r="AX159" s="13" t="s">
        <v>71</v>
      </c>
      <c r="AY159" s="233" t="s">
        <v>116</v>
      </c>
    </row>
    <row r="160" s="13" customFormat="1">
      <c r="A160" s="13"/>
      <c r="B160" s="223"/>
      <c r="C160" s="224"/>
      <c r="D160" s="225" t="s">
        <v>127</v>
      </c>
      <c r="E160" s="226" t="s">
        <v>19</v>
      </c>
      <c r="F160" s="227" t="s">
        <v>569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127</v>
      </c>
      <c r="AU160" s="233" t="s">
        <v>81</v>
      </c>
      <c r="AV160" s="13" t="s">
        <v>79</v>
      </c>
      <c r="AW160" s="13" t="s">
        <v>33</v>
      </c>
      <c r="AX160" s="13" t="s">
        <v>71</v>
      </c>
      <c r="AY160" s="233" t="s">
        <v>116</v>
      </c>
    </row>
    <row r="161" s="13" customFormat="1">
      <c r="A161" s="13"/>
      <c r="B161" s="223"/>
      <c r="C161" s="224"/>
      <c r="D161" s="225" t="s">
        <v>127</v>
      </c>
      <c r="E161" s="226" t="s">
        <v>19</v>
      </c>
      <c r="F161" s="227" t="s">
        <v>570</v>
      </c>
      <c r="G161" s="224"/>
      <c r="H161" s="226" t="s">
        <v>19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127</v>
      </c>
      <c r="AU161" s="233" t="s">
        <v>81</v>
      </c>
      <c r="AV161" s="13" t="s">
        <v>79</v>
      </c>
      <c r="AW161" s="13" t="s">
        <v>33</v>
      </c>
      <c r="AX161" s="13" t="s">
        <v>71</v>
      </c>
      <c r="AY161" s="233" t="s">
        <v>116</v>
      </c>
    </row>
    <row r="162" s="13" customFormat="1">
      <c r="A162" s="13"/>
      <c r="B162" s="223"/>
      <c r="C162" s="224"/>
      <c r="D162" s="225" t="s">
        <v>127</v>
      </c>
      <c r="E162" s="226" t="s">
        <v>19</v>
      </c>
      <c r="F162" s="227" t="s">
        <v>571</v>
      </c>
      <c r="G162" s="224"/>
      <c r="H162" s="226" t="s">
        <v>19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127</v>
      </c>
      <c r="AU162" s="233" t="s">
        <v>81</v>
      </c>
      <c r="AV162" s="13" t="s">
        <v>79</v>
      </c>
      <c r="AW162" s="13" t="s">
        <v>33</v>
      </c>
      <c r="AX162" s="13" t="s">
        <v>71</v>
      </c>
      <c r="AY162" s="233" t="s">
        <v>116</v>
      </c>
    </row>
    <row r="163" s="14" customFormat="1">
      <c r="A163" s="14"/>
      <c r="B163" s="234"/>
      <c r="C163" s="235"/>
      <c r="D163" s="225" t="s">
        <v>127</v>
      </c>
      <c r="E163" s="236" t="s">
        <v>19</v>
      </c>
      <c r="F163" s="237" t="s">
        <v>79</v>
      </c>
      <c r="G163" s="235"/>
      <c r="H163" s="238">
        <v>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127</v>
      </c>
      <c r="AU163" s="244" t="s">
        <v>81</v>
      </c>
      <c r="AV163" s="14" t="s">
        <v>81</v>
      </c>
      <c r="AW163" s="14" t="s">
        <v>33</v>
      </c>
      <c r="AX163" s="14" t="s">
        <v>79</v>
      </c>
      <c r="AY163" s="244" t="s">
        <v>116</v>
      </c>
    </row>
    <row r="164" s="2" customFormat="1" ht="21.75" customHeight="1">
      <c r="A164" s="39"/>
      <c r="B164" s="40"/>
      <c r="C164" s="205" t="s">
        <v>279</v>
      </c>
      <c r="D164" s="205" t="s">
        <v>118</v>
      </c>
      <c r="E164" s="206" t="s">
        <v>572</v>
      </c>
      <c r="F164" s="207" t="s">
        <v>573</v>
      </c>
      <c r="G164" s="208" t="s">
        <v>476</v>
      </c>
      <c r="H164" s="209">
        <v>1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534</v>
      </c>
      <c r="AT164" s="216" t="s">
        <v>118</v>
      </c>
      <c r="AU164" s="216" t="s">
        <v>81</v>
      </c>
      <c r="AY164" s="18" t="s">
        <v>116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534</v>
      </c>
      <c r="BM164" s="216" t="s">
        <v>574</v>
      </c>
    </row>
    <row r="165" s="13" customFormat="1">
      <c r="A165" s="13"/>
      <c r="B165" s="223"/>
      <c r="C165" s="224"/>
      <c r="D165" s="225" t="s">
        <v>127</v>
      </c>
      <c r="E165" s="226" t="s">
        <v>19</v>
      </c>
      <c r="F165" s="227" t="s">
        <v>575</v>
      </c>
      <c r="G165" s="224"/>
      <c r="H165" s="226" t="s">
        <v>19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127</v>
      </c>
      <c r="AU165" s="233" t="s">
        <v>81</v>
      </c>
      <c r="AV165" s="13" t="s">
        <v>79</v>
      </c>
      <c r="AW165" s="13" t="s">
        <v>33</v>
      </c>
      <c r="AX165" s="13" t="s">
        <v>71</v>
      </c>
      <c r="AY165" s="233" t="s">
        <v>116</v>
      </c>
    </row>
    <row r="166" s="14" customFormat="1">
      <c r="A166" s="14"/>
      <c r="B166" s="234"/>
      <c r="C166" s="235"/>
      <c r="D166" s="225" t="s">
        <v>127</v>
      </c>
      <c r="E166" s="236" t="s">
        <v>19</v>
      </c>
      <c r="F166" s="237" t="s">
        <v>79</v>
      </c>
      <c r="G166" s="235"/>
      <c r="H166" s="238">
        <v>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127</v>
      </c>
      <c r="AU166" s="244" t="s">
        <v>81</v>
      </c>
      <c r="AV166" s="14" t="s">
        <v>81</v>
      </c>
      <c r="AW166" s="14" t="s">
        <v>33</v>
      </c>
      <c r="AX166" s="14" t="s">
        <v>79</v>
      </c>
      <c r="AY166" s="244" t="s">
        <v>116</v>
      </c>
    </row>
    <row r="167" s="2" customFormat="1" ht="16.5" customHeight="1">
      <c r="A167" s="39"/>
      <c r="B167" s="40"/>
      <c r="C167" s="205" t="s">
        <v>286</v>
      </c>
      <c r="D167" s="205" t="s">
        <v>118</v>
      </c>
      <c r="E167" s="206" t="s">
        <v>576</v>
      </c>
      <c r="F167" s="207" t="s">
        <v>577</v>
      </c>
      <c r="G167" s="208" t="s">
        <v>476</v>
      </c>
      <c r="H167" s="209">
        <v>1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42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534</v>
      </c>
      <c r="AT167" s="216" t="s">
        <v>118</v>
      </c>
      <c r="AU167" s="216" t="s">
        <v>81</v>
      </c>
      <c r="AY167" s="18" t="s">
        <v>116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534</v>
      </c>
      <c r="BM167" s="216" t="s">
        <v>578</v>
      </c>
    </row>
    <row r="168" s="13" customFormat="1">
      <c r="A168" s="13"/>
      <c r="B168" s="223"/>
      <c r="C168" s="224"/>
      <c r="D168" s="225" t="s">
        <v>127</v>
      </c>
      <c r="E168" s="226" t="s">
        <v>19</v>
      </c>
      <c r="F168" s="227" t="s">
        <v>551</v>
      </c>
      <c r="G168" s="224"/>
      <c r="H168" s="226" t="s">
        <v>19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127</v>
      </c>
      <c r="AU168" s="233" t="s">
        <v>81</v>
      </c>
      <c r="AV168" s="13" t="s">
        <v>79</v>
      </c>
      <c r="AW168" s="13" t="s">
        <v>33</v>
      </c>
      <c r="AX168" s="13" t="s">
        <v>71</v>
      </c>
      <c r="AY168" s="233" t="s">
        <v>116</v>
      </c>
    </row>
    <row r="169" s="14" customFormat="1">
      <c r="A169" s="14"/>
      <c r="B169" s="234"/>
      <c r="C169" s="235"/>
      <c r="D169" s="225" t="s">
        <v>127</v>
      </c>
      <c r="E169" s="236" t="s">
        <v>19</v>
      </c>
      <c r="F169" s="237" t="s">
        <v>79</v>
      </c>
      <c r="G169" s="235"/>
      <c r="H169" s="238">
        <v>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127</v>
      </c>
      <c r="AU169" s="244" t="s">
        <v>81</v>
      </c>
      <c r="AV169" s="14" t="s">
        <v>81</v>
      </c>
      <c r="AW169" s="14" t="s">
        <v>33</v>
      </c>
      <c r="AX169" s="14" t="s">
        <v>79</v>
      </c>
      <c r="AY169" s="244" t="s">
        <v>116</v>
      </c>
    </row>
    <row r="170" s="2" customFormat="1" ht="16.5" customHeight="1">
      <c r="A170" s="39"/>
      <c r="B170" s="40"/>
      <c r="C170" s="205" t="s">
        <v>296</v>
      </c>
      <c r="D170" s="205" t="s">
        <v>118</v>
      </c>
      <c r="E170" s="206" t="s">
        <v>579</v>
      </c>
      <c r="F170" s="207" t="s">
        <v>580</v>
      </c>
      <c r="G170" s="208" t="s">
        <v>476</v>
      </c>
      <c r="H170" s="209">
        <v>1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534</v>
      </c>
      <c r="AT170" s="216" t="s">
        <v>118</v>
      </c>
      <c r="AU170" s="216" t="s">
        <v>81</v>
      </c>
      <c r="AY170" s="18" t="s">
        <v>116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534</v>
      </c>
      <c r="BM170" s="216" t="s">
        <v>581</v>
      </c>
    </row>
    <row r="171" s="13" customFormat="1">
      <c r="A171" s="13"/>
      <c r="B171" s="223"/>
      <c r="C171" s="224"/>
      <c r="D171" s="225" t="s">
        <v>127</v>
      </c>
      <c r="E171" s="226" t="s">
        <v>19</v>
      </c>
      <c r="F171" s="227" t="s">
        <v>551</v>
      </c>
      <c r="G171" s="224"/>
      <c r="H171" s="226" t="s">
        <v>19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127</v>
      </c>
      <c r="AU171" s="233" t="s">
        <v>81</v>
      </c>
      <c r="AV171" s="13" t="s">
        <v>79</v>
      </c>
      <c r="AW171" s="13" t="s">
        <v>33</v>
      </c>
      <c r="AX171" s="13" t="s">
        <v>71</v>
      </c>
      <c r="AY171" s="233" t="s">
        <v>116</v>
      </c>
    </row>
    <row r="172" s="14" customFormat="1">
      <c r="A172" s="14"/>
      <c r="B172" s="234"/>
      <c r="C172" s="235"/>
      <c r="D172" s="225" t="s">
        <v>127</v>
      </c>
      <c r="E172" s="236" t="s">
        <v>19</v>
      </c>
      <c r="F172" s="237" t="s">
        <v>79</v>
      </c>
      <c r="G172" s="235"/>
      <c r="H172" s="238">
        <v>1</v>
      </c>
      <c r="I172" s="239"/>
      <c r="J172" s="235"/>
      <c r="K172" s="235"/>
      <c r="L172" s="240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127</v>
      </c>
      <c r="AU172" s="244" t="s">
        <v>81</v>
      </c>
      <c r="AV172" s="14" t="s">
        <v>81</v>
      </c>
      <c r="AW172" s="14" t="s">
        <v>33</v>
      </c>
      <c r="AX172" s="14" t="s">
        <v>79</v>
      </c>
      <c r="AY172" s="244" t="s">
        <v>116</v>
      </c>
    </row>
    <row r="173" s="2" customFormat="1" ht="6.96" customHeight="1">
      <c r="A173" s="39"/>
      <c r="B173" s="60"/>
      <c r="C173" s="61"/>
      <c r="D173" s="61"/>
      <c r="E173" s="61"/>
      <c r="F173" s="61"/>
      <c r="G173" s="61"/>
      <c r="H173" s="61"/>
      <c r="I173" s="61"/>
      <c r="J173" s="61"/>
      <c r="K173" s="61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W2Pho9cYPEepoG1SL63biTs/78ENNCWb2UfP0Osjk5dvRFYz51/ji3sM+/l6U4IQ4L7jTnwOVJTWEAPXAwpj6Q==" hashValue="CCB9CIB4eI/XkajqD62sY11Pd/R7XWrj0Kq4EcXAvQ7msAsblukdn5mIf2qPnHPzM2GWwHCtY0J0u7NKoLbJ7Q==" algorithmName="SHA-512" password="CC35"/>
  <autoFilter ref="C83:K17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582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583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584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585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586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587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588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589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590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591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592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78</v>
      </c>
      <c r="F18" s="284" t="s">
        <v>593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594</v>
      </c>
      <c r="F19" s="284" t="s">
        <v>595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596</v>
      </c>
      <c r="F20" s="284" t="s">
        <v>597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82</v>
      </c>
      <c r="F21" s="284" t="s">
        <v>83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470</v>
      </c>
      <c r="F22" s="284" t="s">
        <v>598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599</v>
      </c>
      <c r="F23" s="284" t="s">
        <v>600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601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602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603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604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605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606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607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608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609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102</v>
      </c>
      <c r="F36" s="284"/>
      <c r="G36" s="284" t="s">
        <v>610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611</v>
      </c>
      <c r="F37" s="284"/>
      <c r="G37" s="284" t="s">
        <v>612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52</v>
      </c>
      <c r="F38" s="284"/>
      <c r="G38" s="284" t="s">
        <v>613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53</v>
      </c>
      <c r="F39" s="284"/>
      <c r="G39" s="284" t="s">
        <v>614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103</v>
      </c>
      <c r="F40" s="284"/>
      <c r="G40" s="284" t="s">
        <v>615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104</v>
      </c>
      <c r="F41" s="284"/>
      <c r="G41" s="284" t="s">
        <v>616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617</v>
      </c>
      <c r="F42" s="284"/>
      <c r="G42" s="284" t="s">
        <v>618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619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620</v>
      </c>
      <c r="F44" s="284"/>
      <c r="G44" s="284" t="s">
        <v>621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106</v>
      </c>
      <c r="F45" s="284"/>
      <c r="G45" s="284" t="s">
        <v>622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623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624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625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626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627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628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629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630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631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632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633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634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635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636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637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638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639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640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641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642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643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644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645</v>
      </c>
      <c r="D76" s="302"/>
      <c r="E76" s="302"/>
      <c r="F76" s="302" t="s">
        <v>646</v>
      </c>
      <c r="G76" s="303"/>
      <c r="H76" s="302" t="s">
        <v>53</v>
      </c>
      <c r="I76" s="302" t="s">
        <v>56</v>
      </c>
      <c r="J76" s="302" t="s">
        <v>647</v>
      </c>
      <c r="K76" s="301"/>
    </row>
    <row r="77" s="1" customFormat="1" ht="17.25" customHeight="1">
      <c r="B77" s="299"/>
      <c r="C77" s="304" t="s">
        <v>648</v>
      </c>
      <c r="D77" s="304"/>
      <c r="E77" s="304"/>
      <c r="F77" s="305" t="s">
        <v>649</v>
      </c>
      <c r="G77" s="306"/>
      <c r="H77" s="304"/>
      <c r="I77" s="304"/>
      <c r="J77" s="304" t="s">
        <v>650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52</v>
      </c>
      <c r="D79" s="309"/>
      <c r="E79" s="309"/>
      <c r="F79" s="310" t="s">
        <v>651</v>
      </c>
      <c r="G79" s="311"/>
      <c r="H79" s="287" t="s">
        <v>652</v>
      </c>
      <c r="I79" s="287" t="s">
        <v>653</v>
      </c>
      <c r="J79" s="287">
        <v>20</v>
      </c>
      <c r="K79" s="301"/>
    </row>
    <row r="80" s="1" customFormat="1" ht="15" customHeight="1">
      <c r="B80" s="299"/>
      <c r="C80" s="287" t="s">
        <v>654</v>
      </c>
      <c r="D80" s="287"/>
      <c r="E80" s="287"/>
      <c r="F80" s="310" t="s">
        <v>651</v>
      </c>
      <c r="G80" s="311"/>
      <c r="H80" s="287" t="s">
        <v>655</v>
      </c>
      <c r="I80" s="287" t="s">
        <v>653</v>
      </c>
      <c r="J80" s="287">
        <v>120</v>
      </c>
      <c r="K80" s="301"/>
    </row>
    <row r="81" s="1" customFormat="1" ht="15" customHeight="1">
      <c r="B81" s="312"/>
      <c r="C81" s="287" t="s">
        <v>656</v>
      </c>
      <c r="D81" s="287"/>
      <c r="E81" s="287"/>
      <c r="F81" s="310" t="s">
        <v>657</v>
      </c>
      <c r="G81" s="311"/>
      <c r="H81" s="287" t="s">
        <v>658</v>
      </c>
      <c r="I81" s="287" t="s">
        <v>653</v>
      </c>
      <c r="J81" s="287">
        <v>50</v>
      </c>
      <c r="K81" s="301"/>
    </row>
    <row r="82" s="1" customFormat="1" ht="15" customHeight="1">
      <c r="B82" s="312"/>
      <c r="C82" s="287" t="s">
        <v>659</v>
      </c>
      <c r="D82" s="287"/>
      <c r="E82" s="287"/>
      <c r="F82" s="310" t="s">
        <v>651</v>
      </c>
      <c r="G82" s="311"/>
      <c r="H82" s="287" t="s">
        <v>660</v>
      </c>
      <c r="I82" s="287" t="s">
        <v>661</v>
      </c>
      <c r="J82" s="287"/>
      <c r="K82" s="301"/>
    </row>
    <row r="83" s="1" customFormat="1" ht="15" customHeight="1">
      <c r="B83" s="312"/>
      <c r="C83" s="313" t="s">
        <v>662</v>
      </c>
      <c r="D83" s="313"/>
      <c r="E83" s="313"/>
      <c r="F83" s="314" t="s">
        <v>657</v>
      </c>
      <c r="G83" s="313"/>
      <c r="H83" s="313" t="s">
        <v>663</v>
      </c>
      <c r="I83" s="313" t="s">
        <v>653</v>
      </c>
      <c r="J83" s="313">
        <v>15</v>
      </c>
      <c r="K83" s="301"/>
    </row>
    <row r="84" s="1" customFormat="1" ht="15" customHeight="1">
      <c r="B84" s="312"/>
      <c r="C84" s="313" t="s">
        <v>664</v>
      </c>
      <c r="D84" s="313"/>
      <c r="E84" s="313"/>
      <c r="F84" s="314" t="s">
        <v>657</v>
      </c>
      <c r="G84" s="313"/>
      <c r="H84" s="313" t="s">
        <v>665</v>
      </c>
      <c r="I84" s="313" t="s">
        <v>653</v>
      </c>
      <c r="J84" s="313">
        <v>15</v>
      </c>
      <c r="K84" s="301"/>
    </row>
    <row r="85" s="1" customFormat="1" ht="15" customHeight="1">
      <c r="B85" s="312"/>
      <c r="C85" s="313" t="s">
        <v>666</v>
      </c>
      <c r="D85" s="313"/>
      <c r="E85" s="313"/>
      <c r="F85" s="314" t="s">
        <v>657</v>
      </c>
      <c r="G85" s="313"/>
      <c r="H85" s="313" t="s">
        <v>667</v>
      </c>
      <c r="I85" s="313" t="s">
        <v>653</v>
      </c>
      <c r="J85" s="313">
        <v>20</v>
      </c>
      <c r="K85" s="301"/>
    </row>
    <row r="86" s="1" customFormat="1" ht="15" customHeight="1">
      <c r="B86" s="312"/>
      <c r="C86" s="313" t="s">
        <v>668</v>
      </c>
      <c r="D86" s="313"/>
      <c r="E86" s="313"/>
      <c r="F86" s="314" t="s">
        <v>657</v>
      </c>
      <c r="G86" s="313"/>
      <c r="H86" s="313" t="s">
        <v>669</v>
      </c>
      <c r="I86" s="313" t="s">
        <v>653</v>
      </c>
      <c r="J86" s="313">
        <v>20</v>
      </c>
      <c r="K86" s="301"/>
    </row>
    <row r="87" s="1" customFormat="1" ht="15" customHeight="1">
      <c r="B87" s="312"/>
      <c r="C87" s="287" t="s">
        <v>670</v>
      </c>
      <c r="D87" s="287"/>
      <c r="E87" s="287"/>
      <c r="F87" s="310" t="s">
        <v>657</v>
      </c>
      <c r="G87" s="311"/>
      <c r="H87" s="287" t="s">
        <v>671</v>
      </c>
      <c r="I87" s="287" t="s">
        <v>653</v>
      </c>
      <c r="J87" s="287">
        <v>50</v>
      </c>
      <c r="K87" s="301"/>
    </row>
    <row r="88" s="1" customFormat="1" ht="15" customHeight="1">
      <c r="B88" s="312"/>
      <c r="C88" s="287" t="s">
        <v>672</v>
      </c>
      <c r="D88" s="287"/>
      <c r="E88" s="287"/>
      <c r="F88" s="310" t="s">
        <v>657</v>
      </c>
      <c r="G88" s="311"/>
      <c r="H88" s="287" t="s">
        <v>673</v>
      </c>
      <c r="I88" s="287" t="s">
        <v>653</v>
      </c>
      <c r="J88" s="287">
        <v>20</v>
      </c>
      <c r="K88" s="301"/>
    </row>
    <row r="89" s="1" customFormat="1" ht="15" customHeight="1">
      <c r="B89" s="312"/>
      <c r="C89" s="287" t="s">
        <v>674</v>
      </c>
      <c r="D89" s="287"/>
      <c r="E89" s="287"/>
      <c r="F89" s="310" t="s">
        <v>657</v>
      </c>
      <c r="G89" s="311"/>
      <c r="H89" s="287" t="s">
        <v>675</v>
      </c>
      <c r="I89" s="287" t="s">
        <v>653</v>
      </c>
      <c r="J89" s="287">
        <v>20</v>
      </c>
      <c r="K89" s="301"/>
    </row>
    <row r="90" s="1" customFormat="1" ht="15" customHeight="1">
      <c r="B90" s="312"/>
      <c r="C90" s="287" t="s">
        <v>676</v>
      </c>
      <c r="D90" s="287"/>
      <c r="E90" s="287"/>
      <c r="F90" s="310" t="s">
        <v>657</v>
      </c>
      <c r="G90" s="311"/>
      <c r="H90" s="287" t="s">
        <v>677</v>
      </c>
      <c r="I90" s="287" t="s">
        <v>653</v>
      </c>
      <c r="J90" s="287">
        <v>50</v>
      </c>
      <c r="K90" s="301"/>
    </row>
    <row r="91" s="1" customFormat="1" ht="15" customHeight="1">
      <c r="B91" s="312"/>
      <c r="C91" s="287" t="s">
        <v>678</v>
      </c>
      <c r="D91" s="287"/>
      <c r="E91" s="287"/>
      <c r="F91" s="310" t="s">
        <v>657</v>
      </c>
      <c r="G91" s="311"/>
      <c r="H91" s="287" t="s">
        <v>678</v>
      </c>
      <c r="I91" s="287" t="s">
        <v>653</v>
      </c>
      <c r="J91" s="287">
        <v>50</v>
      </c>
      <c r="K91" s="301"/>
    </row>
    <row r="92" s="1" customFormat="1" ht="15" customHeight="1">
      <c r="B92" s="312"/>
      <c r="C92" s="287" t="s">
        <v>679</v>
      </c>
      <c r="D92" s="287"/>
      <c r="E92" s="287"/>
      <c r="F92" s="310" t="s">
        <v>657</v>
      </c>
      <c r="G92" s="311"/>
      <c r="H92" s="287" t="s">
        <v>680</v>
      </c>
      <c r="I92" s="287" t="s">
        <v>653</v>
      </c>
      <c r="J92" s="287">
        <v>255</v>
      </c>
      <c r="K92" s="301"/>
    </row>
    <row r="93" s="1" customFormat="1" ht="15" customHeight="1">
      <c r="B93" s="312"/>
      <c r="C93" s="287" t="s">
        <v>681</v>
      </c>
      <c r="D93" s="287"/>
      <c r="E93" s="287"/>
      <c r="F93" s="310" t="s">
        <v>651</v>
      </c>
      <c r="G93" s="311"/>
      <c r="H93" s="287" t="s">
        <v>682</v>
      </c>
      <c r="I93" s="287" t="s">
        <v>683</v>
      </c>
      <c r="J93" s="287"/>
      <c r="K93" s="301"/>
    </row>
    <row r="94" s="1" customFormat="1" ht="15" customHeight="1">
      <c r="B94" s="312"/>
      <c r="C94" s="287" t="s">
        <v>684</v>
      </c>
      <c r="D94" s="287"/>
      <c r="E94" s="287"/>
      <c r="F94" s="310" t="s">
        <v>651</v>
      </c>
      <c r="G94" s="311"/>
      <c r="H94" s="287" t="s">
        <v>685</v>
      </c>
      <c r="I94" s="287" t="s">
        <v>686</v>
      </c>
      <c r="J94" s="287"/>
      <c r="K94" s="301"/>
    </row>
    <row r="95" s="1" customFormat="1" ht="15" customHeight="1">
      <c r="B95" s="312"/>
      <c r="C95" s="287" t="s">
        <v>687</v>
      </c>
      <c r="D95" s="287"/>
      <c r="E95" s="287"/>
      <c r="F95" s="310" t="s">
        <v>651</v>
      </c>
      <c r="G95" s="311"/>
      <c r="H95" s="287" t="s">
        <v>687</v>
      </c>
      <c r="I95" s="287" t="s">
        <v>686</v>
      </c>
      <c r="J95" s="287"/>
      <c r="K95" s="301"/>
    </row>
    <row r="96" s="1" customFormat="1" ht="15" customHeight="1">
      <c r="B96" s="312"/>
      <c r="C96" s="287" t="s">
        <v>37</v>
      </c>
      <c r="D96" s="287"/>
      <c r="E96" s="287"/>
      <c r="F96" s="310" t="s">
        <v>651</v>
      </c>
      <c r="G96" s="311"/>
      <c r="H96" s="287" t="s">
        <v>688</v>
      </c>
      <c r="I96" s="287" t="s">
        <v>686</v>
      </c>
      <c r="J96" s="287"/>
      <c r="K96" s="301"/>
    </row>
    <row r="97" s="1" customFormat="1" ht="15" customHeight="1">
      <c r="B97" s="312"/>
      <c r="C97" s="287" t="s">
        <v>47</v>
      </c>
      <c r="D97" s="287"/>
      <c r="E97" s="287"/>
      <c r="F97" s="310" t="s">
        <v>651</v>
      </c>
      <c r="G97" s="311"/>
      <c r="H97" s="287" t="s">
        <v>689</v>
      </c>
      <c r="I97" s="287" t="s">
        <v>686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690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645</v>
      </c>
      <c r="D103" s="302"/>
      <c r="E103" s="302"/>
      <c r="F103" s="302" t="s">
        <v>646</v>
      </c>
      <c r="G103" s="303"/>
      <c r="H103" s="302" t="s">
        <v>53</v>
      </c>
      <c r="I103" s="302" t="s">
        <v>56</v>
      </c>
      <c r="J103" s="302" t="s">
        <v>647</v>
      </c>
      <c r="K103" s="301"/>
    </row>
    <row r="104" s="1" customFormat="1" ht="17.25" customHeight="1">
      <c r="B104" s="299"/>
      <c r="C104" s="304" t="s">
        <v>648</v>
      </c>
      <c r="D104" s="304"/>
      <c r="E104" s="304"/>
      <c r="F104" s="305" t="s">
        <v>649</v>
      </c>
      <c r="G104" s="306"/>
      <c r="H104" s="304"/>
      <c r="I104" s="304"/>
      <c r="J104" s="304" t="s">
        <v>650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52</v>
      </c>
      <c r="D106" s="309"/>
      <c r="E106" s="309"/>
      <c r="F106" s="310" t="s">
        <v>651</v>
      </c>
      <c r="G106" s="287"/>
      <c r="H106" s="287" t="s">
        <v>691</v>
      </c>
      <c r="I106" s="287" t="s">
        <v>653</v>
      </c>
      <c r="J106" s="287">
        <v>20</v>
      </c>
      <c r="K106" s="301"/>
    </row>
    <row r="107" s="1" customFormat="1" ht="15" customHeight="1">
      <c r="B107" s="299"/>
      <c r="C107" s="287" t="s">
        <v>654</v>
      </c>
      <c r="D107" s="287"/>
      <c r="E107" s="287"/>
      <c r="F107" s="310" t="s">
        <v>651</v>
      </c>
      <c r="G107" s="287"/>
      <c r="H107" s="287" t="s">
        <v>691</v>
      </c>
      <c r="I107" s="287" t="s">
        <v>653</v>
      </c>
      <c r="J107" s="287">
        <v>120</v>
      </c>
      <c r="K107" s="301"/>
    </row>
    <row r="108" s="1" customFormat="1" ht="15" customHeight="1">
      <c r="B108" s="312"/>
      <c r="C108" s="287" t="s">
        <v>656</v>
      </c>
      <c r="D108" s="287"/>
      <c r="E108" s="287"/>
      <c r="F108" s="310" t="s">
        <v>657</v>
      </c>
      <c r="G108" s="287"/>
      <c r="H108" s="287" t="s">
        <v>691</v>
      </c>
      <c r="I108" s="287" t="s">
        <v>653</v>
      </c>
      <c r="J108" s="287">
        <v>50</v>
      </c>
      <c r="K108" s="301"/>
    </row>
    <row r="109" s="1" customFormat="1" ht="15" customHeight="1">
      <c r="B109" s="312"/>
      <c r="C109" s="287" t="s">
        <v>659</v>
      </c>
      <c r="D109" s="287"/>
      <c r="E109" s="287"/>
      <c r="F109" s="310" t="s">
        <v>651</v>
      </c>
      <c r="G109" s="287"/>
      <c r="H109" s="287" t="s">
        <v>691</v>
      </c>
      <c r="I109" s="287" t="s">
        <v>661</v>
      </c>
      <c r="J109" s="287"/>
      <c r="K109" s="301"/>
    </row>
    <row r="110" s="1" customFormat="1" ht="15" customHeight="1">
      <c r="B110" s="312"/>
      <c r="C110" s="287" t="s">
        <v>670</v>
      </c>
      <c r="D110" s="287"/>
      <c r="E110" s="287"/>
      <c r="F110" s="310" t="s">
        <v>657</v>
      </c>
      <c r="G110" s="287"/>
      <c r="H110" s="287" t="s">
        <v>691</v>
      </c>
      <c r="I110" s="287" t="s">
        <v>653</v>
      </c>
      <c r="J110" s="287">
        <v>50</v>
      </c>
      <c r="K110" s="301"/>
    </row>
    <row r="111" s="1" customFormat="1" ht="15" customHeight="1">
      <c r="B111" s="312"/>
      <c r="C111" s="287" t="s">
        <v>678</v>
      </c>
      <c r="D111" s="287"/>
      <c r="E111" s="287"/>
      <c r="F111" s="310" t="s">
        <v>657</v>
      </c>
      <c r="G111" s="287"/>
      <c r="H111" s="287" t="s">
        <v>691</v>
      </c>
      <c r="I111" s="287" t="s">
        <v>653</v>
      </c>
      <c r="J111" s="287">
        <v>50</v>
      </c>
      <c r="K111" s="301"/>
    </row>
    <row r="112" s="1" customFormat="1" ht="15" customHeight="1">
      <c r="B112" s="312"/>
      <c r="C112" s="287" t="s">
        <v>676</v>
      </c>
      <c r="D112" s="287"/>
      <c r="E112" s="287"/>
      <c r="F112" s="310" t="s">
        <v>657</v>
      </c>
      <c r="G112" s="287"/>
      <c r="H112" s="287" t="s">
        <v>691</v>
      </c>
      <c r="I112" s="287" t="s">
        <v>653</v>
      </c>
      <c r="J112" s="287">
        <v>50</v>
      </c>
      <c r="K112" s="301"/>
    </row>
    <row r="113" s="1" customFormat="1" ht="15" customHeight="1">
      <c r="B113" s="312"/>
      <c r="C113" s="287" t="s">
        <v>52</v>
      </c>
      <c r="D113" s="287"/>
      <c r="E113" s="287"/>
      <c r="F113" s="310" t="s">
        <v>651</v>
      </c>
      <c r="G113" s="287"/>
      <c r="H113" s="287" t="s">
        <v>692</v>
      </c>
      <c r="I113" s="287" t="s">
        <v>653</v>
      </c>
      <c r="J113" s="287">
        <v>20</v>
      </c>
      <c r="K113" s="301"/>
    </row>
    <row r="114" s="1" customFormat="1" ht="15" customHeight="1">
      <c r="B114" s="312"/>
      <c r="C114" s="287" t="s">
        <v>693</v>
      </c>
      <c r="D114" s="287"/>
      <c r="E114" s="287"/>
      <c r="F114" s="310" t="s">
        <v>651</v>
      </c>
      <c r="G114" s="287"/>
      <c r="H114" s="287" t="s">
        <v>694</v>
      </c>
      <c r="I114" s="287" t="s">
        <v>653</v>
      </c>
      <c r="J114" s="287">
        <v>120</v>
      </c>
      <c r="K114" s="301"/>
    </row>
    <row r="115" s="1" customFormat="1" ht="15" customHeight="1">
      <c r="B115" s="312"/>
      <c r="C115" s="287" t="s">
        <v>37</v>
      </c>
      <c r="D115" s="287"/>
      <c r="E115" s="287"/>
      <c r="F115" s="310" t="s">
        <v>651</v>
      </c>
      <c r="G115" s="287"/>
      <c r="H115" s="287" t="s">
        <v>695</v>
      </c>
      <c r="I115" s="287" t="s">
        <v>686</v>
      </c>
      <c r="J115" s="287"/>
      <c r="K115" s="301"/>
    </row>
    <row r="116" s="1" customFormat="1" ht="15" customHeight="1">
      <c r="B116" s="312"/>
      <c r="C116" s="287" t="s">
        <v>47</v>
      </c>
      <c r="D116" s="287"/>
      <c r="E116" s="287"/>
      <c r="F116" s="310" t="s">
        <v>651</v>
      </c>
      <c r="G116" s="287"/>
      <c r="H116" s="287" t="s">
        <v>696</v>
      </c>
      <c r="I116" s="287" t="s">
        <v>686</v>
      </c>
      <c r="J116" s="287"/>
      <c r="K116" s="301"/>
    </row>
    <row r="117" s="1" customFormat="1" ht="15" customHeight="1">
      <c r="B117" s="312"/>
      <c r="C117" s="287" t="s">
        <v>56</v>
      </c>
      <c r="D117" s="287"/>
      <c r="E117" s="287"/>
      <c r="F117" s="310" t="s">
        <v>651</v>
      </c>
      <c r="G117" s="287"/>
      <c r="H117" s="287" t="s">
        <v>697</v>
      </c>
      <c r="I117" s="287" t="s">
        <v>698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699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645</v>
      </c>
      <c r="D123" s="302"/>
      <c r="E123" s="302"/>
      <c r="F123" s="302" t="s">
        <v>646</v>
      </c>
      <c r="G123" s="303"/>
      <c r="H123" s="302" t="s">
        <v>53</v>
      </c>
      <c r="I123" s="302" t="s">
        <v>56</v>
      </c>
      <c r="J123" s="302" t="s">
        <v>647</v>
      </c>
      <c r="K123" s="331"/>
    </row>
    <row r="124" s="1" customFormat="1" ht="17.25" customHeight="1">
      <c r="B124" s="330"/>
      <c r="C124" s="304" t="s">
        <v>648</v>
      </c>
      <c r="D124" s="304"/>
      <c r="E124" s="304"/>
      <c r="F124" s="305" t="s">
        <v>649</v>
      </c>
      <c r="G124" s="306"/>
      <c r="H124" s="304"/>
      <c r="I124" s="304"/>
      <c r="J124" s="304" t="s">
        <v>650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654</v>
      </c>
      <c r="D126" s="309"/>
      <c r="E126" s="309"/>
      <c r="F126" s="310" t="s">
        <v>651</v>
      </c>
      <c r="G126" s="287"/>
      <c r="H126" s="287" t="s">
        <v>691</v>
      </c>
      <c r="I126" s="287" t="s">
        <v>653</v>
      </c>
      <c r="J126" s="287">
        <v>120</v>
      </c>
      <c r="K126" s="335"/>
    </row>
    <row r="127" s="1" customFormat="1" ht="15" customHeight="1">
      <c r="B127" s="332"/>
      <c r="C127" s="287" t="s">
        <v>700</v>
      </c>
      <c r="D127" s="287"/>
      <c r="E127" s="287"/>
      <c r="F127" s="310" t="s">
        <v>651</v>
      </c>
      <c r="G127" s="287"/>
      <c r="H127" s="287" t="s">
        <v>701</v>
      </c>
      <c r="I127" s="287" t="s">
        <v>653</v>
      </c>
      <c r="J127" s="287" t="s">
        <v>702</v>
      </c>
      <c r="K127" s="335"/>
    </row>
    <row r="128" s="1" customFormat="1" ht="15" customHeight="1">
      <c r="B128" s="332"/>
      <c r="C128" s="287" t="s">
        <v>599</v>
      </c>
      <c r="D128" s="287"/>
      <c r="E128" s="287"/>
      <c r="F128" s="310" t="s">
        <v>651</v>
      </c>
      <c r="G128" s="287"/>
      <c r="H128" s="287" t="s">
        <v>703</v>
      </c>
      <c r="I128" s="287" t="s">
        <v>653</v>
      </c>
      <c r="J128" s="287" t="s">
        <v>702</v>
      </c>
      <c r="K128" s="335"/>
    </row>
    <row r="129" s="1" customFormat="1" ht="15" customHeight="1">
      <c r="B129" s="332"/>
      <c r="C129" s="287" t="s">
        <v>662</v>
      </c>
      <c r="D129" s="287"/>
      <c r="E129" s="287"/>
      <c r="F129" s="310" t="s">
        <v>657</v>
      </c>
      <c r="G129" s="287"/>
      <c r="H129" s="287" t="s">
        <v>663</v>
      </c>
      <c r="I129" s="287" t="s">
        <v>653</v>
      </c>
      <c r="J129" s="287">
        <v>15</v>
      </c>
      <c r="K129" s="335"/>
    </row>
    <row r="130" s="1" customFormat="1" ht="15" customHeight="1">
      <c r="B130" s="332"/>
      <c r="C130" s="313" t="s">
        <v>664</v>
      </c>
      <c r="D130" s="313"/>
      <c r="E130" s="313"/>
      <c r="F130" s="314" t="s">
        <v>657</v>
      </c>
      <c r="G130" s="313"/>
      <c r="H130" s="313" t="s">
        <v>665</v>
      </c>
      <c r="I130" s="313" t="s">
        <v>653</v>
      </c>
      <c r="J130" s="313">
        <v>15</v>
      </c>
      <c r="K130" s="335"/>
    </row>
    <row r="131" s="1" customFormat="1" ht="15" customHeight="1">
      <c r="B131" s="332"/>
      <c r="C131" s="313" t="s">
        <v>666</v>
      </c>
      <c r="D131" s="313"/>
      <c r="E131" s="313"/>
      <c r="F131" s="314" t="s">
        <v>657</v>
      </c>
      <c r="G131" s="313"/>
      <c r="H131" s="313" t="s">
        <v>667</v>
      </c>
      <c r="I131" s="313" t="s">
        <v>653</v>
      </c>
      <c r="J131" s="313">
        <v>20</v>
      </c>
      <c r="K131" s="335"/>
    </row>
    <row r="132" s="1" customFormat="1" ht="15" customHeight="1">
      <c r="B132" s="332"/>
      <c r="C132" s="313" t="s">
        <v>668</v>
      </c>
      <c r="D132" s="313"/>
      <c r="E132" s="313"/>
      <c r="F132" s="314" t="s">
        <v>657</v>
      </c>
      <c r="G132" s="313"/>
      <c r="H132" s="313" t="s">
        <v>669</v>
      </c>
      <c r="I132" s="313" t="s">
        <v>653</v>
      </c>
      <c r="J132" s="313">
        <v>20</v>
      </c>
      <c r="K132" s="335"/>
    </row>
    <row r="133" s="1" customFormat="1" ht="15" customHeight="1">
      <c r="B133" s="332"/>
      <c r="C133" s="287" t="s">
        <v>656</v>
      </c>
      <c r="D133" s="287"/>
      <c r="E133" s="287"/>
      <c r="F133" s="310" t="s">
        <v>657</v>
      </c>
      <c r="G133" s="287"/>
      <c r="H133" s="287" t="s">
        <v>691</v>
      </c>
      <c r="I133" s="287" t="s">
        <v>653</v>
      </c>
      <c r="J133" s="287">
        <v>50</v>
      </c>
      <c r="K133" s="335"/>
    </row>
    <row r="134" s="1" customFormat="1" ht="15" customHeight="1">
      <c r="B134" s="332"/>
      <c r="C134" s="287" t="s">
        <v>670</v>
      </c>
      <c r="D134" s="287"/>
      <c r="E134" s="287"/>
      <c r="F134" s="310" t="s">
        <v>657</v>
      </c>
      <c r="G134" s="287"/>
      <c r="H134" s="287" t="s">
        <v>691</v>
      </c>
      <c r="I134" s="287" t="s">
        <v>653</v>
      </c>
      <c r="J134" s="287">
        <v>50</v>
      </c>
      <c r="K134" s="335"/>
    </row>
    <row r="135" s="1" customFormat="1" ht="15" customHeight="1">
      <c r="B135" s="332"/>
      <c r="C135" s="287" t="s">
        <v>676</v>
      </c>
      <c r="D135" s="287"/>
      <c r="E135" s="287"/>
      <c r="F135" s="310" t="s">
        <v>657</v>
      </c>
      <c r="G135" s="287"/>
      <c r="H135" s="287" t="s">
        <v>691</v>
      </c>
      <c r="I135" s="287" t="s">
        <v>653</v>
      </c>
      <c r="J135" s="287">
        <v>50</v>
      </c>
      <c r="K135" s="335"/>
    </row>
    <row r="136" s="1" customFormat="1" ht="15" customHeight="1">
      <c r="B136" s="332"/>
      <c r="C136" s="287" t="s">
        <v>678</v>
      </c>
      <c r="D136" s="287"/>
      <c r="E136" s="287"/>
      <c r="F136" s="310" t="s">
        <v>657</v>
      </c>
      <c r="G136" s="287"/>
      <c r="H136" s="287" t="s">
        <v>691</v>
      </c>
      <c r="I136" s="287" t="s">
        <v>653</v>
      </c>
      <c r="J136" s="287">
        <v>50</v>
      </c>
      <c r="K136" s="335"/>
    </row>
    <row r="137" s="1" customFormat="1" ht="15" customHeight="1">
      <c r="B137" s="332"/>
      <c r="C137" s="287" t="s">
        <v>679</v>
      </c>
      <c r="D137" s="287"/>
      <c r="E137" s="287"/>
      <c r="F137" s="310" t="s">
        <v>657</v>
      </c>
      <c r="G137" s="287"/>
      <c r="H137" s="287" t="s">
        <v>704</v>
      </c>
      <c r="I137" s="287" t="s">
        <v>653</v>
      </c>
      <c r="J137" s="287">
        <v>255</v>
      </c>
      <c r="K137" s="335"/>
    </row>
    <row r="138" s="1" customFormat="1" ht="15" customHeight="1">
      <c r="B138" s="332"/>
      <c r="C138" s="287" t="s">
        <v>681</v>
      </c>
      <c r="D138" s="287"/>
      <c r="E138" s="287"/>
      <c r="F138" s="310" t="s">
        <v>651</v>
      </c>
      <c r="G138" s="287"/>
      <c r="H138" s="287" t="s">
        <v>705</v>
      </c>
      <c r="I138" s="287" t="s">
        <v>683</v>
      </c>
      <c r="J138" s="287"/>
      <c r="K138" s="335"/>
    </row>
    <row r="139" s="1" customFormat="1" ht="15" customHeight="1">
      <c r="B139" s="332"/>
      <c r="C139" s="287" t="s">
        <v>684</v>
      </c>
      <c r="D139" s="287"/>
      <c r="E139" s="287"/>
      <c r="F139" s="310" t="s">
        <v>651</v>
      </c>
      <c r="G139" s="287"/>
      <c r="H139" s="287" t="s">
        <v>706</v>
      </c>
      <c r="I139" s="287" t="s">
        <v>686</v>
      </c>
      <c r="J139" s="287"/>
      <c r="K139" s="335"/>
    </row>
    <row r="140" s="1" customFormat="1" ht="15" customHeight="1">
      <c r="B140" s="332"/>
      <c r="C140" s="287" t="s">
        <v>687</v>
      </c>
      <c r="D140" s="287"/>
      <c r="E140" s="287"/>
      <c r="F140" s="310" t="s">
        <v>651</v>
      </c>
      <c r="G140" s="287"/>
      <c r="H140" s="287" t="s">
        <v>687</v>
      </c>
      <c r="I140" s="287" t="s">
        <v>686</v>
      </c>
      <c r="J140" s="287"/>
      <c r="K140" s="335"/>
    </row>
    <row r="141" s="1" customFormat="1" ht="15" customHeight="1">
      <c r="B141" s="332"/>
      <c r="C141" s="287" t="s">
        <v>37</v>
      </c>
      <c r="D141" s="287"/>
      <c r="E141" s="287"/>
      <c r="F141" s="310" t="s">
        <v>651</v>
      </c>
      <c r="G141" s="287"/>
      <c r="H141" s="287" t="s">
        <v>707</v>
      </c>
      <c r="I141" s="287" t="s">
        <v>686</v>
      </c>
      <c r="J141" s="287"/>
      <c r="K141" s="335"/>
    </row>
    <row r="142" s="1" customFormat="1" ht="15" customHeight="1">
      <c r="B142" s="332"/>
      <c r="C142" s="287" t="s">
        <v>708</v>
      </c>
      <c r="D142" s="287"/>
      <c r="E142" s="287"/>
      <c r="F142" s="310" t="s">
        <v>651</v>
      </c>
      <c r="G142" s="287"/>
      <c r="H142" s="287" t="s">
        <v>709</v>
      </c>
      <c r="I142" s="287" t="s">
        <v>686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710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645</v>
      </c>
      <c r="D148" s="302"/>
      <c r="E148" s="302"/>
      <c r="F148" s="302" t="s">
        <v>646</v>
      </c>
      <c r="G148" s="303"/>
      <c r="H148" s="302" t="s">
        <v>53</v>
      </c>
      <c r="I148" s="302" t="s">
        <v>56</v>
      </c>
      <c r="J148" s="302" t="s">
        <v>647</v>
      </c>
      <c r="K148" s="301"/>
    </row>
    <row r="149" s="1" customFormat="1" ht="17.25" customHeight="1">
      <c r="B149" s="299"/>
      <c r="C149" s="304" t="s">
        <v>648</v>
      </c>
      <c r="D149" s="304"/>
      <c r="E149" s="304"/>
      <c r="F149" s="305" t="s">
        <v>649</v>
      </c>
      <c r="G149" s="306"/>
      <c r="H149" s="304"/>
      <c r="I149" s="304"/>
      <c r="J149" s="304" t="s">
        <v>650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654</v>
      </c>
      <c r="D151" s="287"/>
      <c r="E151" s="287"/>
      <c r="F151" s="340" t="s">
        <v>651</v>
      </c>
      <c r="G151" s="287"/>
      <c r="H151" s="339" t="s">
        <v>691</v>
      </c>
      <c r="I151" s="339" t="s">
        <v>653</v>
      </c>
      <c r="J151" s="339">
        <v>120</v>
      </c>
      <c r="K151" s="335"/>
    </row>
    <row r="152" s="1" customFormat="1" ht="15" customHeight="1">
      <c r="B152" s="312"/>
      <c r="C152" s="339" t="s">
        <v>700</v>
      </c>
      <c r="D152" s="287"/>
      <c r="E152" s="287"/>
      <c r="F152" s="340" t="s">
        <v>651</v>
      </c>
      <c r="G152" s="287"/>
      <c r="H152" s="339" t="s">
        <v>711</v>
      </c>
      <c r="I152" s="339" t="s">
        <v>653</v>
      </c>
      <c r="J152" s="339" t="s">
        <v>702</v>
      </c>
      <c r="K152" s="335"/>
    </row>
    <row r="153" s="1" customFormat="1" ht="15" customHeight="1">
      <c r="B153" s="312"/>
      <c r="C153" s="339" t="s">
        <v>599</v>
      </c>
      <c r="D153" s="287"/>
      <c r="E153" s="287"/>
      <c r="F153" s="340" t="s">
        <v>651</v>
      </c>
      <c r="G153" s="287"/>
      <c r="H153" s="339" t="s">
        <v>712</v>
      </c>
      <c r="I153" s="339" t="s">
        <v>653</v>
      </c>
      <c r="J153" s="339" t="s">
        <v>702</v>
      </c>
      <c r="K153" s="335"/>
    </row>
    <row r="154" s="1" customFormat="1" ht="15" customHeight="1">
      <c r="B154" s="312"/>
      <c r="C154" s="339" t="s">
        <v>656</v>
      </c>
      <c r="D154" s="287"/>
      <c r="E154" s="287"/>
      <c r="F154" s="340" t="s">
        <v>657</v>
      </c>
      <c r="G154" s="287"/>
      <c r="H154" s="339" t="s">
        <v>691</v>
      </c>
      <c r="I154" s="339" t="s">
        <v>653</v>
      </c>
      <c r="J154" s="339">
        <v>50</v>
      </c>
      <c r="K154" s="335"/>
    </row>
    <row r="155" s="1" customFormat="1" ht="15" customHeight="1">
      <c r="B155" s="312"/>
      <c r="C155" s="339" t="s">
        <v>659</v>
      </c>
      <c r="D155" s="287"/>
      <c r="E155" s="287"/>
      <c r="F155" s="340" t="s">
        <v>651</v>
      </c>
      <c r="G155" s="287"/>
      <c r="H155" s="339" t="s">
        <v>691</v>
      </c>
      <c r="I155" s="339" t="s">
        <v>661</v>
      </c>
      <c r="J155" s="339"/>
      <c r="K155" s="335"/>
    </row>
    <row r="156" s="1" customFormat="1" ht="15" customHeight="1">
      <c r="B156" s="312"/>
      <c r="C156" s="339" t="s">
        <v>670</v>
      </c>
      <c r="D156" s="287"/>
      <c r="E156" s="287"/>
      <c r="F156" s="340" t="s">
        <v>657</v>
      </c>
      <c r="G156" s="287"/>
      <c r="H156" s="339" t="s">
        <v>691</v>
      </c>
      <c r="I156" s="339" t="s">
        <v>653</v>
      </c>
      <c r="J156" s="339">
        <v>50</v>
      </c>
      <c r="K156" s="335"/>
    </row>
    <row r="157" s="1" customFormat="1" ht="15" customHeight="1">
      <c r="B157" s="312"/>
      <c r="C157" s="339" t="s">
        <v>678</v>
      </c>
      <c r="D157" s="287"/>
      <c r="E157" s="287"/>
      <c r="F157" s="340" t="s">
        <v>657</v>
      </c>
      <c r="G157" s="287"/>
      <c r="H157" s="339" t="s">
        <v>691</v>
      </c>
      <c r="I157" s="339" t="s">
        <v>653</v>
      </c>
      <c r="J157" s="339">
        <v>50</v>
      </c>
      <c r="K157" s="335"/>
    </row>
    <row r="158" s="1" customFormat="1" ht="15" customHeight="1">
      <c r="B158" s="312"/>
      <c r="C158" s="339" t="s">
        <v>676</v>
      </c>
      <c r="D158" s="287"/>
      <c r="E158" s="287"/>
      <c r="F158" s="340" t="s">
        <v>657</v>
      </c>
      <c r="G158" s="287"/>
      <c r="H158" s="339" t="s">
        <v>691</v>
      </c>
      <c r="I158" s="339" t="s">
        <v>653</v>
      </c>
      <c r="J158" s="339">
        <v>50</v>
      </c>
      <c r="K158" s="335"/>
    </row>
    <row r="159" s="1" customFormat="1" ht="15" customHeight="1">
      <c r="B159" s="312"/>
      <c r="C159" s="339" t="s">
        <v>89</v>
      </c>
      <c r="D159" s="287"/>
      <c r="E159" s="287"/>
      <c r="F159" s="340" t="s">
        <v>651</v>
      </c>
      <c r="G159" s="287"/>
      <c r="H159" s="339" t="s">
        <v>713</v>
      </c>
      <c r="I159" s="339" t="s">
        <v>653</v>
      </c>
      <c r="J159" s="339" t="s">
        <v>714</v>
      </c>
      <c r="K159" s="335"/>
    </row>
    <row r="160" s="1" customFormat="1" ht="15" customHeight="1">
      <c r="B160" s="312"/>
      <c r="C160" s="339" t="s">
        <v>715</v>
      </c>
      <c r="D160" s="287"/>
      <c r="E160" s="287"/>
      <c r="F160" s="340" t="s">
        <v>651</v>
      </c>
      <c r="G160" s="287"/>
      <c r="H160" s="339" t="s">
        <v>716</v>
      </c>
      <c r="I160" s="339" t="s">
        <v>686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717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645</v>
      </c>
      <c r="D166" s="302"/>
      <c r="E166" s="302"/>
      <c r="F166" s="302" t="s">
        <v>646</v>
      </c>
      <c r="G166" s="344"/>
      <c r="H166" s="345" t="s">
        <v>53</v>
      </c>
      <c r="I166" s="345" t="s">
        <v>56</v>
      </c>
      <c r="J166" s="302" t="s">
        <v>647</v>
      </c>
      <c r="K166" s="279"/>
    </row>
    <row r="167" s="1" customFormat="1" ht="17.25" customHeight="1">
      <c r="B167" s="280"/>
      <c r="C167" s="304" t="s">
        <v>648</v>
      </c>
      <c r="D167" s="304"/>
      <c r="E167" s="304"/>
      <c r="F167" s="305" t="s">
        <v>649</v>
      </c>
      <c r="G167" s="346"/>
      <c r="H167" s="347"/>
      <c r="I167" s="347"/>
      <c r="J167" s="304" t="s">
        <v>650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654</v>
      </c>
      <c r="D169" s="287"/>
      <c r="E169" s="287"/>
      <c r="F169" s="310" t="s">
        <v>651</v>
      </c>
      <c r="G169" s="287"/>
      <c r="H169" s="287" t="s">
        <v>691</v>
      </c>
      <c r="I169" s="287" t="s">
        <v>653</v>
      </c>
      <c r="J169" s="287">
        <v>120</v>
      </c>
      <c r="K169" s="335"/>
    </row>
    <row r="170" s="1" customFormat="1" ht="15" customHeight="1">
      <c r="B170" s="312"/>
      <c r="C170" s="287" t="s">
        <v>700</v>
      </c>
      <c r="D170" s="287"/>
      <c r="E170" s="287"/>
      <c r="F170" s="310" t="s">
        <v>651</v>
      </c>
      <c r="G170" s="287"/>
      <c r="H170" s="287" t="s">
        <v>701</v>
      </c>
      <c r="I170" s="287" t="s">
        <v>653</v>
      </c>
      <c r="J170" s="287" t="s">
        <v>702</v>
      </c>
      <c r="K170" s="335"/>
    </row>
    <row r="171" s="1" customFormat="1" ht="15" customHeight="1">
      <c r="B171" s="312"/>
      <c r="C171" s="287" t="s">
        <v>599</v>
      </c>
      <c r="D171" s="287"/>
      <c r="E171" s="287"/>
      <c r="F171" s="310" t="s">
        <v>651</v>
      </c>
      <c r="G171" s="287"/>
      <c r="H171" s="287" t="s">
        <v>718</v>
      </c>
      <c r="I171" s="287" t="s">
        <v>653</v>
      </c>
      <c r="J171" s="287" t="s">
        <v>702</v>
      </c>
      <c r="K171" s="335"/>
    </row>
    <row r="172" s="1" customFormat="1" ht="15" customHeight="1">
      <c r="B172" s="312"/>
      <c r="C172" s="287" t="s">
        <v>656</v>
      </c>
      <c r="D172" s="287"/>
      <c r="E172" s="287"/>
      <c r="F172" s="310" t="s">
        <v>657</v>
      </c>
      <c r="G172" s="287"/>
      <c r="H172" s="287" t="s">
        <v>718</v>
      </c>
      <c r="I172" s="287" t="s">
        <v>653</v>
      </c>
      <c r="J172" s="287">
        <v>50</v>
      </c>
      <c r="K172" s="335"/>
    </row>
    <row r="173" s="1" customFormat="1" ht="15" customHeight="1">
      <c r="B173" s="312"/>
      <c r="C173" s="287" t="s">
        <v>659</v>
      </c>
      <c r="D173" s="287"/>
      <c r="E173" s="287"/>
      <c r="F173" s="310" t="s">
        <v>651</v>
      </c>
      <c r="G173" s="287"/>
      <c r="H173" s="287" t="s">
        <v>718</v>
      </c>
      <c r="I173" s="287" t="s">
        <v>661</v>
      </c>
      <c r="J173" s="287"/>
      <c r="K173" s="335"/>
    </row>
    <row r="174" s="1" customFormat="1" ht="15" customHeight="1">
      <c r="B174" s="312"/>
      <c r="C174" s="287" t="s">
        <v>670</v>
      </c>
      <c r="D174" s="287"/>
      <c r="E174" s="287"/>
      <c r="F174" s="310" t="s">
        <v>657</v>
      </c>
      <c r="G174" s="287"/>
      <c r="H174" s="287" t="s">
        <v>718</v>
      </c>
      <c r="I174" s="287" t="s">
        <v>653</v>
      </c>
      <c r="J174" s="287">
        <v>50</v>
      </c>
      <c r="K174" s="335"/>
    </row>
    <row r="175" s="1" customFormat="1" ht="15" customHeight="1">
      <c r="B175" s="312"/>
      <c r="C175" s="287" t="s">
        <v>678</v>
      </c>
      <c r="D175" s="287"/>
      <c r="E175" s="287"/>
      <c r="F175" s="310" t="s">
        <v>657</v>
      </c>
      <c r="G175" s="287"/>
      <c r="H175" s="287" t="s">
        <v>718</v>
      </c>
      <c r="I175" s="287" t="s">
        <v>653</v>
      </c>
      <c r="J175" s="287">
        <v>50</v>
      </c>
      <c r="K175" s="335"/>
    </row>
    <row r="176" s="1" customFormat="1" ht="15" customHeight="1">
      <c r="B176" s="312"/>
      <c r="C176" s="287" t="s">
        <v>676</v>
      </c>
      <c r="D176" s="287"/>
      <c r="E176" s="287"/>
      <c r="F176" s="310" t="s">
        <v>657</v>
      </c>
      <c r="G176" s="287"/>
      <c r="H176" s="287" t="s">
        <v>718</v>
      </c>
      <c r="I176" s="287" t="s">
        <v>653</v>
      </c>
      <c r="J176" s="287">
        <v>50</v>
      </c>
      <c r="K176" s="335"/>
    </row>
    <row r="177" s="1" customFormat="1" ht="15" customHeight="1">
      <c r="B177" s="312"/>
      <c r="C177" s="287" t="s">
        <v>102</v>
      </c>
      <c r="D177" s="287"/>
      <c r="E177" s="287"/>
      <c r="F177" s="310" t="s">
        <v>651</v>
      </c>
      <c r="G177" s="287"/>
      <c r="H177" s="287" t="s">
        <v>719</v>
      </c>
      <c r="I177" s="287" t="s">
        <v>720</v>
      </c>
      <c r="J177" s="287"/>
      <c r="K177" s="335"/>
    </row>
    <row r="178" s="1" customFormat="1" ht="15" customHeight="1">
      <c r="B178" s="312"/>
      <c r="C178" s="287" t="s">
        <v>56</v>
      </c>
      <c r="D178" s="287"/>
      <c r="E178" s="287"/>
      <c r="F178" s="310" t="s">
        <v>651</v>
      </c>
      <c r="G178" s="287"/>
      <c r="H178" s="287" t="s">
        <v>721</v>
      </c>
      <c r="I178" s="287" t="s">
        <v>722</v>
      </c>
      <c r="J178" s="287">
        <v>1</v>
      </c>
      <c r="K178" s="335"/>
    </row>
    <row r="179" s="1" customFormat="1" ht="15" customHeight="1">
      <c r="B179" s="312"/>
      <c r="C179" s="287" t="s">
        <v>52</v>
      </c>
      <c r="D179" s="287"/>
      <c r="E179" s="287"/>
      <c r="F179" s="310" t="s">
        <v>651</v>
      </c>
      <c r="G179" s="287"/>
      <c r="H179" s="287" t="s">
        <v>723</v>
      </c>
      <c r="I179" s="287" t="s">
        <v>653</v>
      </c>
      <c r="J179" s="287">
        <v>20</v>
      </c>
      <c r="K179" s="335"/>
    </row>
    <row r="180" s="1" customFormat="1" ht="15" customHeight="1">
      <c r="B180" s="312"/>
      <c r="C180" s="287" t="s">
        <v>53</v>
      </c>
      <c r="D180" s="287"/>
      <c r="E180" s="287"/>
      <c r="F180" s="310" t="s">
        <v>651</v>
      </c>
      <c r="G180" s="287"/>
      <c r="H180" s="287" t="s">
        <v>724</v>
      </c>
      <c r="I180" s="287" t="s">
        <v>653</v>
      </c>
      <c r="J180" s="287">
        <v>255</v>
      </c>
      <c r="K180" s="335"/>
    </row>
    <row r="181" s="1" customFormat="1" ht="15" customHeight="1">
      <c r="B181" s="312"/>
      <c r="C181" s="287" t="s">
        <v>103</v>
      </c>
      <c r="D181" s="287"/>
      <c r="E181" s="287"/>
      <c r="F181" s="310" t="s">
        <v>651</v>
      </c>
      <c r="G181" s="287"/>
      <c r="H181" s="287" t="s">
        <v>615</v>
      </c>
      <c r="I181" s="287" t="s">
        <v>653</v>
      </c>
      <c r="J181" s="287">
        <v>10</v>
      </c>
      <c r="K181" s="335"/>
    </row>
    <row r="182" s="1" customFormat="1" ht="15" customHeight="1">
      <c r="B182" s="312"/>
      <c r="C182" s="287" t="s">
        <v>104</v>
      </c>
      <c r="D182" s="287"/>
      <c r="E182" s="287"/>
      <c r="F182" s="310" t="s">
        <v>651</v>
      </c>
      <c r="G182" s="287"/>
      <c r="H182" s="287" t="s">
        <v>725</v>
      </c>
      <c r="I182" s="287" t="s">
        <v>686</v>
      </c>
      <c r="J182" s="287"/>
      <c r="K182" s="335"/>
    </row>
    <row r="183" s="1" customFormat="1" ht="15" customHeight="1">
      <c r="B183" s="312"/>
      <c r="C183" s="287" t="s">
        <v>726</v>
      </c>
      <c r="D183" s="287"/>
      <c r="E183" s="287"/>
      <c r="F183" s="310" t="s">
        <v>651</v>
      </c>
      <c r="G183" s="287"/>
      <c r="H183" s="287" t="s">
        <v>727</v>
      </c>
      <c r="I183" s="287" t="s">
        <v>686</v>
      </c>
      <c r="J183" s="287"/>
      <c r="K183" s="335"/>
    </row>
    <row r="184" s="1" customFormat="1" ht="15" customHeight="1">
      <c r="B184" s="312"/>
      <c r="C184" s="287" t="s">
        <v>715</v>
      </c>
      <c r="D184" s="287"/>
      <c r="E184" s="287"/>
      <c r="F184" s="310" t="s">
        <v>651</v>
      </c>
      <c r="G184" s="287"/>
      <c r="H184" s="287" t="s">
        <v>728</v>
      </c>
      <c r="I184" s="287" t="s">
        <v>686</v>
      </c>
      <c r="J184" s="287"/>
      <c r="K184" s="335"/>
    </row>
    <row r="185" s="1" customFormat="1" ht="15" customHeight="1">
      <c r="B185" s="312"/>
      <c r="C185" s="287" t="s">
        <v>106</v>
      </c>
      <c r="D185" s="287"/>
      <c r="E185" s="287"/>
      <c r="F185" s="310" t="s">
        <v>657</v>
      </c>
      <c r="G185" s="287"/>
      <c r="H185" s="287" t="s">
        <v>729</v>
      </c>
      <c r="I185" s="287" t="s">
        <v>653</v>
      </c>
      <c r="J185" s="287">
        <v>50</v>
      </c>
      <c r="K185" s="335"/>
    </row>
    <row r="186" s="1" customFormat="1" ht="15" customHeight="1">
      <c r="B186" s="312"/>
      <c r="C186" s="287" t="s">
        <v>730</v>
      </c>
      <c r="D186" s="287"/>
      <c r="E186" s="287"/>
      <c r="F186" s="310" t="s">
        <v>657</v>
      </c>
      <c r="G186" s="287"/>
      <c r="H186" s="287" t="s">
        <v>731</v>
      </c>
      <c r="I186" s="287" t="s">
        <v>732</v>
      </c>
      <c r="J186" s="287"/>
      <c r="K186" s="335"/>
    </row>
    <row r="187" s="1" customFormat="1" ht="15" customHeight="1">
      <c r="B187" s="312"/>
      <c r="C187" s="287" t="s">
        <v>733</v>
      </c>
      <c r="D187" s="287"/>
      <c r="E187" s="287"/>
      <c r="F187" s="310" t="s">
        <v>657</v>
      </c>
      <c r="G187" s="287"/>
      <c r="H187" s="287" t="s">
        <v>734</v>
      </c>
      <c r="I187" s="287" t="s">
        <v>732</v>
      </c>
      <c r="J187" s="287"/>
      <c r="K187" s="335"/>
    </row>
    <row r="188" s="1" customFormat="1" ht="15" customHeight="1">
      <c r="B188" s="312"/>
      <c r="C188" s="287" t="s">
        <v>735</v>
      </c>
      <c r="D188" s="287"/>
      <c r="E188" s="287"/>
      <c r="F188" s="310" t="s">
        <v>657</v>
      </c>
      <c r="G188" s="287"/>
      <c r="H188" s="287" t="s">
        <v>736</v>
      </c>
      <c r="I188" s="287" t="s">
        <v>732</v>
      </c>
      <c r="J188" s="287"/>
      <c r="K188" s="335"/>
    </row>
    <row r="189" s="1" customFormat="1" ht="15" customHeight="1">
      <c r="B189" s="312"/>
      <c r="C189" s="348" t="s">
        <v>737</v>
      </c>
      <c r="D189" s="287"/>
      <c r="E189" s="287"/>
      <c r="F189" s="310" t="s">
        <v>657</v>
      </c>
      <c r="G189" s="287"/>
      <c r="H189" s="287" t="s">
        <v>738</v>
      </c>
      <c r="I189" s="287" t="s">
        <v>739</v>
      </c>
      <c r="J189" s="349" t="s">
        <v>740</v>
      </c>
      <c r="K189" s="335"/>
    </row>
    <row r="190" s="1" customFormat="1" ht="15" customHeight="1">
      <c r="B190" s="312"/>
      <c r="C190" s="348" t="s">
        <v>41</v>
      </c>
      <c r="D190" s="287"/>
      <c r="E190" s="287"/>
      <c r="F190" s="310" t="s">
        <v>651</v>
      </c>
      <c r="G190" s="287"/>
      <c r="H190" s="284" t="s">
        <v>741</v>
      </c>
      <c r="I190" s="287" t="s">
        <v>742</v>
      </c>
      <c r="J190" s="287"/>
      <c r="K190" s="335"/>
    </row>
    <row r="191" s="1" customFormat="1" ht="15" customHeight="1">
      <c r="B191" s="312"/>
      <c r="C191" s="348" t="s">
        <v>743</v>
      </c>
      <c r="D191" s="287"/>
      <c r="E191" s="287"/>
      <c r="F191" s="310" t="s">
        <v>651</v>
      </c>
      <c r="G191" s="287"/>
      <c r="H191" s="287" t="s">
        <v>744</v>
      </c>
      <c r="I191" s="287" t="s">
        <v>686</v>
      </c>
      <c r="J191" s="287"/>
      <c r="K191" s="335"/>
    </row>
    <row r="192" s="1" customFormat="1" ht="15" customHeight="1">
      <c r="B192" s="312"/>
      <c r="C192" s="348" t="s">
        <v>745</v>
      </c>
      <c r="D192" s="287"/>
      <c r="E192" s="287"/>
      <c r="F192" s="310" t="s">
        <v>651</v>
      </c>
      <c r="G192" s="287"/>
      <c r="H192" s="287" t="s">
        <v>746</v>
      </c>
      <c r="I192" s="287" t="s">
        <v>686</v>
      </c>
      <c r="J192" s="287"/>
      <c r="K192" s="335"/>
    </row>
    <row r="193" s="1" customFormat="1" ht="15" customHeight="1">
      <c r="B193" s="312"/>
      <c r="C193" s="348" t="s">
        <v>747</v>
      </c>
      <c r="D193" s="287"/>
      <c r="E193" s="287"/>
      <c r="F193" s="310" t="s">
        <v>657</v>
      </c>
      <c r="G193" s="287"/>
      <c r="H193" s="287" t="s">
        <v>748</v>
      </c>
      <c r="I193" s="287" t="s">
        <v>686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749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750</v>
      </c>
      <c r="D200" s="351"/>
      <c r="E200" s="351"/>
      <c r="F200" s="351" t="s">
        <v>751</v>
      </c>
      <c r="G200" s="352"/>
      <c r="H200" s="351" t="s">
        <v>752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742</v>
      </c>
      <c r="D202" s="287"/>
      <c r="E202" s="287"/>
      <c r="F202" s="310" t="s">
        <v>42</v>
      </c>
      <c r="G202" s="287"/>
      <c r="H202" s="287" t="s">
        <v>753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43</v>
      </c>
      <c r="G203" s="287"/>
      <c r="H203" s="287" t="s">
        <v>754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46</v>
      </c>
      <c r="G204" s="287"/>
      <c r="H204" s="287" t="s">
        <v>755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44</v>
      </c>
      <c r="G205" s="287"/>
      <c r="H205" s="287" t="s">
        <v>756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45</v>
      </c>
      <c r="G206" s="287"/>
      <c r="H206" s="287" t="s">
        <v>757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698</v>
      </c>
      <c r="D208" s="287"/>
      <c r="E208" s="287"/>
      <c r="F208" s="310" t="s">
        <v>78</v>
      </c>
      <c r="G208" s="287"/>
      <c r="H208" s="287" t="s">
        <v>758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596</v>
      </c>
      <c r="G209" s="287"/>
      <c r="H209" s="287" t="s">
        <v>597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594</v>
      </c>
      <c r="G210" s="287"/>
      <c r="H210" s="287" t="s">
        <v>759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82</v>
      </c>
      <c r="G211" s="348"/>
      <c r="H211" s="339" t="s">
        <v>83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470</v>
      </c>
      <c r="G212" s="348"/>
      <c r="H212" s="339" t="s">
        <v>538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722</v>
      </c>
      <c r="D214" s="287"/>
      <c r="E214" s="287"/>
      <c r="F214" s="310">
        <v>1</v>
      </c>
      <c r="G214" s="348"/>
      <c r="H214" s="339" t="s">
        <v>760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761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762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763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Petr Kunc</dc:creator>
  <cp:lastModifiedBy>Ing. Petr Kunc</cp:lastModifiedBy>
  <dcterms:created xsi:type="dcterms:W3CDTF">2023-03-31T05:14:50Z</dcterms:created>
  <dcterms:modified xsi:type="dcterms:W3CDTF">2023-03-31T05:14:56Z</dcterms:modified>
</cp:coreProperties>
</file>