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 2023/OŘ/Rámcová dohoda na nákup pohonných hmot prostřednictvím palivových karet/7_Na profil/"/>
    </mc:Choice>
  </mc:AlternateContent>
  <xr:revisionPtr revIDLastSave="72" documentId="8_{544EA5CE-CBE1-487D-A6D1-CC3B293D0BF2}" xr6:coauthVersionLast="47" xr6:coauthVersionMax="47" xr10:uidLastSave="{FF840E50-A6D5-474E-8935-4C7C4C91A736}"/>
  <bookViews>
    <workbookView xWindow="-120" yWindow="-120" windowWidth="29040" windowHeight="15720" xr2:uid="{16AD6779-3479-4635-8536-515D79E3D3A7}"/>
  </bookViews>
  <sheets>
    <sheet name="Vyhlašované týdenní ceny" sheetId="1" r:id="rId1"/>
    <sheet name="Celková nabídková cen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A24" i="1"/>
  <c r="A25" i="1"/>
  <c r="A26" i="1"/>
  <c r="A27" i="1"/>
  <c r="A28" i="1"/>
  <c r="A29" i="1"/>
  <c r="A30" i="1"/>
  <c r="A23" i="1"/>
  <c r="G32" i="1"/>
  <c r="B6" i="2" s="1"/>
  <c r="F32" i="1"/>
  <c r="B5" i="2" s="1"/>
  <c r="E32" i="1"/>
  <c r="B4" i="2" s="1"/>
  <c r="D4" i="2" s="1"/>
  <c r="H4" i="2" s="1"/>
  <c r="D6" i="2" l="1"/>
  <c r="D5" i="2"/>
  <c r="E4" i="2"/>
  <c r="F4" i="2" s="1"/>
  <c r="E6" i="2" l="1"/>
  <c r="F6" i="2" s="1"/>
  <c r="H6" i="2"/>
  <c r="E5" i="2"/>
  <c r="F5" i="2" s="1"/>
  <c r="H5" i="2"/>
  <c r="H7" i="2" l="1"/>
</calcChain>
</file>

<file path=xl/sharedStrings.xml><?xml version="1.0" encoding="utf-8"?>
<sst xmlns="http://schemas.openxmlformats.org/spreadsheetml/2006/main" count="59" uniqueCount="34">
  <si>
    <t>Datum</t>
  </si>
  <si>
    <t>týden</t>
  </si>
  <si>
    <t>od</t>
  </si>
  <si>
    <t>-</t>
  </si>
  <si>
    <t>do</t>
  </si>
  <si>
    <t xml:space="preserve">VYHLAŠOVANÉ TÝDENNÍ CENY ZA OBDOBÍ LEDEN - ČERVEN 2023   </t>
  </si>
  <si>
    <t>PHM</t>
  </si>
  <si>
    <t>benzin Natural 95</t>
  </si>
  <si>
    <t xml:space="preserve">benzin Natural 100 </t>
  </si>
  <si>
    <t>motorová nafta</t>
  </si>
  <si>
    <t>Výpočet nabídkové ceny:</t>
  </si>
  <si>
    <t>&lt; vyplňte index &gt;</t>
  </si>
  <si>
    <r>
      <t xml:space="preserve">VÝSLEDEK,
 tzn. Průměr z </t>
    </r>
    <r>
      <rPr>
        <b/>
        <sz val="10"/>
        <color rgb="FFFF0000"/>
        <rFont val="Calibri"/>
        <family val="2"/>
        <charset val="238"/>
        <scheme val="minor"/>
      </rPr>
      <t>vyplněných cen</t>
    </r>
  </si>
  <si>
    <r>
      <t>Odvíjející se od vývoje cen PHM dle indexu</t>
    </r>
    <r>
      <rPr>
        <b/>
        <sz val="11"/>
        <color rgb="FFFF0000"/>
        <rFont val="Calibri"/>
        <family val="2"/>
        <charset val="238"/>
      </rPr>
      <t>*</t>
    </r>
    <r>
      <rPr>
        <b/>
        <sz val="11"/>
        <color theme="1"/>
        <rFont val="Calibri"/>
        <family val="2"/>
        <charset val="238"/>
        <scheme val="minor"/>
      </rPr>
      <t>:</t>
    </r>
  </si>
  <si>
    <t>List1: tabulka Vyhlašované týdenní ceny za období leden - červen 2023</t>
  </si>
  <si>
    <r>
      <t xml:space="preserve">Předpokládaný odběr PHM (l) za 48 měsíců 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</si>
  <si>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Cena za 1 litr PHM se slevou 
s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</si>
  <si>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 DPH (21 %) za 1 litr PHM se slevou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</si>
  <si>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t>List2: tabulka   NABÍDKOVÁ CENA</t>
  </si>
  <si>
    <r>
      <t xml:space="preserve">Cena za 1 litr PHM se slevou 
bez DPH (Kč) 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</si>
  <si>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r>
      <t xml:space="preserve">Průměr z vyhlašovaných týdenních cen odvíjejících se od vývoje cen PHM dle indexu vybraného dodavatelem za období 01-06 2023, 
bez DPH (v Kč) 
</t>
    </r>
    <r>
      <rPr>
        <b/>
        <sz val="10"/>
        <color rgb="FFFF0000"/>
        <rFont val="Calibri"/>
        <family val="2"/>
        <charset val="238"/>
        <scheme val="minor"/>
      </rPr>
      <t>(Nevyplňujte - automatické přetažení ceny z Listu 1)</t>
    </r>
  </si>
  <si>
    <r>
      <rPr>
        <b/>
        <sz val="14"/>
        <color theme="1"/>
        <rFont val="Calibri"/>
        <family val="2"/>
        <charset val="238"/>
        <scheme val="minor"/>
      </rP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 xml:space="preserve">
bez DPH (Kč)
</t>
    </r>
    <r>
      <rPr>
        <b/>
        <sz val="10"/>
        <color rgb="FFFF0000"/>
        <rFont val="Calibri"/>
        <family val="2"/>
        <charset val="238"/>
        <scheme val="minor"/>
      </rPr>
      <t>(Nevyplňujte - automatický výpočet)</t>
    </r>
  </si>
  <si>
    <t>CELKOVÁ NABÍDKOVÁ CENA bez DPH (Kč)</t>
  </si>
  <si>
    <t>V takto označné buňce tj. H7 bude zobrazena výsledná celková nabídková cena bez DPH - vypočte se automaticky.</t>
  </si>
  <si>
    <t>Poskytnutá sleva
 z průměru týdenních vyhlašovaných cen z Listu 1 
na 1 litr PHM
bez DPH (Kč)</t>
  </si>
  <si>
    <t>Celková nabídková cena = (Průměrná cena za 1 litr PHM stanovená jako průměr z vyhlašovaných týdenních cen odvíjejících se od vývoje cen PHM dle indexu vybraného dodavatelem /UIC,MOL,ZCČ/
 za období 01-06/2023 za 1 litr PHM bez DPH (Kč) - poskytnutá sleva z průměru týdenních vyhlašovaných cen) x předpokládaný oběr PHM v (l) za 48 měsíců</t>
  </si>
  <si>
    <t>Pokyny - upozornění:</t>
  </si>
  <si>
    <t>* VYPLŇTE v souladu s bodem O. odst. 3 zadávací dokumentace a do bílé buňky v nadpisu v této tabulce "VYHLAŠOVANÉ TÝDENNÍ CENY ZA OBDOBÍ LEDEN - ČERVEN 2023", o jaký index (UIC, nebo MOL, nebo ZCČ) se v jeho případě jedná.</t>
  </si>
  <si>
    <t>Dodavatel nesmí v tabulce nic měnit (redukovat, mazat, cokoli doplňovat či mazat a přepisovat).</t>
  </si>
  <si>
    <r>
      <t xml:space="preserve">Do takto označených buněk tj. C4, C5 a C6 dodavatel vyplní slevu v kč bez DPH </t>
    </r>
    <r>
      <rPr>
        <u/>
        <sz val="11"/>
        <color theme="1"/>
        <rFont val="Calibri"/>
        <family val="2"/>
        <charset val="238"/>
        <scheme val="minor"/>
      </rPr>
      <t>zaokrouhlenou na dvě desetinná místa</t>
    </r>
    <r>
      <rPr>
        <sz val="11"/>
        <color theme="1"/>
        <rFont val="Calibri"/>
        <family val="2"/>
        <charset val="238"/>
        <scheme val="minor"/>
      </rPr>
      <t>.</t>
    </r>
  </si>
  <si>
    <t>Dodavatel uvede veškeré částky v Kč bez DPH zaokrouhlené na dvě desetinná místa.</t>
  </si>
  <si>
    <t>BA Natural 95               Kč bez DPH</t>
  </si>
  <si>
    <t>BA Natural 100             Kč bez DPH</t>
  </si>
  <si>
    <t>Motorová nafta    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</si>
</sst>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165" fontId="11" fillId="7" borderId="22" xfId="1" applyNumberFormat="1" applyFont="1" applyFill="1" applyBorder="1" applyAlignment="1" applyProtection="1">
      <alignment horizontal="center" vertical="center"/>
    </xf>
    <xf numFmtId="165" fontId="10" fillId="0" borderId="9" xfId="0" applyNumberFormat="1" applyFont="1" applyBorder="1" applyAlignment="1" applyProtection="1">
      <alignment horizontal="center" vertical="center"/>
      <protection locked="0"/>
    </xf>
    <xf numFmtId="165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3" xfId="0" applyNumberFormat="1" applyFont="1" applyBorder="1" applyAlignment="1" applyProtection="1">
      <alignment horizontal="center" vertical="center"/>
      <protection locked="0"/>
    </xf>
    <xf numFmtId="165" fontId="12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5" fontId="8" fillId="4" borderId="17" xfId="0" applyNumberFormat="1" applyFont="1" applyFill="1" applyBorder="1" applyAlignment="1">
      <alignment horizontal="center" vertical="center" wrapText="1"/>
    </xf>
    <xf numFmtId="165" fontId="8" fillId="4" borderId="20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/>
    </xf>
    <xf numFmtId="165" fontId="12" fillId="0" borderId="22" xfId="0" applyNumberFormat="1" applyFont="1" applyBorder="1" applyAlignment="1">
      <alignment horizontal="center" vertical="center" wrapText="1"/>
    </xf>
    <xf numFmtId="3" fontId="0" fillId="8" borderId="23" xfId="0" applyNumberForma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165" fontId="15" fillId="4" borderId="22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 wrapText="1"/>
    </xf>
    <xf numFmtId="165" fontId="12" fillId="9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1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9FA1-235D-42C5-9062-48F54A71E83E}">
  <sheetPr>
    <pageSetUpPr fitToPage="1"/>
  </sheetPr>
  <dimension ref="A1:G37"/>
  <sheetViews>
    <sheetView tabSelected="1" workbookViewId="0">
      <selection activeCell="E7" sqref="E7:G31"/>
    </sheetView>
  </sheetViews>
  <sheetFormatPr defaultRowHeight="15" x14ac:dyDescent="0.25"/>
  <cols>
    <col min="1" max="1" width="10.5703125" customWidth="1"/>
    <col min="2" max="2" width="1.5703125" bestFit="1" customWidth="1"/>
    <col min="3" max="3" width="10.42578125" customWidth="1"/>
    <col min="4" max="4" width="3.42578125" customWidth="1"/>
    <col min="5" max="7" width="20.7109375" customWidth="1"/>
  </cols>
  <sheetData>
    <row r="1" spans="1:7" ht="18.75" x14ac:dyDescent="0.3">
      <c r="A1" s="6" t="s">
        <v>14</v>
      </c>
      <c r="B1" s="6"/>
      <c r="C1" s="6"/>
      <c r="D1" s="6"/>
      <c r="E1" s="6"/>
      <c r="F1" s="6"/>
      <c r="G1" s="6"/>
    </row>
    <row r="2" spans="1:7" ht="15.75" thickBot="1" x14ac:dyDescent="0.3">
      <c r="D2" s="7"/>
    </row>
    <row r="3" spans="1:7" ht="15" customHeight="1" x14ac:dyDescent="0.25">
      <c r="A3" s="38" t="s">
        <v>5</v>
      </c>
      <c r="B3" s="39"/>
      <c r="C3" s="39"/>
      <c r="D3" s="39"/>
      <c r="E3" s="39"/>
      <c r="F3" s="39"/>
      <c r="G3" s="40"/>
    </row>
    <row r="4" spans="1:7" ht="15.75" customHeight="1" thickBot="1" x14ac:dyDescent="0.3">
      <c r="A4" s="44" t="s">
        <v>13</v>
      </c>
      <c r="B4" s="45"/>
      <c r="C4" s="45"/>
      <c r="D4" s="45"/>
      <c r="E4" s="45"/>
      <c r="F4" s="45"/>
      <c r="G4" s="21" t="s">
        <v>11</v>
      </c>
    </row>
    <row r="5" spans="1:7" ht="15.75" x14ac:dyDescent="0.25">
      <c r="A5" s="41" t="s">
        <v>0</v>
      </c>
      <c r="B5" s="42"/>
      <c r="C5" s="43"/>
      <c r="D5" s="46" t="s">
        <v>1</v>
      </c>
      <c r="E5" s="48" t="s">
        <v>31</v>
      </c>
      <c r="F5" s="48" t="s">
        <v>32</v>
      </c>
      <c r="G5" s="50" t="s">
        <v>33</v>
      </c>
    </row>
    <row r="6" spans="1:7" ht="15.75" thickBot="1" x14ac:dyDescent="0.3">
      <c r="A6" s="8" t="s">
        <v>2</v>
      </c>
      <c r="B6" s="9" t="s">
        <v>3</v>
      </c>
      <c r="C6" s="10" t="s">
        <v>4</v>
      </c>
      <c r="D6" s="47"/>
      <c r="E6" s="49"/>
      <c r="F6" s="49"/>
      <c r="G6" s="51"/>
    </row>
    <row r="7" spans="1:7" x14ac:dyDescent="0.25">
      <c r="A7" s="11">
        <v>44929</v>
      </c>
      <c r="B7" s="12" t="s">
        <v>3</v>
      </c>
      <c r="C7" s="13">
        <v>44935</v>
      </c>
      <c r="D7" s="14">
        <v>1</v>
      </c>
      <c r="E7" s="2"/>
      <c r="F7" s="2"/>
      <c r="G7" s="3"/>
    </row>
    <row r="8" spans="1:7" x14ac:dyDescent="0.25">
      <c r="A8" s="15">
        <v>44936</v>
      </c>
      <c r="B8" s="16" t="s">
        <v>3</v>
      </c>
      <c r="C8" s="17">
        <v>44942</v>
      </c>
      <c r="D8" s="18">
        <v>2</v>
      </c>
      <c r="E8" s="4"/>
      <c r="F8" s="4"/>
      <c r="G8" s="3"/>
    </row>
    <row r="9" spans="1:7" x14ac:dyDescent="0.25">
      <c r="A9" s="15">
        <v>44943</v>
      </c>
      <c r="B9" s="16" t="s">
        <v>3</v>
      </c>
      <c r="C9" s="17">
        <v>44949</v>
      </c>
      <c r="D9" s="18">
        <v>3</v>
      </c>
      <c r="E9" s="4"/>
      <c r="F9" s="4"/>
      <c r="G9" s="3"/>
    </row>
    <row r="10" spans="1:7" x14ac:dyDescent="0.25">
      <c r="A10" s="15">
        <v>44950</v>
      </c>
      <c r="B10" s="16" t="s">
        <v>3</v>
      </c>
      <c r="C10" s="17">
        <v>44956</v>
      </c>
      <c r="D10" s="18">
        <v>4</v>
      </c>
      <c r="E10" s="4"/>
      <c r="F10" s="4"/>
      <c r="G10" s="3"/>
    </row>
    <row r="11" spans="1:7" x14ac:dyDescent="0.25">
      <c r="A11" s="15">
        <v>44957</v>
      </c>
      <c r="B11" s="16" t="s">
        <v>3</v>
      </c>
      <c r="C11" s="17">
        <v>44963</v>
      </c>
      <c r="D11" s="18">
        <v>5</v>
      </c>
      <c r="E11" s="4"/>
      <c r="F11" s="4"/>
      <c r="G11" s="3"/>
    </row>
    <row r="12" spans="1:7" x14ac:dyDescent="0.25">
      <c r="A12" s="15">
        <v>44964</v>
      </c>
      <c r="B12" s="16" t="s">
        <v>3</v>
      </c>
      <c r="C12" s="17">
        <v>44970</v>
      </c>
      <c r="D12" s="18">
        <v>6</v>
      </c>
      <c r="E12" s="4"/>
      <c r="F12" s="4"/>
      <c r="G12" s="3"/>
    </row>
    <row r="13" spans="1:7" x14ac:dyDescent="0.25">
      <c r="A13" s="15">
        <v>44971</v>
      </c>
      <c r="B13" s="16" t="s">
        <v>3</v>
      </c>
      <c r="C13" s="17">
        <v>44977</v>
      </c>
      <c r="D13" s="18">
        <v>7</v>
      </c>
      <c r="E13" s="4"/>
      <c r="F13" s="4"/>
      <c r="G13" s="3"/>
    </row>
    <row r="14" spans="1:7" x14ac:dyDescent="0.25">
      <c r="A14" s="15">
        <v>44978</v>
      </c>
      <c r="B14" s="16" t="s">
        <v>3</v>
      </c>
      <c r="C14" s="17">
        <v>44984</v>
      </c>
      <c r="D14" s="18">
        <v>8</v>
      </c>
      <c r="E14" s="4"/>
      <c r="F14" s="4"/>
      <c r="G14" s="3"/>
    </row>
    <row r="15" spans="1:7" x14ac:dyDescent="0.25">
      <c r="A15" s="15">
        <v>44985</v>
      </c>
      <c r="B15" s="16" t="s">
        <v>3</v>
      </c>
      <c r="C15" s="17">
        <v>44991</v>
      </c>
      <c r="D15" s="18">
        <v>9</v>
      </c>
      <c r="E15" s="4"/>
      <c r="F15" s="4"/>
      <c r="G15" s="3"/>
    </row>
    <row r="16" spans="1:7" x14ac:dyDescent="0.25">
      <c r="A16" s="15">
        <v>44992</v>
      </c>
      <c r="B16" s="16" t="s">
        <v>3</v>
      </c>
      <c r="C16" s="17">
        <v>44998</v>
      </c>
      <c r="D16" s="18">
        <v>10</v>
      </c>
      <c r="E16" s="4"/>
      <c r="F16" s="4"/>
      <c r="G16" s="3"/>
    </row>
    <row r="17" spans="1:7" x14ac:dyDescent="0.25">
      <c r="A17" s="15">
        <v>44999</v>
      </c>
      <c r="B17" s="16" t="s">
        <v>3</v>
      </c>
      <c r="C17" s="17">
        <v>45005</v>
      </c>
      <c r="D17" s="18">
        <v>11</v>
      </c>
      <c r="E17" s="4"/>
      <c r="F17" s="4"/>
      <c r="G17" s="3"/>
    </row>
    <row r="18" spans="1:7" x14ac:dyDescent="0.25">
      <c r="A18" s="15">
        <v>45006</v>
      </c>
      <c r="B18" s="16" t="s">
        <v>3</v>
      </c>
      <c r="C18" s="17">
        <v>45012</v>
      </c>
      <c r="D18" s="18">
        <v>12</v>
      </c>
      <c r="E18" s="4"/>
      <c r="F18" s="4"/>
      <c r="G18" s="3"/>
    </row>
    <row r="19" spans="1:7" x14ac:dyDescent="0.25">
      <c r="A19" s="15">
        <v>45013</v>
      </c>
      <c r="B19" s="16" t="s">
        <v>3</v>
      </c>
      <c r="C19" s="17">
        <v>45019</v>
      </c>
      <c r="D19" s="18">
        <v>13</v>
      </c>
      <c r="E19" s="4"/>
      <c r="F19" s="4"/>
      <c r="G19" s="3"/>
    </row>
    <row r="20" spans="1:7" x14ac:dyDescent="0.25">
      <c r="A20" s="15">
        <v>45020</v>
      </c>
      <c r="B20" s="16" t="s">
        <v>3</v>
      </c>
      <c r="C20" s="17">
        <v>45026</v>
      </c>
      <c r="D20" s="18">
        <v>14</v>
      </c>
      <c r="E20" s="4"/>
      <c r="F20" s="4"/>
      <c r="G20" s="3"/>
    </row>
    <row r="21" spans="1:7" x14ac:dyDescent="0.25">
      <c r="A21" s="15">
        <v>45027</v>
      </c>
      <c r="B21" s="16" t="s">
        <v>3</v>
      </c>
      <c r="C21" s="17">
        <v>45033</v>
      </c>
      <c r="D21" s="18">
        <v>15</v>
      </c>
      <c r="E21" s="4"/>
      <c r="F21" s="4"/>
      <c r="G21" s="3"/>
    </row>
    <row r="22" spans="1:7" x14ac:dyDescent="0.25">
      <c r="A22" s="15">
        <v>45034</v>
      </c>
      <c r="B22" s="16" t="s">
        <v>3</v>
      </c>
      <c r="C22" s="17">
        <v>45040</v>
      </c>
      <c r="D22" s="18">
        <v>16</v>
      </c>
      <c r="E22" s="4"/>
      <c r="F22" s="4"/>
      <c r="G22" s="3"/>
    </row>
    <row r="23" spans="1:7" x14ac:dyDescent="0.25">
      <c r="A23" s="15">
        <f>C22+1</f>
        <v>45041</v>
      </c>
      <c r="B23" s="16" t="s">
        <v>3</v>
      </c>
      <c r="C23" s="17">
        <v>45047</v>
      </c>
      <c r="D23" s="18">
        <v>17</v>
      </c>
      <c r="E23" s="4"/>
      <c r="F23" s="4"/>
      <c r="G23" s="3"/>
    </row>
    <row r="24" spans="1:7" x14ac:dyDescent="0.25">
      <c r="A24" s="15">
        <f t="shared" ref="A24:A31" si="0">C23+1</f>
        <v>45048</v>
      </c>
      <c r="B24" s="16" t="s">
        <v>3</v>
      </c>
      <c r="C24" s="17">
        <v>45054</v>
      </c>
      <c r="D24" s="18">
        <v>18</v>
      </c>
      <c r="E24" s="4"/>
      <c r="F24" s="4"/>
      <c r="G24" s="3"/>
    </row>
    <row r="25" spans="1:7" x14ac:dyDescent="0.25">
      <c r="A25" s="15">
        <f t="shared" si="0"/>
        <v>45055</v>
      </c>
      <c r="B25" s="16" t="s">
        <v>3</v>
      </c>
      <c r="C25" s="17">
        <v>45061</v>
      </c>
      <c r="D25" s="18">
        <v>19</v>
      </c>
      <c r="E25" s="4"/>
      <c r="F25" s="4"/>
      <c r="G25" s="3"/>
    </row>
    <row r="26" spans="1:7" x14ac:dyDescent="0.25">
      <c r="A26" s="15">
        <f t="shared" si="0"/>
        <v>45062</v>
      </c>
      <c r="B26" s="16" t="s">
        <v>3</v>
      </c>
      <c r="C26" s="17">
        <v>45068</v>
      </c>
      <c r="D26" s="18">
        <v>20</v>
      </c>
      <c r="E26" s="4"/>
      <c r="F26" s="4"/>
      <c r="G26" s="3"/>
    </row>
    <row r="27" spans="1:7" x14ac:dyDescent="0.25">
      <c r="A27" s="15">
        <f t="shared" si="0"/>
        <v>45069</v>
      </c>
      <c r="B27" s="16" t="s">
        <v>3</v>
      </c>
      <c r="C27" s="17">
        <v>45075</v>
      </c>
      <c r="D27" s="18">
        <v>21</v>
      </c>
      <c r="E27" s="4"/>
      <c r="F27" s="4"/>
      <c r="G27" s="3"/>
    </row>
    <row r="28" spans="1:7" x14ac:dyDescent="0.25">
      <c r="A28" s="15">
        <f t="shared" si="0"/>
        <v>45076</v>
      </c>
      <c r="B28" s="16" t="s">
        <v>3</v>
      </c>
      <c r="C28" s="17">
        <v>45082</v>
      </c>
      <c r="D28" s="18">
        <v>22</v>
      </c>
      <c r="E28" s="4"/>
      <c r="F28" s="4"/>
      <c r="G28" s="3"/>
    </row>
    <row r="29" spans="1:7" x14ac:dyDescent="0.25">
      <c r="A29" s="15">
        <f t="shared" si="0"/>
        <v>45083</v>
      </c>
      <c r="B29" s="16" t="s">
        <v>3</v>
      </c>
      <c r="C29" s="17">
        <v>45089</v>
      </c>
      <c r="D29" s="18">
        <v>23</v>
      </c>
      <c r="E29" s="4"/>
      <c r="F29" s="4"/>
      <c r="G29" s="3"/>
    </row>
    <row r="30" spans="1:7" x14ac:dyDescent="0.25">
      <c r="A30" s="15">
        <f t="shared" si="0"/>
        <v>45090</v>
      </c>
      <c r="B30" s="16" t="s">
        <v>3</v>
      </c>
      <c r="C30" s="17">
        <v>45096</v>
      </c>
      <c r="D30" s="18">
        <v>24</v>
      </c>
      <c r="E30" s="4"/>
      <c r="F30" s="4"/>
      <c r="G30" s="3"/>
    </row>
    <row r="31" spans="1:7" ht="15.75" thickBot="1" x14ac:dyDescent="0.3">
      <c r="A31" s="15">
        <f t="shared" si="0"/>
        <v>45097</v>
      </c>
      <c r="B31" s="16" t="s">
        <v>3</v>
      </c>
      <c r="C31" s="17">
        <v>45103</v>
      </c>
      <c r="D31" s="18">
        <v>25</v>
      </c>
      <c r="E31" s="4"/>
      <c r="F31" s="4"/>
      <c r="G31" s="3"/>
    </row>
    <row r="32" spans="1:7" ht="67.5" customHeight="1" thickBot="1" x14ac:dyDescent="0.3">
      <c r="A32" s="35" t="s">
        <v>12</v>
      </c>
      <c r="B32" s="36"/>
      <c r="C32" s="36"/>
      <c r="D32" s="37"/>
      <c r="E32" s="19" t="str">
        <f>IF(ISERROR(AVERAGE(E7:E31)),"Výsledek se vyplní po doplnění všech řádků",AVERAGE(E7:E31))</f>
        <v>Výsledek se vyplní po doplnění všech řádků</v>
      </c>
      <c r="F32" s="19" t="str">
        <f>IF(ISERROR(AVERAGE(F7:F31)),"Výsledek se vyplní po doplnění všech řádků",AVERAGE(F7:F31))</f>
        <v>Výsledek se vyplní po doplnění všech řádků</v>
      </c>
      <c r="G32" s="20" t="str">
        <f>IF(ISERROR(AVERAGE(G7:G31)),"Výsledek se vyplní po doplnění všech řádků",AVERAGE(G7:G31))</f>
        <v>Výsledek se vyplní po doplnění všech řádků</v>
      </c>
    </row>
    <row r="35" spans="1:7" ht="45" customHeight="1" x14ac:dyDescent="0.25">
      <c r="A35" s="33" t="s">
        <v>27</v>
      </c>
      <c r="B35" s="34"/>
      <c r="C35" s="34"/>
      <c r="D35" s="34"/>
      <c r="E35" s="34"/>
      <c r="F35" s="34"/>
      <c r="G35" s="34"/>
    </row>
    <row r="37" spans="1:7" x14ac:dyDescent="0.25">
      <c r="A37" t="s">
        <v>30</v>
      </c>
    </row>
  </sheetData>
  <sheetProtection algorithmName="SHA-512" hashValue="9n/2msprJnyzUbcIc1prqhuXUwufcGdNAYj3zAF7nVmQG6MV4tDDZVJOqupg5kK5PViuv54vvp2efKVvMjEcIA==" saltValue="X49at8LjM8FLogaGHdBWcw==" spinCount="100000" sheet="1" objects="1" scenarios="1"/>
  <mergeCells count="9">
    <mergeCell ref="A35:G35"/>
    <mergeCell ref="A32:D32"/>
    <mergeCell ref="A3:G3"/>
    <mergeCell ref="A5:C5"/>
    <mergeCell ref="A4:F4"/>
    <mergeCell ref="D5:D6"/>
    <mergeCell ref="E5:E6"/>
    <mergeCell ref="F5:F6"/>
    <mergeCell ref="G5:G6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8F06-2F94-47D1-B503-8AC1E8D3064D}">
  <sheetPr>
    <pageSetUpPr fitToPage="1"/>
  </sheetPr>
  <dimension ref="A1:H16"/>
  <sheetViews>
    <sheetView workbookViewId="0">
      <selection activeCell="C4" sqref="C4:C6"/>
    </sheetView>
  </sheetViews>
  <sheetFormatPr defaultRowHeight="15" x14ac:dyDescent="0.25"/>
  <cols>
    <col min="1" max="1" width="27.5703125" customWidth="1"/>
    <col min="2" max="3" width="28" customWidth="1"/>
    <col min="4" max="5" width="27.5703125" customWidth="1"/>
    <col min="6" max="7" width="27.28515625" customWidth="1"/>
    <col min="8" max="8" width="31.140625" customWidth="1"/>
  </cols>
  <sheetData>
    <row r="1" spans="1:8" ht="18.75" x14ac:dyDescent="0.3">
      <c r="A1" s="6" t="s">
        <v>18</v>
      </c>
    </row>
    <row r="3" spans="1:8" ht="130.5" x14ac:dyDescent="0.25">
      <c r="A3" s="22" t="s">
        <v>6</v>
      </c>
      <c r="B3" s="22" t="s">
        <v>20</v>
      </c>
      <c r="C3" s="22" t="s">
        <v>24</v>
      </c>
      <c r="D3" s="22" t="s">
        <v>19</v>
      </c>
      <c r="E3" s="22" t="s">
        <v>17</v>
      </c>
      <c r="F3" s="22" t="s">
        <v>16</v>
      </c>
      <c r="G3" s="22" t="s">
        <v>15</v>
      </c>
      <c r="H3" s="22" t="s">
        <v>21</v>
      </c>
    </row>
    <row r="4" spans="1:8" ht="24.95" customHeight="1" x14ac:dyDescent="0.25">
      <c r="A4" s="23" t="s">
        <v>7</v>
      </c>
      <c r="B4" s="24">
        <f>IF(ISTEXT('Vyhlašované týdenní ceny'!E32),0,'Vyhlašované týdenní ceny'!E32)</f>
        <v>0</v>
      </c>
      <c r="C4" s="5"/>
      <c r="D4" s="24">
        <f>B4-C4</f>
        <v>0</v>
      </c>
      <c r="E4" s="1">
        <f>D4*0.21</f>
        <v>0</v>
      </c>
      <c r="F4" s="24">
        <f>E4+D4</f>
        <v>0</v>
      </c>
      <c r="G4" s="25">
        <v>124100</v>
      </c>
      <c r="H4" s="24">
        <f>D4*G4</f>
        <v>0</v>
      </c>
    </row>
    <row r="5" spans="1:8" ht="24.95" customHeight="1" x14ac:dyDescent="0.25">
      <c r="A5" s="26" t="s">
        <v>8</v>
      </c>
      <c r="B5" s="24">
        <f>IF(ISTEXT('Vyhlašované týdenní ceny'!F32),0,'Vyhlašované týdenní ceny'!F32)</f>
        <v>0</v>
      </c>
      <c r="C5" s="5"/>
      <c r="D5" s="24">
        <f t="shared" ref="D5:D6" si="0">B5-C5</f>
        <v>0</v>
      </c>
      <c r="E5" s="1">
        <f t="shared" ref="E5" si="1">D5*0.21</f>
        <v>0</v>
      </c>
      <c r="F5" s="24">
        <f t="shared" ref="F5:F6" si="2">E5+D5</f>
        <v>0</v>
      </c>
      <c r="G5" s="25">
        <v>1600</v>
      </c>
      <c r="H5" s="24">
        <f t="shared" ref="H5:H6" si="3">D5*G5</f>
        <v>0</v>
      </c>
    </row>
    <row r="6" spans="1:8" ht="24.95" customHeight="1" x14ac:dyDescent="0.25">
      <c r="A6" s="23" t="s">
        <v>9</v>
      </c>
      <c r="B6" s="24">
        <f>IF(ISTEXT('Vyhlašované týdenní ceny'!G32),0,'Vyhlašované týdenní ceny'!G32)</f>
        <v>0</v>
      </c>
      <c r="C6" s="5"/>
      <c r="D6" s="24">
        <f t="shared" si="0"/>
        <v>0</v>
      </c>
      <c r="E6" s="1">
        <f>D6*0.21</f>
        <v>0</v>
      </c>
      <c r="F6" s="24">
        <f t="shared" si="2"/>
        <v>0</v>
      </c>
      <c r="G6" s="25">
        <v>1558000</v>
      </c>
      <c r="H6" s="24">
        <f t="shared" si="3"/>
        <v>0</v>
      </c>
    </row>
    <row r="7" spans="1:8" ht="24.95" customHeight="1" x14ac:dyDescent="0.25">
      <c r="A7" s="52" t="s">
        <v>22</v>
      </c>
      <c r="B7" s="53"/>
      <c r="C7" s="53"/>
      <c r="D7" s="53"/>
      <c r="E7" s="53"/>
      <c r="F7" s="53"/>
      <c r="G7" s="53"/>
      <c r="H7" s="27">
        <f>SUM(H4:H6)</f>
        <v>0</v>
      </c>
    </row>
    <row r="9" spans="1:8" x14ac:dyDescent="0.25">
      <c r="A9" s="28" t="s">
        <v>10</v>
      </c>
      <c r="G9" s="29"/>
    </row>
    <row r="10" spans="1:8" ht="31.15" customHeight="1" x14ac:dyDescent="0.25">
      <c r="A10" s="54" t="s">
        <v>25</v>
      </c>
      <c r="B10" s="54"/>
      <c r="C10" s="54"/>
      <c r="D10" s="54"/>
      <c r="E10" s="54"/>
      <c r="F10" s="54"/>
      <c r="G10" s="54"/>
    </row>
    <row r="11" spans="1:8" ht="13.15" customHeight="1" x14ac:dyDescent="0.25">
      <c r="A11" s="30"/>
      <c r="B11" s="30"/>
      <c r="C11" s="30"/>
      <c r="D11" s="30"/>
      <c r="E11" s="30"/>
      <c r="F11" s="30"/>
      <c r="G11" s="30"/>
    </row>
    <row r="12" spans="1:8" x14ac:dyDescent="0.25">
      <c r="A12" s="28" t="s">
        <v>26</v>
      </c>
      <c r="G12" s="29"/>
    </row>
    <row r="13" spans="1:8" x14ac:dyDescent="0.25">
      <c r="A13" s="31"/>
      <c r="B13" t="s">
        <v>29</v>
      </c>
    </row>
    <row r="14" spans="1:8" x14ac:dyDescent="0.25">
      <c r="A14" s="32"/>
      <c r="B14" t="s">
        <v>23</v>
      </c>
    </row>
    <row r="16" spans="1:8" x14ac:dyDescent="0.25">
      <c r="A16" t="s">
        <v>28</v>
      </c>
    </row>
  </sheetData>
  <sheetProtection algorithmName="SHA-512" hashValue="QhIIaq1l28LxB6EQuatFvz0m62Igs3Ak2sydNVSO7zfxrRMvEx6UwgQXemb4zygEsvJW/eohOlbr906rnhumkQ==" saltValue="JHKWgWhdG0sxTOxTT1JqtQ==" spinCount="100000" sheet="1" objects="1" scenarios="1"/>
  <mergeCells count="2">
    <mergeCell ref="A7:G7"/>
    <mergeCell ref="A10:G10"/>
  </mergeCells>
  <pageMargins left="0.51181102362204722" right="0.31496062992125984" top="0.78740157480314965" bottom="0.78740157480314965" header="0.31496062992125984" footer="0.31496062992125984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5ECA69B4CC39459CF879808734A6B5" ma:contentTypeVersion="17" ma:contentTypeDescription="Create a new document." ma:contentTypeScope="" ma:versionID="b71d5955d81df705eb4ff020ff22d288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479520d02773d81679298acbd821b721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20833-B9F8-4791-A687-C29A2D59A0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c14f1d-ac03-4440-9321-57329db7a3cd"/>
    <ds:schemaRef ds:uri="06be803c-3985-41a6-97c4-df8cf160c126"/>
    <ds:schemaRef ds:uri="29ed0e5a-0378-45b4-a990-92aa170f3820"/>
    <ds:schemaRef ds:uri="4df82892-9f05-4115-b8bf-20a77a76b5d2"/>
  </ds:schemaRefs>
</ds:datastoreItem>
</file>

<file path=customXml/itemProps2.xml><?xml version="1.0" encoding="utf-8"?>
<ds:datastoreItem xmlns:ds="http://schemas.openxmlformats.org/officeDocument/2006/customXml" ds:itemID="{E4863D1F-102F-40C1-AE71-93DEE7072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d0e5a-0378-45b4-a990-92aa170f3820"/>
    <ds:schemaRef ds:uri="4df82892-9f05-4115-b8bf-20a77a76b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7EBF47-E114-4EBE-B263-4CD31DE675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Vyhlašované týdenní ceny</vt:lpstr>
      <vt:lpstr>Celková 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Tomášek Petr</dc:creator>
  <cp:lastModifiedBy>Zbuzková Lydie</cp:lastModifiedBy>
  <cp:lastPrinted>2023-08-03T06:10:34Z</cp:lastPrinted>
  <dcterms:created xsi:type="dcterms:W3CDTF">2023-07-26T09:11:39Z</dcterms:created>
  <dcterms:modified xsi:type="dcterms:W3CDTF">2023-08-23T06:55:28Z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_dlc_DocIdItemGuid">
    <vt:lpwstr>63636b15-d243-4609-ab9b-dfa2aab66407</vt:lpwstr>
  </property>
  <property fmtid="{D5CDD505-2E9C-101B-9397-08002B2CF9AE}" pid="4" name="MediaServiceImageTags">
    <vt:lpwstr/>
  </property>
</Properties>
</file>