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odtěžení sediment..." sheetId="2" r:id="rId2"/>
    <sheet name="SO-02 - odtěžení sediment..." sheetId="3" r:id="rId3"/>
    <sheet name="VON - vedlejší a ostatní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'SO-01 - odtěžení sediment...'!$C$117:$K$155</definedName>
    <definedName name="_xlnm.Print_Area" localSheetId="1">'SO-01 - odtěžení sediment...'!$C$4:$J$76,'SO-01 - odtěžení sediment...'!$C$82:$J$99,'SO-01 - odtěžení sediment...'!$C$105:$K$155</definedName>
    <definedName name="_xlnm.Print_Titles" localSheetId="1">'SO-01 - odtěžení sediment...'!$117:$117</definedName>
    <definedName name="_xlnm._FilterDatabase" localSheetId="2" hidden="1">'SO-02 - odtěžení sediment...'!$C$117:$K$141</definedName>
    <definedName name="_xlnm.Print_Area" localSheetId="2">'SO-02 - odtěžení sediment...'!$C$4:$J$76,'SO-02 - odtěžení sediment...'!$C$82:$J$99,'SO-02 - odtěžení sediment...'!$C$105:$K$141</definedName>
    <definedName name="_xlnm.Print_Titles" localSheetId="2">'SO-02 - odtěžení sediment...'!$117:$117</definedName>
    <definedName name="_xlnm._FilterDatabase" localSheetId="3" hidden="1">'VON - vedlejší a ostatní ...'!$C$121:$K$147</definedName>
    <definedName name="_xlnm.Print_Area" localSheetId="3">'VON - vedlejší a ostatní ...'!$C$4:$J$76,'VON - vedlejší a ostatní ...'!$C$82:$J$103,'VON - vedlejší a ostatní ...'!$C$109:$K$147</definedName>
    <definedName name="_xlnm.Print_Titles" localSheetId="3">'VON - vedlejší a ostatní ...'!$121:$121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F116"/>
  <c r="E114"/>
  <c r="J92"/>
  <c r="F89"/>
  <c r="E87"/>
  <c r="J21"/>
  <c r="E21"/>
  <c r="J118"/>
  <c r="J20"/>
  <c r="J18"/>
  <c r="E18"/>
  <c r="F119"/>
  <c r="J17"/>
  <c r="J15"/>
  <c r="E15"/>
  <c r="F118"/>
  <c r="J14"/>
  <c r="J12"/>
  <c r="J89"/>
  <c r="E7"/>
  <c r="E85"/>
  <c i="3" r="J37"/>
  <c r="J36"/>
  <c i="1" r="AY96"/>
  <c i="3" r="J35"/>
  <c i="1" r="AX96"/>
  <c i="3"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J115"/>
  <c r="F112"/>
  <c r="E110"/>
  <c r="J92"/>
  <c r="F89"/>
  <c r="E87"/>
  <c r="J21"/>
  <c r="E21"/>
  <c r="J114"/>
  <c r="J20"/>
  <c r="J18"/>
  <c r="E18"/>
  <c r="F92"/>
  <c r="J17"/>
  <c r="J15"/>
  <c r="E15"/>
  <c r="F91"/>
  <c r="J14"/>
  <c r="J12"/>
  <c r="J89"/>
  <c r="E7"/>
  <c r="E108"/>
  <c i="2" r="J37"/>
  <c r="J36"/>
  <c i="1" r="AY95"/>
  <c i="2" r="J35"/>
  <c i="1" r="AX95"/>
  <c i="2"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F112"/>
  <c r="E110"/>
  <c r="J92"/>
  <c r="F89"/>
  <c r="E87"/>
  <c r="J21"/>
  <c r="E21"/>
  <c r="J114"/>
  <c r="J20"/>
  <c r="J18"/>
  <c r="E18"/>
  <c r="F92"/>
  <c r="J17"/>
  <c r="J15"/>
  <c r="E15"/>
  <c r="F114"/>
  <c r="J14"/>
  <c r="J12"/>
  <c r="J112"/>
  <c r="E7"/>
  <c r="E85"/>
  <c i="1" r="L90"/>
  <c r="AM90"/>
  <c r="AM89"/>
  <c r="L89"/>
  <c r="AM87"/>
  <c r="L87"/>
  <c r="L85"/>
  <c r="L84"/>
  <c r="AS94"/>
  <c i="2" r="BK133"/>
  <c r="J124"/>
  <c i="3" r="J132"/>
  <c r="BK136"/>
  <c i="2" r="BK145"/>
  <c r="J139"/>
  <c r="BK139"/>
  <c r="J152"/>
  <c r="J127"/>
  <c i="3" r="BK121"/>
  <c r="J140"/>
  <c r="J124"/>
  <c i="4" r="J126"/>
  <c r="BK126"/>
  <c r="J144"/>
  <c r="J141"/>
  <c i="2" r="BK129"/>
  <c r="BK154"/>
  <c r="BK148"/>
  <c r="BK121"/>
  <c i="3" r="BK140"/>
  <c r="BK124"/>
  <c r="J135"/>
  <c i="4" r="BK138"/>
  <c r="J136"/>
  <c r="BK146"/>
  <c i="2" r="J148"/>
  <c r="J145"/>
  <c r="J154"/>
  <c i="3" r="J139"/>
  <c r="BK132"/>
  <c r="J126"/>
  <c i="4" r="BK144"/>
  <c r="BK128"/>
  <c r="BK125"/>
  <c r="BK133"/>
  <c r="J133"/>
  <c i="2" r="J121"/>
  <c r="J142"/>
  <c r="J129"/>
  <c r="BK142"/>
  <c r="BK152"/>
  <c i="3" r="J136"/>
  <c r="BK135"/>
  <c r="BK129"/>
  <c r="J121"/>
  <c i="4" r="BK131"/>
  <c r="J131"/>
  <c r="J146"/>
  <c r="J128"/>
  <c i="2" r="BK135"/>
  <c r="J135"/>
  <c r="BK124"/>
  <c r="BK127"/>
  <c r="J133"/>
  <c i="3" r="BK126"/>
  <c r="BK139"/>
  <c r="J129"/>
  <c i="4" r="BK136"/>
  <c r="J125"/>
  <c r="BK141"/>
  <c r="J138"/>
  <c i="3" l="1" r="BK120"/>
  <c r="J120"/>
  <c r="J98"/>
  <c r="T120"/>
  <c r="T119"/>
  <c r="T118"/>
  <c i="2" r="T120"/>
  <c r="T119"/>
  <c r="T118"/>
  <c r="BK120"/>
  <c r="J120"/>
  <c r="J98"/>
  <c i="3" r="R120"/>
  <c r="R119"/>
  <c r="R118"/>
  <c i="2" r="R120"/>
  <c r="R119"/>
  <c r="R118"/>
  <c r="P120"/>
  <c r="P119"/>
  <c r="P118"/>
  <c i="1" r="AU95"/>
  <c i="3" r="P120"/>
  <c r="P119"/>
  <c r="P118"/>
  <c i="1" r="AU96"/>
  <c i="4" r="BK124"/>
  <c r="J124"/>
  <c r="J98"/>
  <c r="P124"/>
  <c r="R124"/>
  <c r="T124"/>
  <c r="BK130"/>
  <c r="J130"/>
  <c r="J99"/>
  <c r="P130"/>
  <c r="R130"/>
  <c r="T130"/>
  <c r="BK135"/>
  <c r="J135"/>
  <c r="J100"/>
  <c r="P135"/>
  <c r="R135"/>
  <c r="T135"/>
  <c r="BK143"/>
  <c r="J143"/>
  <c r="J102"/>
  <c r="P143"/>
  <c r="R143"/>
  <c r="T143"/>
  <c r="BK140"/>
  <c r="J140"/>
  <c r="J101"/>
  <c r="J91"/>
  <c r="J116"/>
  <c r="BE131"/>
  <c r="F91"/>
  <c r="E112"/>
  <c r="BE126"/>
  <c r="BE138"/>
  <c r="BE141"/>
  <c r="BE133"/>
  <c r="BE144"/>
  <c r="F92"/>
  <c r="BE136"/>
  <c r="BE125"/>
  <c r="BE128"/>
  <c r="BE146"/>
  <c i="2" r="BK119"/>
  <c r="J119"/>
  <c r="J97"/>
  <c i="3" r="E85"/>
  <c r="J91"/>
  <c r="J112"/>
  <c r="BE129"/>
  <c r="BE140"/>
  <c r="BE124"/>
  <c r="BE139"/>
  <c r="F115"/>
  <c r="BE132"/>
  <c r="F114"/>
  <c r="BE126"/>
  <c r="BE135"/>
  <c r="BE136"/>
  <c r="BE121"/>
  <c i="2" r="E108"/>
  <c r="BE129"/>
  <c r="BE145"/>
  <c r="F91"/>
  <c r="F115"/>
  <c r="BE121"/>
  <c r="BE133"/>
  <c r="BE154"/>
  <c r="J89"/>
  <c r="BE127"/>
  <c r="BE135"/>
  <c r="BE142"/>
  <c r="BE152"/>
  <c r="J91"/>
  <c r="BE124"/>
  <c r="BE139"/>
  <c r="BE148"/>
  <c r="F34"/>
  <c i="1" r="BA95"/>
  <c i="3" r="F35"/>
  <c i="1" r="BB96"/>
  <c i="3" r="F36"/>
  <c i="1" r="BC96"/>
  <c i="4" r="F34"/>
  <c i="1" r="BA97"/>
  <c i="2" r="J34"/>
  <c i="1" r="AW95"/>
  <c i="3" r="J34"/>
  <c i="1" r="AW96"/>
  <c i="4" r="J34"/>
  <c i="1" r="AW97"/>
  <c i="2" r="F37"/>
  <c i="1" r="BD95"/>
  <c i="3" r="F34"/>
  <c i="1" r="BA96"/>
  <c i="4" r="F37"/>
  <c i="1" r="BD97"/>
  <c i="4" r="F35"/>
  <c i="1" r="BB97"/>
  <c i="2" r="F35"/>
  <c i="1" r="BB95"/>
  <c i="2" r="F36"/>
  <c i="1" r="BC95"/>
  <c i="3" r="F37"/>
  <c i="1" r="BD96"/>
  <c i="4" r="F36"/>
  <c i="1" r="BC97"/>
  <c i="4" l="1" r="T123"/>
  <c r="T122"/>
  <c r="P123"/>
  <c r="P122"/>
  <c i="1" r="AU97"/>
  <c i="4" r="R123"/>
  <c r="R122"/>
  <c i="3" r="BK119"/>
  <c r="J119"/>
  <c r="J97"/>
  <c i="4" r="BK123"/>
  <c r="J123"/>
  <c r="J97"/>
  <c i="3" r="BK118"/>
  <c r="J118"/>
  <c i="2" r="BK118"/>
  <c r="J118"/>
  <c i="1" r="AU94"/>
  <c i="2" r="F33"/>
  <c i="1" r="AZ95"/>
  <c i="3" r="F33"/>
  <c i="1" r="AZ96"/>
  <c r="BA94"/>
  <c r="W30"/>
  <c r="BD94"/>
  <c r="W33"/>
  <c i="2" r="J33"/>
  <c i="1" r="AV95"/>
  <c r="AT95"/>
  <c i="2" r="J30"/>
  <c i="1" r="AG95"/>
  <c i="3" r="J33"/>
  <c i="1" r="AV96"/>
  <c r="AT96"/>
  <c i="3" r="J30"/>
  <c i="1" r="AG96"/>
  <c i="4" r="F33"/>
  <c i="1" r="AZ97"/>
  <c i="4" r="J33"/>
  <c i="1" r="AV97"/>
  <c r="AT97"/>
  <c r="BB94"/>
  <c r="AX94"/>
  <c r="BC94"/>
  <c r="W32"/>
  <c i="4" l="1" r="BK122"/>
  <c r="J122"/>
  <c r="J96"/>
  <c i="1" r="AN96"/>
  <c i="3" r="J96"/>
  <c i="1" r="AN95"/>
  <c i="2" r="J96"/>
  <c i="3" r="J39"/>
  <c i="2" r="J39"/>
  <c i="1" r="AZ94"/>
  <c r="W29"/>
  <c r="W31"/>
  <c r="AY94"/>
  <c r="AW94"/>
  <c r="AK30"/>
  <c i="4" l="1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<sst xmlns="http://schemas.openxmlformats.org/spreadsheetml/2006/main">
  <si>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</si>
  <si>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</si>
  <si>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</si>
  <si>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</si>
  <si>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</si>
  <si>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{210fb15e-b6e7-4748-8b78-8e20da1062a6}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</si>
  <si>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</si>
  <si>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</si>
  <si>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</si>
  <si>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</si>
  <si>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</si>
  <si>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</si>
  <si>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</si>
  <si>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</si>
  <si>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</si>
  <si>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</si>
  <si>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</si>
  <si>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Podleský potok - Bartovice km 3,066 - 3,439</t>
  </si>
  <si>
    <t>KSO:</t>
  </si>
  <si>
    <t>CC-CZ:</t>
  </si>
  <si>
    <t>21524</t>
  </si>
  <si>
    <t>Místo:</t>
  </si>
  <si>
    <t>Bartovice</t>
  </si>
  <si>
    <t>Datum:</t>
  </si>
  <si>
    <t>15. 6. 2022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</si>
  <si>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</si>
  <si>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</si>
  <si>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</si>
  <si>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</si>
  <si>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</si>
  <si>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</si>
  <si>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</si>
  <si>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</si>
  <si>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</si>
  <si>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Jiří Skalník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</si>
  <si>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</si>
  <si>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</si>
  <si>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</si>
  <si>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</si>
  <si>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</si>
  <si>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</si>
  <si>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</si>
  <si>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</si>
  <si>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</si>
  <si>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</si>
  <si>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</si>
  <si>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</si>
  <si>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</si>
  <si>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</si>
  <si>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</si>
  <si>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</si>
  <si>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</si>
  <si>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</si>
  <si>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</si>
  <si>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</si>
  <si>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</si>
  <si>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</si>
  <si>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</si>
  <si>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</si>
  <si>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</si>
  <si>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</si>
  <si>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</si>
  <si>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</si>
  <si>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</si>
  <si>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</si>
  <si>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</si>
  <si>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</si>
  <si>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</si>
  <si>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</si>
  <si>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</si>
  <si>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</si>
  <si>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</si>
  <si>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</si>
  <si>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</si>
  <si>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</si>
  <si>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</si>
  <si>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</si>
  <si>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</si>
  <si>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</si>
  <si>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</si>
  <si>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</si>
  <si>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</si>
  <si>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odtěžení sedimentu km 3,066 - 3,332</t>
  </si>
  <si>
    <t>STA</t>
  </si>
  <si>
    <t>1</t>
  </si>
  <si>
    <t>{06e0f95f-35f1-44ef-affe-29b8556ce24e}</t>
  </si>
  <si>
    <t>2</t>
  </si>
  <si>
    <t>SO-02</t>
  </si>
  <si>
    <t>odtěžení sedimentu km 3,342 - 3,439</t>
  </si>
  <si>
    <t>{f655600d-32e1-4d5c-a5f5-4fd0cd490b32}</t>
  </si>
  <si>
    <t>VON</t>
  </si>
  <si>
    <t>vedlejší a ostatní náklady</t>
  </si>
  <si>
    <t>{fd70a923-61f8-4b88-8675-752f4ec46cc6}</t>
  </si>
  <si>
    <t>KRYCÍ LIST SOUPISU PRACÍ</t>
  </si>
  <si>
    <t>Objekt:</t>
  </si>
  <si>
    <t>SO-01 - odtěžení sedimentu km 3,066 - 3,332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</si>
  <si>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</si>
  <si>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</si>
  <si>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</si>
  <si>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</si>
  <si>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</si>
  <si>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</si>
  <si>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</si>
  <si>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</si>
  <si>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</si>
  <si>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</si>
  <si>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</si>
  <si>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</si>
  <si>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</si>
  <si>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</si>
  <si>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</si>
  <si>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</si>
  <si>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</si>
  <si>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</si>
  <si>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</si>
  <si>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</si>
  <si>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</si>
  <si>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</si>
  <si>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</si>
  <si>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</si>
  <si>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</si>
  <si>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111251201</t>
  </si>
  <si>
    <t>Odstranění křovin a stromů s odstraněním kořenů strojně průměru kmene do 100 mm v rovině nebo ve svahu sklonu terénu přes 1:5, při celkové ploše do 100 m2</t>
  </si>
  <si>
    <t>m2</t>
  </si>
  <si>
    <t>CS ÚRS 2023 02</t>
  </si>
  <si>
    <t>4</t>
  </si>
  <si>
    <t>-712356184</t>
  </si>
  <si>
    <t>P</t>
  </si>
  <si>
    <t>Poznámka k položce:_x000d_
přístupy do toku</t>
  </si>
  <si>
    <t>VV</t>
  </si>
  <si>
    <t>65</t>
  </si>
  <si>
    <t>124153101</t>
  </si>
  <si>
    <t>Vykopávky pro koryta vodotečí strojně v hornině třídy těžitelnosti I skupiny 1 a 2 přes 100 do 1 000 m3</t>
  </si>
  <si>
    <t>m3</t>
  </si>
  <si>
    <t>-1734551248</t>
  </si>
  <si>
    <t>vykopávky v km 3,085 - 3,332 (PF3 - PF12)</t>
  </si>
  <si>
    <t>386,6</t>
  </si>
  <si>
    <t>3</t>
  </si>
  <si>
    <t>124153109</t>
  </si>
  <si>
    <t>Vykopávky pro koryta vodotečí strojně Příplatek k cenám za vykopávky pro koryta vodotečí v tekoucí vodě při LTM v hornině třídy těžitelnosti I skupiny 1 a 2</t>
  </si>
  <si>
    <t>217249145</t>
  </si>
  <si>
    <t>132112332</t>
  </si>
  <si>
    <t>Hloubení nezapažených rýh šířky přes 800 do 2 000 mm ručně s urovnáním dna do předepsaného profilu a spádu v hornině třídy těžitelnosti I skupiny 1 a 2 nesoudržných</t>
  </si>
  <si>
    <t>587366382</t>
  </si>
  <si>
    <t>Poznámka k položce:_x000d_
náhradní položka za ruční odtěžení nánosů</t>
  </si>
  <si>
    <t>odtěžení nánosů v km 3,066 - 3,085 (PF1 - PF3)</t>
  </si>
  <si>
    <t>7,7</t>
  </si>
  <si>
    <t>5</t>
  </si>
  <si>
    <t>132151891</t>
  </si>
  <si>
    <t>Hloubení rýh šířky přes 800 do 2 000 mm pro lesnicko-technické meliorace strojně zapažených i nezapažených, s urovnáním dna do předepsaného profilu a spádu Příplatek k cenám za hloubení rýh v tekoucí vodě při lesnicko-technických melioracích (LTM) v hornině třídy těžitelnosti I skupiny 1 a 2</t>
  </si>
  <si>
    <t>108568951</t>
  </si>
  <si>
    <t>6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</si>
  <si>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</si>
  <si>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</si>
  <si>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1927901676</t>
  </si>
  <si>
    <t>z místa těžení na místo nakládky na nákladní automobil:</t>
  </si>
  <si>
    <t>km 3,066 - 3,160 (PF 1 - PF 6)</t>
  </si>
  <si>
    <t>93,5</t>
  </si>
  <si>
    <t>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</si>
  <si>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</si>
  <si>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</si>
  <si>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-1849897982</t>
  </si>
  <si>
    <t xml:space="preserve">od 0 do  100 m =&gt; 5x</t>
  </si>
  <si>
    <t>5 * 93,5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</si>
  <si>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</si>
  <si>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</si>
  <si>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</si>
  <si>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718021337</t>
  </si>
  <si>
    <t>z ručního i strojního těžení na nákladní automobil:</t>
  </si>
  <si>
    <t>7,7 + 386,6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</si>
  <si>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</si>
  <si>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</si>
  <si>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</si>
  <si>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1358531686</t>
  </si>
  <si>
    <t>celkové množství na skládku:</t>
  </si>
  <si>
    <t>394,3</t>
  </si>
  <si>
    <t>10</t>
  </si>
  <si>
    <t>171201221R</t>
  </si>
  <si>
    <t>Poplatek za uložení stavebního odpadu na skládce (skládkovné) zeminy a kamení zatříděného do Katalogu odpadů pod kódem 17 05 04</t>
  </si>
  <si>
    <t>t</t>
  </si>
  <si>
    <t>1840172936</t>
  </si>
  <si>
    <t>Poznámka k položce:_x000d_
vzhledem k výsledkům rozborů nutno uložit na skládce nebezpečných odpadů</t>
  </si>
  <si>
    <t>394,3*1,37 'Přepočtené koeficientem množství</t>
  </si>
  <si>
    <t>11</t>
  </si>
  <si>
    <t>171251201</t>
  </si>
  <si>
    <t>Uložení sypaniny na skládky nebo meziskládky bez hutnění s upravením uložené sypaniny do předepsaného tvaru</t>
  </si>
  <si>
    <t>741635293</t>
  </si>
  <si>
    <t>12</t>
  </si>
  <si>
    <t>184808121</t>
  </si>
  <si>
    <t>Vyvětvení a tvarový ořez dřevin s úpravou koruny s odnesením odpadu na vzdálenost do 200 m a jeho spálením, při výšce stromu přes 3 do 5 m</t>
  </si>
  <si>
    <t>kus</t>
  </si>
  <si>
    <t>-1489201961</t>
  </si>
  <si>
    <t>Poznámka k položce:_x000d_
ořez ojedinělých větví přesahujících do prostoru ručního odtěžení či pojezdu vozidel</t>
  </si>
  <si>
    <t>SO-02 - odtěžení sedimentu km 3,342 - 3,439</t>
  </si>
  <si>
    <t>-166856857</t>
  </si>
  <si>
    <t>odtěžení nánosů v km 3,342 - 3,439</t>
  </si>
  <si>
    <t>47</t>
  </si>
  <si>
    <t>1974788442</t>
  </si>
  <si>
    <t>47,0</t>
  </si>
  <si>
    <t>-1011932098</t>
  </si>
  <si>
    <t>-2110299000</t>
  </si>
  <si>
    <t>5 * 47</t>
  </si>
  <si>
    <t>-334773299</t>
  </si>
  <si>
    <t>na skládku:</t>
  </si>
  <si>
    <t>-117862484</t>
  </si>
  <si>
    <t>-975799271</t>
  </si>
  <si>
    <t>47*1,37 'Přepočtené koeficientem množství</t>
  </si>
  <si>
    <t>-1461542943</t>
  </si>
  <si>
    <t>619144193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</si>
  <si>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</si>
  <si>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</si>
  <si>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</si>
  <si>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</si>
  <si>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</si>
  <si>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</si>
  <si>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</si>
  <si>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</si>
  <si>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</si>
  <si>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</si>
  <si>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</si>
  <si>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</si>
  <si>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</si>
  <si>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</si>
  <si>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</si>
  <si>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-1242892052</t>
  </si>
  <si>
    <t>013274000</t>
  </si>
  <si>
    <t>Pasportizace objektu před započetím prací</t>
  </si>
  <si>
    <t>-18468671</t>
  </si>
  <si>
    <t>Poznámka k položce:_x000d_
fotodokumentace dotčených staveb a objektů</t>
  </si>
  <si>
    <t>013284000</t>
  </si>
  <si>
    <t>Pasportizace objektu po provedení prací</t>
  </si>
  <si>
    <t>-561009477</t>
  </si>
  <si>
    <t>VRN2</t>
  </si>
  <si>
    <t>Příprava staveniště</t>
  </si>
  <si>
    <t>021103000</t>
  </si>
  <si>
    <t>Zabezpečení přírodních hodnot na místě</t>
  </si>
  <si>
    <t>-1133486764</t>
  </si>
  <si>
    <t>Poznámka k položce:_x000d_
ochrana stromů bedněním, vč. odstranění</t>
  </si>
  <si>
    <t>021203000</t>
  </si>
  <si>
    <t>Příprava staveniště záchranné práce stěhování přírodních hodnot</t>
  </si>
  <si>
    <t>251028005</t>
  </si>
  <si>
    <t>Poznámka k položce:_x000d_
slovení rybí obsádky</t>
  </si>
  <si>
    <t>VRN3</t>
  </si>
  <si>
    <t>Zařízení staveniště</t>
  </si>
  <si>
    <t>030001000</t>
  </si>
  <si>
    <t>Základní rozdělení průvodních činností a nákladů zařízení staveniště</t>
  </si>
  <si>
    <t>1366622593</t>
  </si>
  <si>
    <t xml:space="preserve">Poznámka k položce:_x000d_
zřízení, odstranění_x000d_
</t>
  </si>
  <si>
    <t>032403000</t>
  </si>
  <si>
    <t>Provizorní komunikace</t>
  </si>
  <si>
    <t>1329122414</t>
  </si>
  <si>
    <t xml:space="preserve">Poznámka k položce:_x000d_
příjezd od místní komunikace - dl. 175 m_x000d_
- údržba + uvedení do původního stavu_x000d_
- překrytí odpadu dešť. kanalizace panelem + odstranění_x000d_
- demontáž a zpětná montáž stávajícícho oplocení_x000d_
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</si>
  <si>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</si>
  <si>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</si>
  <si>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</si>
  <si>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</si>
  <si>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-111003007</t>
  </si>
  <si>
    <t xml:space="preserve">Poznámka k položce:_x000d_
fotodokumentace průběhu stavby_x000d_
</t>
  </si>
  <si>
    <t>VRN9</t>
  </si>
  <si>
    <t>Ostatní náklady</t>
  </si>
  <si>
    <t>091704000</t>
  </si>
  <si>
    <t>Ostatní náklady související s objektem náklady na údržbu</t>
  </si>
  <si>
    <t>239486270</t>
  </si>
  <si>
    <t>Poznámka k položce:_x000d_
čištění a údržba komunikací</t>
  </si>
  <si>
    <t>093002000</t>
  </si>
  <si>
    <t>Hlavní tituly průvodních činností a nákladů ostatní náklady havárie, živelné pohromy</t>
  </si>
  <si>
    <t>993626788</t>
  </si>
  <si>
    <t>Poznámka k položce:_x000d_
Havarijní plán_x000d_
Norná stěna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</si>
</sst>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05/22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Podleský potok - Bartovice km 3,066 - 3,439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Bartovice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15. 6. 2022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Jiří Skalník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odtěžení sediment...'!J30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'SO-01 - odtěžení sediment...'!P118</f>
        <v>0</v>
      </c>
      <c r="AV95" s="127">
        <f>'SO-01 - odtěžení sediment...'!J33</f>
        <v>0</v>
      </c>
      <c r="AW95" s="127">
        <f>'SO-01 - odtěžení sediment...'!J34</f>
        <v>0</v>
      </c>
      <c r="AX95" s="127">
        <f>'SO-01 - odtěžení sediment...'!J35</f>
        <v>0</v>
      </c>
      <c r="AY95" s="127">
        <f>'SO-01 - odtěžení sediment...'!J36</f>
        <v>0</v>
      </c>
      <c r="AZ95" s="127">
        <f>'SO-01 - odtěžení sediment...'!F33</f>
        <v>0</v>
      </c>
      <c r="BA95" s="127">
        <f>'SO-01 - odtěžení sediment...'!F34</f>
        <v>0</v>
      </c>
      <c r="BB95" s="127">
        <f>'SO-01 - odtěžení sediment...'!F35</f>
        <v>0</v>
      </c>
      <c r="BC95" s="127">
        <f>'SO-01 - odtěžení sediment...'!F36</f>
        <v>0</v>
      </c>
      <c r="BD95" s="129">
        <f>'SO-01 - odtěžení sediment...'!F37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odtěžení sediment...'!J30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'SO-02 - odtěžení sediment...'!P118</f>
        <v>0</v>
      </c>
      <c r="AV96" s="127">
        <f>'SO-02 - odtěžení sediment...'!J33</f>
        <v>0</v>
      </c>
      <c r="AW96" s="127">
        <f>'SO-02 - odtěžení sediment...'!J34</f>
        <v>0</v>
      </c>
      <c r="AX96" s="127">
        <f>'SO-02 - odtěžení sediment...'!J35</f>
        <v>0</v>
      </c>
      <c r="AY96" s="127">
        <f>'SO-02 - odtěžení sediment...'!J36</f>
        <v>0</v>
      </c>
      <c r="AZ96" s="127">
        <f>'SO-02 - odtěžení sediment...'!F33</f>
        <v>0</v>
      </c>
      <c r="BA96" s="127">
        <f>'SO-02 - odtěžení sediment...'!F34</f>
        <v>0</v>
      </c>
      <c r="BB96" s="127">
        <f>'SO-02 - odtěžení sediment...'!F35</f>
        <v>0</v>
      </c>
      <c r="BC96" s="127">
        <f>'SO-02 - odtěžení sediment...'!F36</f>
        <v>0</v>
      </c>
      <c r="BD96" s="129">
        <f>'SO-02 - odtěžení sediment...'!F37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'VON - vedlejší a ostatní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90</v>
      </c>
      <c r="AR97" s="125"/>
      <c r="AS97" s="131">
        <v>0</v>
      </c>
      <c r="AT97" s="132">
        <f>ROUND(SUM(AV97:AW97),2)</f>
        <v>0</v>
      </c>
      <c r="AU97" s="133">
        <f>'VON - vedlejší a ostatní ...'!P122</f>
        <v>0</v>
      </c>
      <c r="AV97" s="132">
        <f>'VON - vedlejší a ostatní ...'!J33</f>
        <v>0</v>
      </c>
      <c r="AW97" s="132">
        <f>'VON - vedlejší a ostatní ...'!J34</f>
        <v>0</v>
      </c>
      <c r="AX97" s="132">
        <f>'VON - vedlejší a ostatní ...'!J35</f>
        <v>0</v>
      </c>
      <c r="AY97" s="132">
        <f>'VON - vedlejší a ostatní ...'!J36</f>
        <v>0</v>
      </c>
      <c r="AZ97" s="132">
        <f>'VON - vedlejší a ostatní ...'!F33</f>
        <v>0</v>
      </c>
      <c r="BA97" s="132">
        <f>'VON - vedlejší a ostatní ...'!F34</f>
        <v>0</v>
      </c>
      <c r="BB97" s="132">
        <f>'VON - vedlejší a ostatní ...'!F35</f>
        <v>0</v>
      </c>
      <c r="BC97" s="132">
        <f>'VON - vedlejší a ostatní ...'!F36</f>
        <v>0</v>
      </c>
      <c r="BD97" s="134">
        <f>'VON - vedlejší a ostatní 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hJrcEgePwllXvqM8BX+7bHCLSgs89A7LBsi8omDSxgblB2fX9y3u3Db6FnyhamqkxcbjZQxVBM0hi8L5DatWlA==" hashValue="kQGUic98lU1Blw3f2IGPPT+aZwVYyM3s8C1pEiSWamvpYKGQbr1c5ZtxakrRmbmAHsKS7QnWpE+4Sg8axQsZH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-01 - odtěžení sediment...'!C2" display="/"/>
    <hyperlink ref="A96" location="'SO-02 - odtěžení sediment...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Podleský potok - Bartovice km 3,066 - 3,439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20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15. 6. 2022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ROUND((SUM(BE118:BE155)),  2)</f>
        <v>0</v>
      </c>
      <c r="G33" s="37"/>
      <c r="H33" s="37"/>
      <c r="I33" s="154">
        <v>0.20999999999999999</v>
      </c>
      <c r="J33" s="153">
        <f>ROUND(((SUM(BE118:BE155))*I33),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ROUND((SUM(BF118:BF155)),  2)</f>
        <v>0</v>
      </c>
      <c r="G34" s="37"/>
      <c r="H34" s="37"/>
      <c r="I34" s="154">
        <v>0.14999999999999999</v>
      </c>
      <c r="J34" s="153">
        <f>ROUND(((SUM(BF118:BF155))*I34),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ROUND((SUM(BG118:BG155)),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ROUND((SUM(BH118:BH155)),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ROUND((SUM(BI118:BI155)),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Podleský potok - Bartovice km 3,066 - 3,439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odtěžení sedimentu km 3,066 - 3,332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Bartovice</v>
      </c>
      <c r="G89" s="39"/>
      <c r="H89" s="39"/>
      <c r="I89" s="31" t="s">
        <v>23</v>
      </c>
      <c r="J89" s="78" t="str">
        <f>IF(J12="","",J12)</f>
        <v>15. 6. 2022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Podleský potok - Bartovice km 3,066 - 3,439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SO-01 - odtěžení sedimentu km 3,066 - 3,332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Bartovice</v>
      </c>
      <c r="G112" s="39"/>
      <c r="H112" s="39"/>
      <c r="I112" s="31" t="s">
        <v>23</v>
      </c>
      <c r="J112" s="78" t="str">
        <f>IF(J12="","",J12)</f>
        <v>15. 6. 2022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 xml:space="preserve"> </v>
      </c>
      <c r="G114" s="39"/>
      <c r="H114" s="39"/>
      <c r="I114" s="31" t="s">
        <v>31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Ing. Jiří Skalník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104</v>
      </c>
      <c r="D117" s="193" t="s">
        <v>61</v>
      </c>
      <c r="E117" s="193" t="s">
        <v>57</v>
      </c>
      <c r="F117" s="193" t="s">
        <v>58</v>
      </c>
      <c r="G117" s="193" t="s">
        <v>105</v>
      </c>
      <c r="H117" s="193" t="s">
        <v>106</v>
      </c>
      <c r="I117" s="193" t="s">
        <v>107</v>
      </c>
      <c r="J117" s="193" t="s">
        <v>98</v>
      </c>
      <c r="K117" s="194" t="s">
        <v>108</v>
      </c>
      <c r="L117" s="195"/>
      <c r="M117" s="99" t="s">
        <v>1</v>
      </c>
      <c r="N117" s="100" t="s">
        <v>40</v>
      </c>
      <c r="O117" s="100" t="s">
        <v>109</v>
      </c>
      <c r="P117" s="100" t="s">
        <v>110</v>
      </c>
      <c r="Q117" s="100" t="s">
        <v>111</v>
      </c>
      <c r="R117" s="100" t="s">
        <v>112</v>
      </c>
      <c r="S117" s="100" t="s">
        <v>113</v>
      </c>
      <c r="T117" s="101" t="s">
        <v>114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115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100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116</v>
      </c>
      <c r="F119" s="204" t="s">
        <v>117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84</v>
      </c>
      <c r="AT119" s="213" t="s">
        <v>75</v>
      </c>
      <c r="AU119" s="213" t="s">
        <v>76</v>
      </c>
      <c r="AY119" s="212" t="s">
        <v>118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84</v>
      </c>
      <c r="F120" s="215" t="s">
        <v>119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SUM(P121:P155)</f>
        <v>0</v>
      </c>
      <c r="Q120" s="209"/>
      <c r="R120" s="210">
        <f>SUM(R121:R155)</f>
        <v>0</v>
      </c>
      <c r="S120" s="209"/>
      <c r="T120" s="211">
        <f>SUM(T121:T155)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84</v>
      </c>
      <c r="AY120" s="212" t="s">
        <v>118</v>
      </c>
      <c r="BK120" s="214">
        <f>SUM(BK121:BK155)</f>
        <v>0</v>
      </c>
    </row>
    <row r="121" s="2" customFormat="1" ht="49.05" customHeight="1">
      <c r="A121" s="37"/>
      <c r="B121" s="38"/>
      <c r="C121" s="217" t="s">
        <v>84</v>
      </c>
      <c r="D121" s="217" t="s">
        <v>120</v>
      </c>
      <c r="E121" s="218" t="s">
        <v>121</v>
      </c>
      <c r="F121" s="219" t="s">
        <v>122</v>
      </c>
      <c r="G121" s="220" t="s">
        <v>123</v>
      </c>
      <c r="H121" s="221">
        <v>65</v>
      </c>
      <c r="I121" s="222"/>
      <c r="J121" s="223">
        <f>ROUND(I121*H121,2)</f>
        <v>0</v>
      </c>
      <c r="K121" s="219" t="s">
        <v>124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125</v>
      </c>
      <c r="AT121" s="228" t="s">
        <v>120</v>
      </c>
      <c r="AU121" s="228" t="s">
        <v>86</v>
      </c>
      <c r="AY121" s="16" t="s">
        <v>118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125</v>
      </c>
      <c r="BM121" s="228" t="s">
        <v>126</v>
      </c>
    </row>
    <row r="122" s="2" customFormat="1">
      <c r="A122" s="37"/>
      <c r="B122" s="38"/>
      <c r="C122" s="39"/>
      <c r="D122" s="230" t="s">
        <v>127</v>
      </c>
      <c r="E122" s="39"/>
      <c r="F122" s="231" t="s">
        <v>128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127</v>
      </c>
      <c r="AU122" s="16" t="s">
        <v>86</v>
      </c>
    </row>
    <row r="123" s="13" customFormat="1">
      <c r="A123" s="13"/>
      <c r="B123" s="235"/>
      <c r="C123" s="236"/>
      <c r="D123" s="230" t="s">
        <v>129</v>
      </c>
      <c r="E123" s="237" t="s">
        <v>1</v>
      </c>
      <c r="F123" s="238" t="s">
        <v>130</v>
      </c>
      <c r="G123" s="236"/>
      <c r="H123" s="239">
        <v>65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129</v>
      </c>
      <c r="AU123" s="245" t="s">
        <v>86</v>
      </c>
      <c r="AV123" s="13" t="s">
        <v>86</v>
      </c>
      <c r="AW123" s="13" t="s">
        <v>32</v>
      </c>
      <c r="AX123" s="13" t="s">
        <v>84</v>
      </c>
      <c r="AY123" s="245" t="s">
        <v>118</v>
      </c>
    </row>
    <row r="124" s="2" customFormat="1" ht="33" customHeight="1">
      <c r="A124" s="37"/>
      <c r="B124" s="38"/>
      <c r="C124" s="217" t="s">
        <v>86</v>
      </c>
      <c r="D124" s="217" t="s">
        <v>120</v>
      </c>
      <c r="E124" s="218" t="s">
        <v>131</v>
      </c>
      <c r="F124" s="219" t="s">
        <v>132</v>
      </c>
      <c r="G124" s="220" t="s">
        <v>133</v>
      </c>
      <c r="H124" s="221">
        <v>386.60000000000002</v>
      </c>
      <c r="I124" s="222"/>
      <c r="J124" s="223">
        <f>ROUND(I124*H124,2)</f>
        <v>0</v>
      </c>
      <c r="K124" s="219" t="s">
        <v>124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125</v>
      </c>
      <c r="AT124" s="228" t="s">
        <v>120</v>
      </c>
      <c r="AU124" s="228" t="s">
        <v>86</v>
      </c>
      <c r="AY124" s="16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125</v>
      </c>
      <c r="BM124" s="228" t="s">
        <v>134</v>
      </c>
    </row>
    <row r="125" s="14" customFormat="1">
      <c r="A125" s="14"/>
      <c r="B125" s="246"/>
      <c r="C125" s="247"/>
      <c r="D125" s="230" t="s">
        <v>129</v>
      </c>
      <c r="E125" s="248" t="s">
        <v>1</v>
      </c>
      <c r="F125" s="249" t="s">
        <v>135</v>
      </c>
      <c r="G125" s="247"/>
      <c r="H125" s="248" t="s">
        <v>1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129</v>
      </c>
      <c r="AU125" s="255" t="s">
        <v>86</v>
      </c>
      <c r="AV125" s="14" t="s">
        <v>84</v>
      </c>
      <c r="AW125" s="14" t="s">
        <v>32</v>
      </c>
      <c r="AX125" s="14" t="s">
        <v>76</v>
      </c>
      <c r="AY125" s="255" t="s">
        <v>118</v>
      </c>
    </row>
    <row r="126" s="13" customFormat="1">
      <c r="A126" s="13"/>
      <c r="B126" s="235"/>
      <c r="C126" s="236"/>
      <c r="D126" s="230" t="s">
        <v>129</v>
      </c>
      <c r="E126" s="237" t="s">
        <v>1</v>
      </c>
      <c r="F126" s="238" t="s">
        <v>136</v>
      </c>
      <c r="G126" s="236"/>
      <c r="H126" s="239">
        <v>386.60000000000002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129</v>
      </c>
      <c r="AU126" s="245" t="s">
        <v>86</v>
      </c>
      <c r="AV126" s="13" t="s">
        <v>86</v>
      </c>
      <c r="AW126" s="13" t="s">
        <v>32</v>
      </c>
      <c r="AX126" s="13" t="s">
        <v>84</v>
      </c>
      <c r="AY126" s="245" t="s">
        <v>118</v>
      </c>
    </row>
    <row r="127" s="2" customFormat="1" ht="44.25" customHeight="1">
      <c r="A127" s="37"/>
      <c r="B127" s="38"/>
      <c r="C127" s="217" t="s">
        <v>137</v>
      </c>
      <c r="D127" s="217" t="s">
        <v>120</v>
      </c>
      <c r="E127" s="218" t="s">
        <v>138</v>
      </c>
      <c r="F127" s="219" t="s">
        <v>139</v>
      </c>
      <c r="G127" s="220" t="s">
        <v>133</v>
      </c>
      <c r="H127" s="221">
        <v>386.60000000000002</v>
      </c>
      <c r="I127" s="222"/>
      <c r="J127" s="223">
        <f>ROUND(I127*H127,2)</f>
        <v>0</v>
      </c>
      <c r="K127" s="219" t="s">
        <v>124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125</v>
      </c>
      <c r="AT127" s="228" t="s">
        <v>120</v>
      </c>
      <c r="AU127" s="228" t="s">
        <v>86</v>
      </c>
      <c r="AY127" s="16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125</v>
      </c>
      <c r="BM127" s="228" t="s">
        <v>140</v>
      </c>
    </row>
    <row r="128" s="13" customFormat="1">
      <c r="A128" s="13"/>
      <c r="B128" s="235"/>
      <c r="C128" s="236"/>
      <c r="D128" s="230" t="s">
        <v>129</v>
      </c>
      <c r="E128" s="237" t="s">
        <v>1</v>
      </c>
      <c r="F128" s="238" t="s">
        <v>136</v>
      </c>
      <c r="G128" s="236"/>
      <c r="H128" s="239">
        <v>386.60000000000002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129</v>
      </c>
      <c r="AU128" s="245" t="s">
        <v>86</v>
      </c>
      <c r="AV128" s="13" t="s">
        <v>86</v>
      </c>
      <c r="AW128" s="13" t="s">
        <v>32</v>
      </c>
      <c r="AX128" s="13" t="s">
        <v>84</v>
      </c>
      <c r="AY128" s="245" t="s">
        <v>118</v>
      </c>
    </row>
    <row r="129" s="2" customFormat="1" ht="49.05" customHeight="1">
      <c r="A129" s="37"/>
      <c r="B129" s="38"/>
      <c r="C129" s="217" t="s">
        <v>125</v>
      </c>
      <c r="D129" s="217" t="s">
        <v>120</v>
      </c>
      <c r="E129" s="218" t="s">
        <v>141</v>
      </c>
      <c r="F129" s="219" t="s">
        <v>142</v>
      </c>
      <c r="G129" s="220" t="s">
        <v>133</v>
      </c>
      <c r="H129" s="221">
        <v>7.7000000000000002</v>
      </c>
      <c r="I129" s="222"/>
      <c r="J129" s="223">
        <f>ROUND(I129*H129,2)</f>
        <v>0</v>
      </c>
      <c r="K129" s="219" t="s">
        <v>124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125</v>
      </c>
      <c r="AT129" s="228" t="s">
        <v>120</v>
      </c>
      <c r="AU129" s="228" t="s">
        <v>86</v>
      </c>
      <c r="AY129" s="16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125</v>
      </c>
      <c r="BM129" s="228" t="s">
        <v>143</v>
      </c>
    </row>
    <row r="130" s="2" customFormat="1">
      <c r="A130" s="37"/>
      <c r="B130" s="38"/>
      <c r="C130" s="39"/>
      <c r="D130" s="230" t="s">
        <v>127</v>
      </c>
      <c r="E130" s="39"/>
      <c r="F130" s="231" t="s">
        <v>144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127</v>
      </c>
      <c r="AU130" s="16" t="s">
        <v>86</v>
      </c>
    </row>
    <row r="131" s="14" customFormat="1">
      <c r="A131" s="14"/>
      <c r="B131" s="246"/>
      <c r="C131" s="247"/>
      <c r="D131" s="230" t="s">
        <v>129</v>
      </c>
      <c r="E131" s="248" t="s">
        <v>1</v>
      </c>
      <c r="F131" s="249" t="s">
        <v>145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129</v>
      </c>
      <c r="AU131" s="255" t="s">
        <v>86</v>
      </c>
      <c r="AV131" s="14" t="s">
        <v>84</v>
      </c>
      <c r="AW131" s="14" t="s">
        <v>32</v>
      </c>
      <c r="AX131" s="14" t="s">
        <v>76</v>
      </c>
      <c r="AY131" s="255" t="s">
        <v>118</v>
      </c>
    </row>
    <row r="132" s="13" customFormat="1">
      <c r="A132" s="13"/>
      <c r="B132" s="235"/>
      <c r="C132" s="236"/>
      <c r="D132" s="230" t="s">
        <v>129</v>
      </c>
      <c r="E132" s="237" t="s">
        <v>1</v>
      </c>
      <c r="F132" s="238" t="s">
        <v>146</v>
      </c>
      <c r="G132" s="236"/>
      <c r="H132" s="239">
        <v>7.7000000000000002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129</v>
      </c>
      <c r="AU132" s="245" t="s">
        <v>86</v>
      </c>
      <c r="AV132" s="13" t="s">
        <v>86</v>
      </c>
      <c r="AW132" s="13" t="s">
        <v>32</v>
      </c>
      <c r="AX132" s="13" t="s">
        <v>84</v>
      </c>
      <c r="AY132" s="245" t="s">
        <v>118</v>
      </c>
    </row>
    <row r="133" s="2" customFormat="1" ht="78" customHeight="1">
      <c r="A133" s="37"/>
      <c r="B133" s="38"/>
      <c r="C133" s="217" t="s">
        <v>147</v>
      </c>
      <c r="D133" s="217" t="s">
        <v>120</v>
      </c>
      <c r="E133" s="218" t="s">
        <v>148</v>
      </c>
      <c r="F133" s="219" t="s">
        <v>149</v>
      </c>
      <c r="G133" s="220" t="s">
        <v>133</v>
      </c>
      <c r="H133" s="221">
        <v>7.7000000000000002</v>
      </c>
      <c r="I133" s="222"/>
      <c r="J133" s="223">
        <f>ROUND(I133*H133,2)</f>
        <v>0</v>
      </c>
      <c r="K133" s="219" t="s">
        <v>124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125</v>
      </c>
      <c r="AT133" s="228" t="s">
        <v>120</v>
      </c>
      <c r="AU133" s="228" t="s">
        <v>86</v>
      </c>
      <c r="AY133" s="16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125</v>
      </c>
      <c r="BM133" s="228" t="s">
        <v>150</v>
      </c>
    </row>
    <row r="134" s="13" customFormat="1">
      <c r="A134" s="13"/>
      <c r="B134" s="235"/>
      <c r="C134" s="236"/>
      <c r="D134" s="230" t="s">
        <v>129</v>
      </c>
      <c r="E134" s="237" t="s">
        <v>1</v>
      </c>
      <c r="F134" s="238" t="s">
        <v>146</v>
      </c>
      <c r="G134" s="236"/>
      <c r="H134" s="239">
        <v>7.7000000000000002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129</v>
      </c>
      <c r="AU134" s="245" t="s">
        <v>86</v>
      </c>
      <c r="AV134" s="13" t="s">
        <v>86</v>
      </c>
      <c r="AW134" s="13" t="s">
        <v>32</v>
      </c>
      <c r="AX134" s="13" t="s">
        <v>84</v>
      </c>
      <c r="AY134" s="245" t="s">
        <v>118</v>
      </c>
    </row>
    <row r="135" s="2" customFormat="1" ht="55.5" customHeight="1">
      <c r="A135" s="37"/>
      <c r="B135" s="38"/>
      <c r="C135" s="217" t="s">
        <v>151</v>
      </c>
      <c r="D135" s="217" t="s">
        <v>120</v>
      </c>
      <c r="E135" s="218" t="s">
        <v>152</v>
      </c>
      <c r="F135" s="219" t="s">
        <v>153</v>
      </c>
      <c r="G135" s="220" t="s">
        <v>133</v>
      </c>
      <c r="H135" s="221">
        <v>93.5</v>
      </c>
      <c r="I135" s="222"/>
      <c r="J135" s="223">
        <f>ROUND(I135*H135,2)</f>
        <v>0</v>
      </c>
      <c r="K135" s="219" t="s">
        <v>124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125</v>
      </c>
      <c r="AT135" s="228" t="s">
        <v>120</v>
      </c>
      <c r="AU135" s="228" t="s">
        <v>86</v>
      </c>
      <c r="AY135" s="16" t="s">
        <v>118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125</v>
      </c>
      <c r="BM135" s="228" t="s">
        <v>154</v>
      </c>
    </row>
    <row r="136" s="14" customFormat="1">
      <c r="A136" s="14"/>
      <c r="B136" s="246"/>
      <c r="C136" s="247"/>
      <c r="D136" s="230" t="s">
        <v>129</v>
      </c>
      <c r="E136" s="248" t="s">
        <v>1</v>
      </c>
      <c r="F136" s="249" t="s">
        <v>155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129</v>
      </c>
      <c r="AU136" s="255" t="s">
        <v>86</v>
      </c>
      <c r="AV136" s="14" t="s">
        <v>84</v>
      </c>
      <c r="AW136" s="14" t="s">
        <v>32</v>
      </c>
      <c r="AX136" s="14" t="s">
        <v>76</v>
      </c>
      <c r="AY136" s="255" t="s">
        <v>118</v>
      </c>
    </row>
    <row r="137" s="14" customFormat="1">
      <c r="A137" s="14"/>
      <c r="B137" s="246"/>
      <c r="C137" s="247"/>
      <c r="D137" s="230" t="s">
        <v>129</v>
      </c>
      <c r="E137" s="248" t="s">
        <v>1</v>
      </c>
      <c r="F137" s="249" t="s">
        <v>156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129</v>
      </c>
      <c r="AU137" s="255" t="s">
        <v>86</v>
      </c>
      <c r="AV137" s="14" t="s">
        <v>84</v>
      </c>
      <c r="AW137" s="14" t="s">
        <v>32</v>
      </c>
      <c r="AX137" s="14" t="s">
        <v>76</v>
      </c>
      <c r="AY137" s="255" t="s">
        <v>118</v>
      </c>
    </row>
    <row r="138" s="13" customFormat="1">
      <c r="A138" s="13"/>
      <c r="B138" s="235"/>
      <c r="C138" s="236"/>
      <c r="D138" s="230" t="s">
        <v>129</v>
      </c>
      <c r="E138" s="237" t="s">
        <v>1</v>
      </c>
      <c r="F138" s="238" t="s">
        <v>157</v>
      </c>
      <c r="G138" s="236"/>
      <c r="H138" s="239">
        <v>93.5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129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118</v>
      </c>
    </row>
    <row r="139" s="2" customFormat="1" ht="62.7" customHeight="1">
      <c r="A139" s="37"/>
      <c r="B139" s="38"/>
      <c r="C139" s="217" t="s">
        <v>158</v>
      </c>
      <c r="D139" s="217" t="s">
        <v>120</v>
      </c>
      <c r="E139" s="218" t="s">
        <v>159</v>
      </c>
      <c r="F139" s="219" t="s">
        <v>160</v>
      </c>
      <c r="G139" s="220" t="s">
        <v>133</v>
      </c>
      <c r="H139" s="221">
        <v>467.5</v>
      </c>
      <c r="I139" s="222"/>
      <c r="J139" s="223">
        <f>ROUND(I139*H139,2)</f>
        <v>0</v>
      </c>
      <c r="K139" s="219" t="s">
        <v>124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125</v>
      </c>
      <c r="AT139" s="228" t="s">
        <v>120</v>
      </c>
      <c r="AU139" s="228" t="s">
        <v>86</v>
      </c>
      <c r="AY139" s="16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125</v>
      </c>
      <c r="BM139" s="228" t="s">
        <v>161</v>
      </c>
    </row>
    <row r="140" s="14" customFormat="1">
      <c r="A140" s="14"/>
      <c r="B140" s="246"/>
      <c r="C140" s="247"/>
      <c r="D140" s="230" t="s">
        <v>129</v>
      </c>
      <c r="E140" s="248" t="s">
        <v>1</v>
      </c>
      <c r="F140" s="249" t="s">
        <v>162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129</v>
      </c>
      <c r="AU140" s="255" t="s">
        <v>86</v>
      </c>
      <c r="AV140" s="14" t="s">
        <v>84</v>
      </c>
      <c r="AW140" s="14" t="s">
        <v>32</v>
      </c>
      <c r="AX140" s="14" t="s">
        <v>76</v>
      </c>
      <c r="AY140" s="255" t="s">
        <v>118</v>
      </c>
    </row>
    <row r="141" s="13" customFormat="1">
      <c r="A141" s="13"/>
      <c r="B141" s="235"/>
      <c r="C141" s="236"/>
      <c r="D141" s="230" t="s">
        <v>129</v>
      </c>
      <c r="E141" s="237" t="s">
        <v>1</v>
      </c>
      <c r="F141" s="238" t="s">
        <v>163</v>
      </c>
      <c r="G141" s="236"/>
      <c r="H141" s="239">
        <v>467.5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129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118</v>
      </c>
    </row>
    <row r="142" s="2" customFormat="1" ht="44.25" customHeight="1">
      <c r="A142" s="37"/>
      <c r="B142" s="38"/>
      <c r="C142" s="217" t="s">
        <v>164</v>
      </c>
      <c r="D142" s="217" t="s">
        <v>120</v>
      </c>
      <c r="E142" s="218" t="s">
        <v>165</v>
      </c>
      <c r="F142" s="219" t="s">
        <v>166</v>
      </c>
      <c r="G142" s="220" t="s">
        <v>133</v>
      </c>
      <c r="H142" s="221">
        <v>394.30000000000001</v>
      </c>
      <c r="I142" s="222"/>
      <c r="J142" s="223">
        <f>ROUND(I142*H142,2)</f>
        <v>0</v>
      </c>
      <c r="K142" s="219" t="s">
        <v>124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125</v>
      </c>
      <c r="AT142" s="228" t="s">
        <v>120</v>
      </c>
      <c r="AU142" s="228" t="s">
        <v>86</v>
      </c>
      <c r="AY142" s="16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125</v>
      </c>
      <c r="BM142" s="228" t="s">
        <v>167</v>
      </c>
    </row>
    <row r="143" s="14" customFormat="1">
      <c r="A143" s="14"/>
      <c r="B143" s="246"/>
      <c r="C143" s="247"/>
      <c r="D143" s="230" t="s">
        <v>129</v>
      </c>
      <c r="E143" s="248" t="s">
        <v>1</v>
      </c>
      <c r="F143" s="249" t="s">
        <v>168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129</v>
      </c>
      <c r="AU143" s="255" t="s">
        <v>86</v>
      </c>
      <c r="AV143" s="14" t="s">
        <v>84</v>
      </c>
      <c r="AW143" s="14" t="s">
        <v>32</v>
      </c>
      <c r="AX143" s="14" t="s">
        <v>76</v>
      </c>
      <c r="AY143" s="255" t="s">
        <v>118</v>
      </c>
    </row>
    <row r="144" s="13" customFormat="1">
      <c r="A144" s="13"/>
      <c r="B144" s="235"/>
      <c r="C144" s="236"/>
      <c r="D144" s="230" t="s">
        <v>129</v>
      </c>
      <c r="E144" s="237" t="s">
        <v>1</v>
      </c>
      <c r="F144" s="238" t="s">
        <v>169</v>
      </c>
      <c r="G144" s="236"/>
      <c r="H144" s="239">
        <v>394.30000000000001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129</v>
      </c>
      <c r="AU144" s="245" t="s">
        <v>86</v>
      </c>
      <c r="AV144" s="13" t="s">
        <v>86</v>
      </c>
      <c r="AW144" s="13" t="s">
        <v>32</v>
      </c>
      <c r="AX144" s="13" t="s">
        <v>84</v>
      </c>
      <c r="AY144" s="245" t="s">
        <v>118</v>
      </c>
    </row>
    <row r="145" s="2" customFormat="1" ht="62.7" customHeight="1">
      <c r="A145" s="37"/>
      <c r="B145" s="38"/>
      <c r="C145" s="217" t="s">
        <v>170</v>
      </c>
      <c r="D145" s="217" t="s">
        <v>120</v>
      </c>
      <c r="E145" s="218" t="s">
        <v>171</v>
      </c>
      <c r="F145" s="219" t="s">
        <v>172</v>
      </c>
      <c r="G145" s="220" t="s">
        <v>133</v>
      </c>
      <c r="H145" s="221">
        <v>394.30000000000001</v>
      </c>
      <c r="I145" s="222"/>
      <c r="J145" s="223">
        <f>ROUND(I145*H145,2)</f>
        <v>0</v>
      </c>
      <c r="K145" s="219" t="s">
        <v>124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125</v>
      </c>
      <c r="AT145" s="228" t="s">
        <v>120</v>
      </c>
      <c r="AU145" s="228" t="s">
        <v>86</v>
      </c>
      <c r="AY145" s="16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125</v>
      </c>
      <c r="BM145" s="228" t="s">
        <v>173</v>
      </c>
    </row>
    <row r="146" s="14" customFormat="1">
      <c r="A146" s="14"/>
      <c r="B146" s="246"/>
      <c r="C146" s="247"/>
      <c r="D146" s="230" t="s">
        <v>129</v>
      </c>
      <c r="E146" s="248" t="s">
        <v>1</v>
      </c>
      <c r="F146" s="249" t="s">
        <v>174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129</v>
      </c>
      <c r="AU146" s="255" t="s">
        <v>86</v>
      </c>
      <c r="AV146" s="14" t="s">
        <v>84</v>
      </c>
      <c r="AW146" s="14" t="s">
        <v>32</v>
      </c>
      <c r="AX146" s="14" t="s">
        <v>76</v>
      </c>
      <c r="AY146" s="255" t="s">
        <v>118</v>
      </c>
    </row>
    <row r="147" s="13" customFormat="1">
      <c r="A147" s="13"/>
      <c r="B147" s="235"/>
      <c r="C147" s="236"/>
      <c r="D147" s="230" t="s">
        <v>129</v>
      </c>
      <c r="E147" s="237" t="s">
        <v>1</v>
      </c>
      <c r="F147" s="238" t="s">
        <v>175</v>
      </c>
      <c r="G147" s="236"/>
      <c r="H147" s="239">
        <v>394.30000000000001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129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118</v>
      </c>
    </row>
    <row r="148" s="2" customFormat="1" ht="44.25" customHeight="1">
      <c r="A148" s="37"/>
      <c r="B148" s="38"/>
      <c r="C148" s="217" t="s">
        <v>176</v>
      </c>
      <c r="D148" s="217" t="s">
        <v>120</v>
      </c>
      <c r="E148" s="218" t="s">
        <v>177</v>
      </c>
      <c r="F148" s="219" t="s">
        <v>178</v>
      </c>
      <c r="G148" s="220" t="s">
        <v>179</v>
      </c>
      <c r="H148" s="221">
        <v>540.19100000000003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125</v>
      </c>
      <c r="AT148" s="228" t="s">
        <v>120</v>
      </c>
      <c r="AU148" s="228" t="s">
        <v>86</v>
      </c>
      <c r="AY148" s="16" t="s">
        <v>118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125</v>
      </c>
      <c r="BM148" s="228" t="s">
        <v>180</v>
      </c>
    </row>
    <row r="149" s="2" customFormat="1">
      <c r="A149" s="37"/>
      <c r="B149" s="38"/>
      <c r="C149" s="39"/>
      <c r="D149" s="230" t="s">
        <v>127</v>
      </c>
      <c r="E149" s="39"/>
      <c r="F149" s="231" t="s">
        <v>181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86</v>
      </c>
    </row>
    <row r="150" s="13" customFormat="1">
      <c r="A150" s="13"/>
      <c r="B150" s="235"/>
      <c r="C150" s="236"/>
      <c r="D150" s="230" t="s">
        <v>129</v>
      </c>
      <c r="E150" s="237" t="s">
        <v>1</v>
      </c>
      <c r="F150" s="238" t="s">
        <v>175</v>
      </c>
      <c r="G150" s="236"/>
      <c r="H150" s="239">
        <v>394.30000000000001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129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118</v>
      </c>
    </row>
    <row r="151" s="13" customFormat="1">
      <c r="A151" s="13"/>
      <c r="B151" s="235"/>
      <c r="C151" s="236"/>
      <c r="D151" s="230" t="s">
        <v>129</v>
      </c>
      <c r="E151" s="236"/>
      <c r="F151" s="238" t="s">
        <v>182</v>
      </c>
      <c r="G151" s="236"/>
      <c r="H151" s="239">
        <v>540.19100000000003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129</v>
      </c>
      <c r="AU151" s="245" t="s">
        <v>86</v>
      </c>
      <c r="AV151" s="13" t="s">
        <v>86</v>
      </c>
      <c r="AW151" s="13" t="s">
        <v>4</v>
      </c>
      <c r="AX151" s="13" t="s">
        <v>84</v>
      </c>
      <c r="AY151" s="245" t="s">
        <v>118</v>
      </c>
    </row>
    <row r="152" s="2" customFormat="1" ht="37.8" customHeight="1">
      <c r="A152" s="37"/>
      <c r="B152" s="38"/>
      <c r="C152" s="217" t="s">
        <v>183</v>
      </c>
      <c r="D152" s="217" t="s">
        <v>120</v>
      </c>
      <c r="E152" s="218" t="s">
        <v>184</v>
      </c>
      <c r="F152" s="219" t="s">
        <v>185</v>
      </c>
      <c r="G152" s="220" t="s">
        <v>133</v>
      </c>
      <c r="H152" s="221">
        <v>394.30000000000001</v>
      </c>
      <c r="I152" s="222"/>
      <c r="J152" s="223">
        <f>ROUND(I152*H152,2)</f>
        <v>0</v>
      </c>
      <c r="K152" s="219" t="s">
        <v>124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125</v>
      </c>
      <c r="AT152" s="228" t="s">
        <v>120</v>
      </c>
      <c r="AU152" s="228" t="s">
        <v>86</v>
      </c>
      <c r="AY152" s="16" t="s">
        <v>118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125</v>
      </c>
      <c r="BM152" s="228" t="s">
        <v>186</v>
      </c>
    </row>
    <row r="153" s="13" customFormat="1">
      <c r="A153" s="13"/>
      <c r="B153" s="235"/>
      <c r="C153" s="236"/>
      <c r="D153" s="230" t="s">
        <v>129</v>
      </c>
      <c r="E153" s="237" t="s">
        <v>1</v>
      </c>
      <c r="F153" s="238" t="s">
        <v>175</v>
      </c>
      <c r="G153" s="236"/>
      <c r="H153" s="239">
        <v>394.30000000000001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129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118</v>
      </c>
    </row>
    <row r="154" s="2" customFormat="1" ht="44.25" customHeight="1">
      <c r="A154" s="37"/>
      <c r="B154" s="38"/>
      <c r="C154" s="217" t="s">
        <v>187</v>
      </c>
      <c r="D154" s="217" t="s">
        <v>120</v>
      </c>
      <c r="E154" s="218" t="s">
        <v>188</v>
      </c>
      <c r="F154" s="219" t="s">
        <v>189</v>
      </c>
      <c r="G154" s="220" t="s">
        <v>190</v>
      </c>
      <c r="H154" s="221">
        <v>50</v>
      </c>
      <c r="I154" s="222"/>
      <c r="J154" s="223">
        <f>ROUND(I154*H154,2)</f>
        <v>0</v>
      </c>
      <c r="K154" s="219" t="s">
        <v>124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125</v>
      </c>
      <c r="AT154" s="228" t="s">
        <v>120</v>
      </c>
      <c r="AU154" s="228" t="s">
        <v>86</v>
      </c>
      <c r="AY154" s="16" t="s">
        <v>118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125</v>
      </c>
      <c r="BM154" s="228" t="s">
        <v>191</v>
      </c>
    </row>
    <row r="155" s="2" customFormat="1">
      <c r="A155" s="37"/>
      <c r="B155" s="38"/>
      <c r="C155" s="39"/>
      <c r="D155" s="230" t="s">
        <v>127</v>
      </c>
      <c r="E155" s="39"/>
      <c r="F155" s="231" t="s">
        <v>192</v>
      </c>
      <c r="G155" s="39"/>
      <c r="H155" s="39"/>
      <c r="I155" s="232"/>
      <c r="J155" s="39"/>
      <c r="K155" s="39"/>
      <c r="L155" s="43"/>
      <c r="M155" s="256"/>
      <c r="N155" s="257"/>
      <c r="O155" s="258"/>
      <c r="P155" s="258"/>
      <c r="Q155" s="258"/>
      <c r="R155" s="258"/>
      <c r="S155" s="258"/>
      <c r="T155" s="259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127</v>
      </c>
      <c r="AU155" s="16" t="s">
        <v>86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8NOCP+ZkPm4/JfMyg44isqiWrBPhTbKZgsf1CAZBkAWX2aE+dKIUXotKLJYySiRJl1CPOZY6WupL5tbNMCWLvA==" hashValue="8+nDlURgQbIFFQGivlAmcUQNghSGt11G9QiEInwdDaV0plZFf2pI4/pc785wgKs6kCBinUaTIRigHHiVSKyPlg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Podleský potok - Bartovice km 3,066 - 3,439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20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15. 6. 2022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ROUND((SUM(BE118:BE141)),  2)</f>
        <v>0</v>
      </c>
      <c r="G33" s="37"/>
      <c r="H33" s="37"/>
      <c r="I33" s="154">
        <v>0.20999999999999999</v>
      </c>
      <c r="J33" s="153">
        <f>ROUND(((SUM(BE118:BE141))*I33),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ROUND((SUM(BF118:BF141)),  2)</f>
        <v>0</v>
      </c>
      <c r="G34" s="37"/>
      <c r="H34" s="37"/>
      <c r="I34" s="154">
        <v>0.14999999999999999</v>
      </c>
      <c r="J34" s="153">
        <f>ROUND(((SUM(BF118:BF141))*I34),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ROUND((SUM(BH118:BH141)),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Podleský potok - Bartovice km 3,066 - 3,439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odtěžení sedimentu km 3,342 - 3,439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Bartovice</v>
      </c>
      <c r="G89" s="39"/>
      <c r="H89" s="39"/>
      <c r="I89" s="31" t="s">
        <v>23</v>
      </c>
      <c r="J89" s="78" t="str">
        <f>IF(J12="","",J12)</f>
        <v>15. 6. 2022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Podleský potok - Bartovice km 3,066 - 3,439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SO-02 - odtěžení sedimentu km 3,342 - 3,439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Bartovice</v>
      </c>
      <c r="G112" s="39"/>
      <c r="H112" s="39"/>
      <c r="I112" s="31" t="s">
        <v>23</v>
      </c>
      <c r="J112" s="78" t="str">
        <f>IF(J12="","",J12)</f>
        <v>15. 6. 2022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 xml:space="preserve"> </v>
      </c>
      <c r="G114" s="39"/>
      <c r="H114" s="39"/>
      <c r="I114" s="31" t="s">
        <v>31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Ing. Jiří Skalník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104</v>
      </c>
      <c r="D117" s="193" t="s">
        <v>61</v>
      </c>
      <c r="E117" s="193" t="s">
        <v>57</v>
      </c>
      <c r="F117" s="193" t="s">
        <v>58</v>
      </c>
      <c r="G117" s="193" t="s">
        <v>105</v>
      </c>
      <c r="H117" s="193" t="s">
        <v>106</v>
      </c>
      <c r="I117" s="193" t="s">
        <v>107</v>
      </c>
      <c r="J117" s="193" t="s">
        <v>98</v>
      </c>
      <c r="K117" s="194" t="s">
        <v>108</v>
      </c>
      <c r="L117" s="195"/>
      <c r="M117" s="99" t="s">
        <v>1</v>
      </c>
      <c r="N117" s="100" t="s">
        <v>40</v>
      </c>
      <c r="O117" s="100" t="s">
        <v>109</v>
      </c>
      <c r="P117" s="100" t="s">
        <v>110</v>
      </c>
      <c r="Q117" s="100" t="s">
        <v>111</v>
      </c>
      <c r="R117" s="100" t="s">
        <v>112</v>
      </c>
      <c r="S117" s="100" t="s">
        <v>113</v>
      </c>
      <c r="T117" s="101" t="s">
        <v>114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115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100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116</v>
      </c>
      <c r="F119" s="204" t="s">
        <v>117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84</v>
      </c>
      <c r="AT119" s="213" t="s">
        <v>75</v>
      </c>
      <c r="AU119" s="213" t="s">
        <v>76</v>
      </c>
      <c r="AY119" s="212" t="s">
        <v>118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84</v>
      </c>
      <c r="F120" s="215" t="s">
        <v>119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SUM(P121:P141)</f>
        <v>0</v>
      </c>
      <c r="Q120" s="209"/>
      <c r="R120" s="210">
        <f>SUM(R121:R141)</f>
        <v>0</v>
      </c>
      <c r="S120" s="209"/>
      <c r="T120" s="211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84</v>
      </c>
      <c r="AY120" s="212" t="s">
        <v>118</v>
      </c>
      <c r="BK120" s="214">
        <f>SUM(BK121:BK141)</f>
        <v>0</v>
      </c>
    </row>
    <row r="121" s="2" customFormat="1" ht="33" customHeight="1">
      <c r="A121" s="37"/>
      <c r="B121" s="38"/>
      <c r="C121" s="217" t="s">
        <v>84</v>
      </c>
      <c r="D121" s="217" t="s">
        <v>120</v>
      </c>
      <c r="E121" s="218" t="s">
        <v>131</v>
      </c>
      <c r="F121" s="219" t="s">
        <v>132</v>
      </c>
      <c r="G121" s="220" t="s">
        <v>133</v>
      </c>
      <c r="H121" s="221">
        <v>47</v>
      </c>
      <c r="I121" s="222"/>
      <c r="J121" s="223">
        <f>ROUND(I121*H121,2)</f>
        <v>0</v>
      </c>
      <c r="K121" s="219" t="s">
        <v>124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125</v>
      </c>
      <c r="AT121" s="228" t="s">
        <v>120</v>
      </c>
      <c r="AU121" s="228" t="s">
        <v>86</v>
      </c>
      <c r="AY121" s="16" t="s">
        <v>118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125</v>
      </c>
      <c r="BM121" s="228" t="s">
        <v>194</v>
      </c>
    </row>
    <row r="122" s="14" customFormat="1">
      <c r="A122" s="14"/>
      <c r="B122" s="246"/>
      <c r="C122" s="247"/>
      <c r="D122" s="230" t="s">
        <v>129</v>
      </c>
      <c r="E122" s="248" t="s">
        <v>1</v>
      </c>
      <c r="F122" s="249" t="s">
        <v>195</v>
      </c>
      <c r="G122" s="247"/>
      <c r="H122" s="248" t="s">
        <v>1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129</v>
      </c>
      <c r="AU122" s="255" t="s">
        <v>86</v>
      </c>
      <c r="AV122" s="14" t="s">
        <v>84</v>
      </c>
      <c r="AW122" s="14" t="s">
        <v>32</v>
      </c>
      <c r="AX122" s="14" t="s">
        <v>76</v>
      </c>
      <c r="AY122" s="255" t="s">
        <v>118</v>
      </c>
    </row>
    <row r="123" s="13" customFormat="1">
      <c r="A123" s="13"/>
      <c r="B123" s="235"/>
      <c r="C123" s="236"/>
      <c r="D123" s="230" t="s">
        <v>129</v>
      </c>
      <c r="E123" s="237" t="s">
        <v>1</v>
      </c>
      <c r="F123" s="238" t="s">
        <v>196</v>
      </c>
      <c r="G123" s="236"/>
      <c r="H123" s="239">
        <v>47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129</v>
      </c>
      <c r="AU123" s="245" t="s">
        <v>86</v>
      </c>
      <c r="AV123" s="13" t="s">
        <v>86</v>
      </c>
      <c r="AW123" s="13" t="s">
        <v>32</v>
      </c>
      <c r="AX123" s="13" t="s">
        <v>84</v>
      </c>
      <c r="AY123" s="245" t="s">
        <v>118</v>
      </c>
    </row>
    <row r="124" s="2" customFormat="1" ht="44.25" customHeight="1">
      <c r="A124" s="37"/>
      <c r="B124" s="38"/>
      <c r="C124" s="217" t="s">
        <v>86</v>
      </c>
      <c r="D124" s="217" t="s">
        <v>120</v>
      </c>
      <c r="E124" s="218" t="s">
        <v>138</v>
      </c>
      <c r="F124" s="219" t="s">
        <v>139</v>
      </c>
      <c r="G124" s="220" t="s">
        <v>133</v>
      </c>
      <c r="H124" s="221">
        <v>47</v>
      </c>
      <c r="I124" s="222"/>
      <c r="J124" s="223">
        <f>ROUND(I124*H124,2)</f>
        <v>0</v>
      </c>
      <c r="K124" s="219" t="s">
        <v>124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125</v>
      </c>
      <c r="AT124" s="228" t="s">
        <v>120</v>
      </c>
      <c r="AU124" s="228" t="s">
        <v>86</v>
      </c>
      <c r="AY124" s="16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125</v>
      </c>
      <c r="BM124" s="228" t="s">
        <v>197</v>
      </c>
    </row>
    <row r="125" s="13" customFormat="1">
      <c r="A125" s="13"/>
      <c r="B125" s="235"/>
      <c r="C125" s="236"/>
      <c r="D125" s="230" t="s">
        <v>129</v>
      </c>
      <c r="E125" s="237" t="s">
        <v>1</v>
      </c>
      <c r="F125" s="238" t="s">
        <v>198</v>
      </c>
      <c r="G125" s="236"/>
      <c r="H125" s="239">
        <v>47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129</v>
      </c>
      <c r="AU125" s="245" t="s">
        <v>86</v>
      </c>
      <c r="AV125" s="13" t="s">
        <v>86</v>
      </c>
      <c r="AW125" s="13" t="s">
        <v>32</v>
      </c>
      <c r="AX125" s="13" t="s">
        <v>84</v>
      </c>
      <c r="AY125" s="245" t="s">
        <v>118</v>
      </c>
    </row>
    <row r="126" s="2" customFormat="1" ht="55.5" customHeight="1">
      <c r="A126" s="37"/>
      <c r="B126" s="38"/>
      <c r="C126" s="217" t="s">
        <v>137</v>
      </c>
      <c r="D126" s="217" t="s">
        <v>120</v>
      </c>
      <c r="E126" s="218" t="s">
        <v>152</v>
      </c>
      <c r="F126" s="219" t="s">
        <v>153</v>
      </c>
      <c r="G126" s="220" t="s">
        <v>133</v>
      </c>
      <c r="H126" s="221">
        <v>47</v>
      </c>
      <c r="I126" s="222"/>
      <c r="J126" s="223">
        <f>ROUND(I126*H126,2)</f>
        <v>0</v>
      </c>
      <c r="K126" s="219" t="s">
        <v>124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125</v>
      </c>
      <c r="AT126" s="228" t="s">
        <v>120</v>
      </c>
      <c r="AU126" s="228" t="s">
        <v>86</v>
      </c>
      <c r="AY126" s="16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125</v>
      </c>
      <c r="BM126" s="228" t="s">
        <v>199</v>
      </c>
    </row>
    <row r="127" s="14" customFormat="1">
      <c r="A127" s="14"/>
      <c r="B127" s="246"/>
      <c r="C127" s="247"/>
      <c r="D127" s="230" t="s">
        <v>129</v>
      </c>
      <c r="E127" s="248" t="s">
        <v>1</v>
      </c>
      <c r="F127" s="249" t="s">
        <v>155</v>
      </c>
      <c r="G127" s="247"/>
      <c r="H127" s="248" t="s">
        <v>1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129</v>
      </c>
      <c r="AU127" s="255" t="s">
        <v>86</v>
      </c>
      <c r="AV127" s="14" t="s">
        <v>84</v>
      </c>
      <c r="AW127" s="14" t="s">
        <v>32</v>
      </c>
      <c r="AX127" s="14" t="s">
        <v>76</v>
      </c>
      <c r="AY127" s="255" t="s">
        <v>118</v>
      </c>
    </row>
    <row r="128" s="13" customFormat="1">
      <c r="A128" s="13"/>
      <c r="B128" s="235"/>
      <c r="C128" s="236"/>
      <c r="D128" s="230" t="s">
        <v>129</v>
      </c>
      <c r="E128" s="237" t="s">
        <v>1</v>
      </c>
      <c r="F128" s="238" t="s">
        <v>196</v>
      </c>
      <c r="G128" s="236"/>
      <c r="H128" s="239">
        <v>47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129</v>
      </c>
      <c r="AU128" s="245" t="s">
        <v>86</v>
      </c>
      <c r="AV128" s="13" t="s">
        <v>86</v>
      </c>
      <c r="AW128" s="13" t="s">
        <v>32</v>
      </c>
      <c r="AX128" s="13" t="s">
        <v>84</v>
      </c>
      <c r="AY128" s="245" t="s">
        <v>118</v>
      </c>
    </row>
    <row r="129" s="2" customFormat="1" ht="62.7" customHeight="1">
      <c r="A129" s="37"/>
      <c r="B129" s="38"/>
      <c r="C129" s="217" t="s">
        <v>125</v>
      </c>
      <c r="D129" s="217" t="s">
        <v>120</v>
      </c>
      <c r="E129" s="218" t="s">
        <v>159</v>
      </c>
      <c r="F129" s="219" t="s">
        <v>160</v>
      </c>
      <c r="G129" s="220" t="s">
        <v>133</v>
      </c>
      <c r="H129" s="221">
        <v>235</v>
      </c>
      <c r="I129" s="222"/>
      <c r="J129" s="223">
        <f>ROUND(I129*H129,2)</f>
        <v>0</v>
      </c>
      <c r="K129" s="219" t="s">
        <v>124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125</v>
      </c>
      <c r="AT129" s="228" t="s">
        <v>120</v>
      </c>
      <c r="AU129" s="228" t="s">
        <v>86</v>
      </c>
      <c r="AY129" s="16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125</v>
      </c>
      <c r="BM129" s="228" t="s">
        <v>200</v>
      </c>
    </row>
    <row r="130" s="14" customFormat="1">
      <c r="A130" s="14"/>
      <c r="B130" s="246"/>
      <c r="C130" s="247"/>
      <c r="D130" s="230" t="s">
        <v>129</v>
      </c>
      <c r="E130" s="248" t="s">
        <v>1</v>
      </c>
      <c r="F130" s="249" t="s">
        <v>162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129</v>
      </c>
      <c r="AU130" s="255" t="s">
        <v>86</v>
      </c>
      <c r="AV130" s="14" t="s">
        <v>84</v>
      </c>
      <c r="AW130" s="14" t="s">
        <v>32</v>
      </c>
      <c r="AX130" s="14" t="s">
        <v>76</v>
      </c>
      <c r="AY130" s="255" t="s">
        <v>118</v>
      </c>
    </row>
    <row r="131" s="13" customFormat="1">
      <c r="A131" s="13"/>
      <c r="B131" s="235"/>
      <c r="C131" s="236"/>
      <c r="D131" s="230" t="s">
        <v>129</v>
      </c>
      <c r="E131" s="237" t="s">
        <v>1</v>
      </c>
      <c r="F131" s="238" t="s">
        <v>201</v>
      </c>
      <c r="G131" s="236"/>
      <c r="H131" s="239">
        <v>235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129</v>
      </c>
      <c r="AU131" s="245" t="s">
        <v>86</v>
      </c>
      <c r="AV131" s="13" t="s">
        <v>86</v>
      </c>
      <c r="AW131" s="13" t="s">
        <v>32</v>
      </c>
      <c r="AX131" s="13" t="s">
        <v>84</v>
      </c>
      <c r="AY131" s="245" t="s">
        <v>118</v>
      </c>
    </row>
    <row r="132" s="2" customFormat="1" ht="62.7" customHeight="1">
      <c r="A132" s="37"/>
      <c r="B132" s="38"/>
      <c r="C132" s="217" t="s">
        <v>147</v>
      </c>
      <c r="D132" s="217" t="s">
        <v>120</v>
      </c>
      <c r="E132" s="218" t="s">
        <v>171</v>
      </c>
      <c r="F132" s="219" t="s">
        <v>172</v>
      </c>
      <c r="G132" s="220" t="s">
        <v>133</v>
      </c>
      <c r="H132" s="221">
        <v>47</v>
      </c>
      <c r="I132" s="222"/>
      <c r="J132" s="223">
        <f>ROUND(I132*H132,2)</f>
        <v>0</v>
      </c>
      <c r="K132" s="219" t="s">
        <v>124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125</v>
      </c>
      <c r="AT132" s="228" t="s">
        <v>120</v>
      </c>
      <c r="AU132" s="228" t="s">
        <v>86</v>
      </c>
      <c r="AY132" s="16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125</v>
      </c>
      <c r="BM132" s="228" t="s">
        <v>202</v>
      </c>
    </row>
    <row r="133" s="14" customFormat="1">
      <c r="A133" s="14"/>
      <c r="B133" s="246"/>
      <c r="C133" s="247"/>
      <c r="D133" s="230" t="s">
        <v>129</v>
      </c>
      <c r="E133" s="248" t="s">
        <v>1</v>
      </c>
      <c r="F133" s="249" t="s">
        <v>203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129</v>
      </c>
      <c r="AU133" s="255" t="s">
        <v>86</v>
      </c>
      <c r="AV133" s="14" t="s">
        <v>84</v>
      </c>
      <c r="AW133" s="14" t="s">
        <v>32</v>
      </c>
      <c r="AX133" s="14" t="s">
        <v>76</v>
      </c>
      <c r="AY133" s="255" t="s">
        <v>118</v>
      </c>
    </row>
    <row r="134" s="13" customFormat="1">
      <c r="A134" s="13"/>
      <c r="B134" s="235"/>
      <c r="C134" s="236"/>
      <c r="D134" s="230" t="s">
        <v>129</v>
      </c>
      <c r="E134" s="237" t="s">
        <v>1</v>
      </c>
      <c r="F134" s="238" t="s">
        <v>196</v>
      </c>
      <c r="G134" s="236"/>
      <c r="H134" s="239">
        <v>47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129</v>
      </c>
      <c r="AU134" s="245" t="s">
        <v>86</v>
      </c>
      <c r="AV134" s="13" t="s">
        <v>86</v>
      </c>
      <c r="AW134" s="13" t="s">
        <v>32</v>
      </c>
      <c r="AX134" s="13" t="s">
        <v>84</v>
      </c>
      <c r="AY134" s="245" t="s">
        <v>118</v>
      </c>
    </row>
    <row r="135" s="2" customFormat="1" ht="44.25" customHeight="1">
      <c r="A135" s="37"/>
      <c r="B135" s="38"/>
      <c r="C135" s="217" t="s">
        <v>151</v>
      </c>
      <c r="D135" s="217" t="s">
        <v>120</v>
      </c>
      <c r="E135" s="218" t="s">
        <v>165</v>
      </c>
      <c r="F135" s="219" t="s">
        <v>166</v>
      </c>
      <c r="G135" s="220" t="s">
        <v>133</v>
      </c>
      <c r="H135" s="221">
        <v>47</v>
      </c>
      <c r="I135" s="222"/>
      <c r="J135" s="223">
        <f>ROUND(I135*H135,2)</f>
        <v>0</v>
      </c>
      <c r="K135" s="219" t="s">
        <v>124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125</v>
      </c>
      <c r="AT135" s="228" t="s">
        <v>120</v>
      </c>
      <c r="AU135" s="228" t="s">
        <v>86</v>
      </c>
      <c r="AY135" s="16" t="s">
        <v>118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125</v>
      </c>
      <c r="BM135" s="228" t="s">
        <v>204</v>
      </c>
    </row>
    <row r="136" s="2" customFormat="1" ht="44.25" customHeight="1">
      <c r="A136" s="37"/>
      <c r="B136" s="38"/>
      <c r="C136" s="217" t="s">
        <v>158</v>
      </c>
      <c r="D136" s="217" t="s">
        <v>120</v>
      </c>
      <c r="E136" s="218" t="s">
        <v>177</v>
      </c>
      <c r="F136" s="219" t="s">
        <v>178</v>
      </c>
      <c r="G136" s="220" t="s">
        <v>179</v>
      </c>
      <c r="H136" s="221">
        <v>64.390000000000001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125</v>
      </c>
      <c r="AT136" s="228" t="s">
        <v>120</v>
      </c>
      <c r="AU136" s="228" t="s">
        <v>86</v>
      </c>
      <c r="AY136" s="16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125</v>
      </c>
      <c r="BM136" s="228" t="s">
        <v>205</v>
      </c>
    </row>
    <row r="137" s="2" customFormat="1">
      <c r="A137" s="37"/>
      <c r="B137" s="38"/>
      <c r="C137" s="39"/>
      <c r="D137" s="230" t="s">
        <v>127</v>
      </c>
      <c r="E137" s="39"/>
      <c r="F137" s="231" t="s">
        <v>181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86</v>
      </c>
    </row>
    <row r="138" s="13" customFormat="1">
      <c r="A138" s="13"/>
      <c r="B138" s="235"/>
      <c r="C138" s="236"/>
      <c r="D138" s="230" t="s">
        <v>129</v>
      </c>
      <c r="E138" s="236"/>
      <c r="F138" s="238" t="s">
        <v>206</v>
      </c>
      <c r="G138" s="236"/>
      <c r="H138" s="239">
        <v>64.390000000000001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129</v>
      </c>
      <c r="AU138" s="245" t="s">
        <v>86</v>
      </c>
      <c r="AV138" s="13" t="s">
        <v>86</v>
      </c>
      <c r="AW138" s="13" t="s">
        <v>4</v>
      </c>
      <c r="AX138" s="13" t="s">
        <v>84</v>
      </c>
      <c r="AY138" s="245" t="s">
        <v>118</v>
      </c>
    </row>
    <row r="139" s="2" customFormat="1" ht="37.8" customHeight="1">
      <c r="A139" s="37"/>
      <c r="B139" s="38"/>
      <c r="C139" s="217" t="s">
        <v>164</v>
      </c>
      <c r="D139" s="217" t="s">
        <v>120</v>
      </c>
      <c r="E139" s="218" t="s">
        <v>184</v>
      </c>
      <c r="F139" s="219" t="s">
        <v>185</v>
      </c>
      <c r="G139" s="220" t="s">
        <v>133</v>
      </c>
      <c r="H139" s="221">
        <v>47</v>
      </c>
      <c r="I139" s="222"/>
      <c r="J139" s="223">
        <f>ROUND(I139*H139,2)</f>
        <v>0</v>
      </c>
      <c r="K139" s="219" t="s">
        <v>124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125</v>
      </c>
      <c r="AT139" s="228" t="s">
        <v>120</v>
      </c>
      <c r="AU139" s="228" t="s">
        <v>86</v>
      </c>
      <c r="AY139" s="16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125</v>
      </c>
      <c r="BM139" s="228" t="s">
        <v>207</v>
      </c>
    </row>
    <row r="140" s="2" customFormat="1" ht="44.25" customHeight="1">
      <c r="A140" s="37"/>
      <c r="B140" s="38"/>
      <c r="C140" s="217" t="s">
        <v>170</v>
      </c>
      <c r="D140" s="217" t="s">
        <v>120</v>
      </c>
      <c r="E140" s="218" t="s">
        <v>188</v>
      </c>
      <c r="F140" s="219" t="s">
        <v>189</v>
      </c>
      <c r="G140" s="220" t="s">
        <v>190</v>
      </c>
      <c r="H140" s="221">
        <v>50</v>
      </c>
      <c r="I140" s="222"/>
      <c r="J140" s="223">
        <f>ROUND(I140*H140,2)</f>
        <v>0</v>
      </c>
      <c r="K140" s="219" t="s">
        <v>124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125</v>
      </c>
      <c r="AT140" s="228" t="s">
        <v>120</v>
      </c>
      <c r="AU140" s="228" t="s">
        <v>86</v>
      </c>
      <c r="AY140" s="16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125</v>
      </c>
      <c r="BM140" s="228" t="s">
        <v>208</v>
      </c>
    </row>
    <row r="141" s="2" customFormat="1">
      <c r="A141" s="37"/>
      <c r="B141" s="38"/>
      <c r="C141" s="39"/>
      <c r="D141" s="230" t="s">
        <v>127</v>
      </c>
      <c r="E141" s="39"/>
      <c r="F141" s="231" t="s">
        <v>192</v>
      </c>
      <c r="G141" s="39"/>
      <c r="H141" s="39"/>
      <c r="I141" s="232"/>
      <c r="J141" s="39"/>
      <c r="K141" s="39"/>
      <c r="L141" s="43"/>
      <c r="M141" s="256"/>
      <c r="N141" s="257"/>
      <c r="O141" s="258"/>
      <c r="P141" s="258"/>
      <c r="Q141" s="258"/>
      <c r="R141" s="258"/>
      <c r="S141" s="258"/>
      <c r="T141" s="25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127</v>
      </c>
      <c r="AU141" s="16" t="s">
        <v>86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404ViDR7EbcY0ZYaatMwoq43dsT7vwHjvaA94IeFUsddzGYa186dKINISR+zXMD6XMRTxY9LFYp66WkMzq7WEw==" hashValue="ZZBF5rIq1IQBjxzi6n4aROSEHzSiihW/40SAN6TNNL4YY9sLmwsTwx0m7csCCTa8Zq5xA5Q7VFhXrel6H8cRCw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Podleský potok - Bartovice km 3,066 - 3,439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15. 6. 2022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ROUND((SUM(BE122:BE147)),  2)</f>
        <v>0</v>
      </c>
      <c r="G33" s="37"/>
      <c r="H33" s="37"/>
      <c r="I33" s="154">
        <v>0.20999999999999999</v>
      </c>
      <c r="J33" s="153">
        <f>ROUND(((SUM(BE122:BE147))*I33),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ROUND((SUM(BF122:BF147)),  2)</f>
        <v>0</v>
      </c>
      <c r="G34" s="37"/>
      <c r="H34" s="37"/>
      <c r="I34" s="154">
        <v>0.14999999999999999</v>
      </c>
      <c r="J34" s="153">
        <f>ROUND(((SUM(BF122:BF147))*I34),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ROUND((SUM(BG122:BG147)),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ROUND((SUM(BH122:BH147)),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ROUND((SUM(BI122:BI147)),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Podleský potok - Bartovice km 3,066 - 3,439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Bartovice</v>
      </c>
      <c r="G89" s="39"/>
      <c r="H89" s="39"/>
      <c r="I89" s="31" t="s">
        <v>23</v>
      </c>
      <c r="J89" s="78" t="str">
        <f>IF(J12="","",J12)</f>
        <v>15. 6. 2022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210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211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212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213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214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215</v>
      </c>
      <c r="E102" s="187"/>
      <c r="F102" s="187"/>
      <c r="G102" s="187"/>
      <c r="H102" s="187"/>
      <c r="I102" s="187"/>
      <c r="J102" s="188">
        <f>J143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Podleský potok - Bartovice km 3,066 - 3,439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VON - vedlejší a ostatní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21</v>
      </c>
      <c r="D116" s="39"/>
      <c r="E116" s="39"/>
      <c r="F116" s="26" t="str">
        <f>F12</f>
        <v>Bartovice</v>
      </c>
      <c r="G116" s="39"/>
      <c r="H116" s="39"/>
      <c r="I116" s="31" t="s">
        <v>23</v>
      </c>
      <c r="J116" s="78" t="str">
        <f>IF(J12="","",J12)</f>
        <v>15. 6. 2022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25</v>
      </c>
      <c r="D118" s="39"/>
      <c r="E118" s="39"/>
      <c r="F118" s="26" t="str">
        <f>E15</f>
        <v xml:space="preserve"> </v>
      </c>
      <c r="G118" s="39"/>
      <c r="H118" s="39"/>
      <c r="I118" s="31" t="s">
        <v>31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Ing. Jiří Skalník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104</v>
      </c>
      <c r="D121" s="193" t="s">
        <v>61</v>
      </c>
      <c r="E121" s="193" t="s">
        <v>57</v>
      </c>
      <c r="F121" s="193" t="s">
        <v>58</v>
      </c>
      <c r="G121" s="193" t="s">
        <v>105</v>
      </c>
      <c r="H121" s="193" t="s">
        <v>106</v>
      </c>
      <c r="I121" s="193" t="s">
        <v>107</v>
      </c>
      <c r="J121" s="193" t="s">
        <v>98</v>
      </c>
      <c r="K121" s="194" t="s">
        <v>108</v>
      </c>
      <c r="L121" s="195"/>
      <c r="M121" s="99" t="s">
        <v>1</v>
      </c>
      <c r="N121" s="100" t="s">
        <v>40</v>
      </c>
      <c r="O121" s="100" t="s">
        <v>109</v>
      </c>
      <c r="P121" s="100" t="s">
        <v>110</v>
      </c>
      <c r="Q121" s="100" t="s">
        <v>111</v>
      </c>
      <c r="R121" s="100" t="s">
        <v>112</v>
      </c>
      <c r="S121" s="100" t="s">
        <v>113</v>
      </c>
      <c r="T121" s="101" t="s">
        <v>114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115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0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100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216</v>
      </c>
      <c r="F123" s="204" t="s">
        <v>217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P124+P130+P135+P140+P143</f>
        <v>0</v>
      </c>
      <c r="Q123" s="209"/>
      <c r="R123" s="210">
        <f>R124+R130+R135+R140+R143</f>
        <v>0</v>
      </c>
      <c r="S123" s="209"/>
      <c r="T123" s="211">
        <f>T124+T130+T135+T140+T143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147</v>
      </c>
      <c r="AT123" s="213" t="s">
        <v>75</v>
      </c>
      <c r="AU123" s="213" t="s">
        <v>76</v>
      </c>
      <c r="AY123" s="212" t="s">
        <v>118</v>
      </c>
      <c r="BK123" s="214">
        <f>BK124+BK130+BK135+BK140+BK143</f>
        <v>0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218</v>
      </c>
      <c r="F124" s="215" t="s">
        <v>219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SUM(P125:P129)</f>
        <v>0</v>
      </c>
      <c r="Q124" s="209"/>
      <c r="R124" s="210">
        <f>SUM(R125:R129)</f>
        <v>0</v>
      </c>
      <c r="S124" s="209"/>
      <c r="T124" s="211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147</v>
      </c>
      <c r="AT124" s="213" t="s">
        <v>75</v>
      </c>
      <c r="AU124" s="213" t="s">
        <v>84</v>
      </c>
      <c r="AY124" s="212" t="s">
        <v>118</v>
      </c>
      <c r="BK124" s="214">
        <f>SUM(BK125:BK129)</f>
        <v>0</v>
      </c>
    </row>
    <row r="125" s="2" customFormat="1" ht="16.5" customHeight="1">
      <c r="A125" s="37"/>
      <c r="B125" s="38"/>
      <c r="C125" s="217" t="s">
        <v>84</v>
      </c>
      <c r="D125" s="217" t="s">
        <v>120</v>
      </c>
      <c r="E125" s="218" t="s">
        <v>220</v>
      </c>
      <c r="F125" s="219" t="s">
        <v>221</v>
      </c>
      <c r="G125" s="220" t="s">
        <v>222</v>
      </c>
      <c r="H125" s="221">
        <v>1</v>
      </c>
      <c r="I125" s="222"/>
      <c r="J125" s="223">
        <f>ROUND(I125*H125,2)</f>
        <v>0</v>
      </c>
      <c r="K125" s="219" t="s">
        <v>124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223</v>
      </c>
      <c r="AT125" s="228" t="s">
        <v>120</v>
      </c>
      <c r="AU125" s="228" t="s">
        <v>86</v>
      </c>
      <c r="AY125" s="16" t="s">
        <v>118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223</v>
      </c>
      <c r="BM125" s="228" t="s">
        <v>224</v>
      </c>
    </row>
    <row r="126" s="2" customFormat="1" ht="16.5" customHeight="1">
      <c r="A126" s="37"/>
      <c r="B126" s="38"/>
      <c r="C126" s="217" t="s">
        <v>86</v>
      </c>
      <c r="D126" s="217" t="s">
        <v>120</v>
      </c>
      <c r="E126" s="218" t="s">
        <v>225</v>
      </c>
      <c r="F126" s="219" t="s">
        <v>226</v>
      </c>
      <c r="G126" s="220" t="s">
        <v>222</v>
      </c>
      <c r="H126" s="221">
        <v>1</v>
      </c>
      <c r="I126" s="222"/>
      <c r="J126" s="223">
        <f>ROUND(I126*H126,2)</f>
        <v>0</v>
      </c>
      <c r="K126" s="219" t="s">
        <v>124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223</v>
      </c>
      <c r="AT126" s="228" t="s">
        <v>120</v>
      </c>
      <c r="AU126" s="228" t="s">
        <v>86</v>
      </c>
      <c r="AY126" s="16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223</v>
      </c>
      <c r="BM126" s="228" t="s">
        <v>227</v>
      </c>
    </row>
    <row r="127" s="2" customFormat="1">
      <c r="A127" s="37"/>
      <c r="B127" s="38"/>
      <c r="C127" s="39"/>
      <c r="D127" s="230" t="s">
        <v>127</v>
      </c>
      <c r="E127" s="39"/>
      <c r="F127" s="231" t="s">
        <v>228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127</v>
      </c>
      <c r="AU127" s="16" t="s">
        <v>86</v>
      </c>
    </row>
    <row r="128" s="2" customFormat="1" ht="16.5" customHeight="1">
      <c r="A128" s="37"/>
      <c r="B128" s="38"/>
      <c r="C128" s="217" t="s">
        <v>137</v>
      </c>
      <c r="D128" s="217" t="s">
        <v>120</v>
      </c>
      <c r="E128" s="218" t="s">
        <v>229</v>
      </c>
      <c r="F128" s="219" t="s">
        <v>230</v>
      </c>
      <c r="G128" s="220" t="s">
        <v>222</v>
      </c>
      <c r="H128" s="221">
        <v>1</v>
      </c>
      <c r="I128" s="222"/>
      <c r="J128" s="223">
        <f>ROUND(I128*H128,2)</f>
        <v>0</v>
      </c>
      <c r="K128" s="219" t="s">
        <v>124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223</v>
      </c>
      <c r="AT128" s="228" t="s">
        <v>120</v>
      </c>
      <c r="AU128" s="228" t="s">
        <v>86</v>
      </c>
      <c r="AY128" s="16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223</v>
      </c>
      <c r="BM128" s="228" t="s">
        <v>231</v>
      </c>
    </row>
    <row r="129" s="2" customFormat="1">
      <c r="A129" s="37"/>
      <c r="B129" s="38"/>
      <c r="C129" s="39"/>
      <c r="D129" s="230" t="s">
        <v>127</v>
      </c>
      <c r="E129" s="39"/>
      <c r="F129" s="231" t="s">
        <v>228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127</v>
      </c>
      <c r="AU129" s="16" t="s">
        <v>86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232</v>
      </c>
      <c r="F130" s="215" t="s">
        <v>233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SUM(P131:P134)</f>
        <v>0</v>
      </c>
      <c r="Q130" s="209"/>
      <c r="R130" s="210">
        <f>SUM(R131:R134)</f>
        <v>0</v>
      </c>
      <c r="S130" s="209"/>
      <c r="T130" s="211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147</v>
      </c>
      <c r="AT130" s="213" t="s">
        <v>75</v>
      </c>
      <c r="AU130" s="213" t="s">
        <v>84</v>
      </c>
      <c r="AY130" s="212" t="s">
        <v>118</v>
      </c>
      <c r="BK130" s="214">
        <f>SUM(BK131:BK134)</f>
        <v>0</v>
      </c>
    </row>
    <row r="131" s="2" customFormat="1" ht="16.5" customHeight="1">
      <c r="A131" s="37"/>
      <c r="B131" s="38"/>
      <c r="C131" s="217" t="s">
        <v>125</v>
      </c>
      <c r="D131" s="217" t="s">
        <v>120</v>
      </c>
      <c r="E131" s="218" t="s">
        <v>234</v>
      </c>
      <c r="F131" s="219" t="s">
        <v>235</v>
      </c>
      <c r="G131" s="220" t="s">
        <v>222</v>
      </c>
      <c r="H131" s="221">
        <v>1</v>
      </c>
      <c r="I131" s="222"/>
      <c r="J131" s="223">
        <f>ROUND(I131*H131,2)</f>
        <v>0</v>
      </c>
      <c r="K131" s="219" t="s">
        <v>124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223</v>
      </c>
      <c r="AT131" s="228" t="s">
        <v>120</v>
      </c>
      <c r="AU131" s="228" t="s">
        <v>86</v>
      </c>
      <c r="AY131" s="16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223</v>
      </c>
      <c r="BM131" s="228" t="s">
        <v>236</v>
      </c>
    </row>
    <row r="132" s="2" customFormat="1">
      <c r="A132" s="37"/>
      <c r="B132" s="38"/>
      <c r="C132" s="39"/>
      <c r="D132" s="230" t="s">
        <v>127</v>
      </c>
      <c r="E132" s="39"/>
      <c r="F132" s="231" t="s">
        <v>237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127</v>
      </c>
      <c r="AU132" s="16" t="s">
        <v>86</v>
      </c>
    </row>
    <row r="133" s="2" customFormat="1" ht="24.15" customHeight="1">
      <c r="A133" s="37"/>
      <c r="B133" s="38"/>
      <c r="C133" s="217" t="s">
        <v>147</v>
      </c>
      <c r="D133" s="217" t="s">
        <v>120</v>
      </c>
      <c r="E133" s="218" t="s">
        <v>238</v>
      </c>
      <c r="F133" s="219" t="s">
        <v>239</v>
      </c>
      <c r="G133" s="220" t="s">
        <v>222</v>
      </c>
      <c r="H133" s="221">
        <v>1</v>
      </c>
      <c r="I133" s="222"/>
      <c r="J133" s="223">
        <f>ROUND(I133*H133,2)</f>
        <v>0</v>
      </c>
      <c r="K133" s="219" t="s">
        <v>124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223</v>
      </c>
      <c r="AT133" s="228" t="s">
        <v>120</v>
      </c>
      <c r="AU133" s="228" t="s">
        <v>86</v>
      </c>
      <c r="AY133" s="16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223</v>
      </c>
      <c r="BM133" s="228" t="s">
        <v>240</v>
      </c>
    </row>
    <row r="134" s="2" customFormat="1">
      <c r="A134" s="37"/>
      <c r="B134" s="38"/>
      <c r="C134" s="39"/>
      <c r="D134" s="230" t="s">
        <v>127</v>
      </c>
      <c r="E134" s="39"/>
      <c r="F134" s="231" t="s">
        <v>241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127</v>
      </c>
      <c r="AU134" s="16" t="s">
        <v>86</v>
      </c>
    </row>
    <row r="135" s="12" customFormat="1" ht="22.8" customHeight="1">
      <c r="A135" s="12"/>
      <c r="B135" s="201"/>
      <c r="C135" s="202"/>
      <c r="D135" s="203" t="s">
        <v>75</v>
      </c>
      <c r="E135" s="215" t="s">
        <v>242</v>
      </c>
      <c r="F135" s="215" t="s">
        <v>243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SUM(P136:P139)</f>
        <v>0</v>
      </c>
      <c r="Q135" s="209"/>
      <c r="R135" s="210">
        <f>SUM(R136:R139)</f>
        <v>0</v>
      </c>
      <c r="S135" s="209"/>
      <c r="T135" s="211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147</v>
      </c>
      <c r="AT135" s="213" t="s">
        <v>75</v>
      </c>
      <c r="AU135" s="213" t="s">
        <v>84</v>
      </c>
      <c r="AY135" s="212" t="s">
        <v>118</v>
      </c>
      <c r="BK135" s="214">
        <f>SUM(BK136:BK139)</f>
        <v>0</v>
      </c>
    </row>
    <row r="136" s="2" customFormat="1" ht="24.15" customHeight="1">
      <c r="A136" s="37"/>
      <c r="B136" s="38"/>
      <c r="C136" s="217" t="s">
        <v>151</v>
      </c>
      <c r="D136" s="217" t="s">
        <v>120</v>
      </c>
      <c r="E136" s="218" t="s">
        <v>244</v>
      </c>
      <c r="F136" s="219" t="s">
        <v>245</v>
      </c>
      <c r="G136" s="220" t="s">
        <v>222</v>
      </c>
      <c r="H136" s="221">
        <v>1</v>
      </c>
      <c r="I136" s="222"/>
      <c r="J136" s="223">
        <f>ROUND(I136*H136,2)</f>
        <v>0</v>
      </c>
      <c r="K136" s="219" t="s">
        <v>124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223</v>
      </c>
      <c r="AT136" s="228" t="s">
        <v>120</v>
      </c>
      <c r="AU136" s="228" t="s">
        <v>86</v>
      </c>
      <c r="AY136" s="16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223</v>
      </c>
      <c r="BM136" s="228" t="s">
        <v>246</v>
      </c>
    </row>
    <row r="137" s="2" customFormat="1">
      <c r="A137" s="37"/>
      <c r="B137" s="38"/>
      <c r="C137" s="39"/>
      <c r="D137" s="230" t="s">
        <v>127</v>
      </c>
      <c r="E137" s="39"/>
      <c r="F137" s="231" t="s">
        <v>247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86</v>
      </c>
    </row>
    <row r="138" s="2" customFormat="1" ht="16.5" customHeight="1">
      <c r="A138" s="37"/>
      <c r="B138" s="38"/>
      <c r="C138" s="217" t="s">
        <v>158</v>
      </c>
      <c r="D138" s="217" t="s">
        <v>120</v>
      </c>
      <c r="E138" s="218" t="s">
        <v>248</v>
      </c>
      <c r="F138" s="219" t="s">
        <v>249</v>
      </c>
      <c r="G138" s="220" t="s">
        <v>222</v>
      </c>
      <c r="H138" s="221">
        <v>1</v>
      </c>
      <c r="I138" s="222"/>
      <c r="J138" s="223">
        <f>ROUND(I138*H138,2)</f>
        <v>0</v>
      </c>
      <c r="K138" s="219" t="s">
        <v>124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223</v>
      </c>
      <c r="AT138" s="228" t="s">
        <v>120</v>
      </c>
      <c r="AU138" s="228" t="s">
        <v>86</v>
      </c>
      <c r="AY138" s="16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223</v>
      </c>
      <c r="BM138" s="228" t="s">
        <v>250</v>
      </c>
    </row>
    <row r="139" s="2" customFormat="1">
      <c r="A139" s="37"/>
      <c r="B139" s="38"/>
      <c r="C139" s="39"/>
      <c r="D139" s="230" t="s">
        <v>127</v>
      </c>
      <c r="E139" s="39"/>
      <c r="F139" s="231" t="s">
        <v>251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127</v>
      </c>
      <c r="AU139" s="16" t="s">
        <v>86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252</v>
      </c>
      <c r="F140" s="215" t="s">
        <v>253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SUM(P141:P142)</f>
        <v>0</v>
      </c>
      <c r="Q140" s="209"/>
      <c r="R140" s="210">
        <f>SUM(R141:R142)</f>
        <v>0</v>
      </c>
      <c r="S140" s="209"/>
      <c r="T140" s="21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147</v>
      </c>
      <c r="AT140" s="213" t="s">
        <v>75</v>
      </c>
      <c r="AU140" s="213" t="s">
        <v>84</v>
      </c>
      <c r="AY140" s="212" t="s">
        <v>118</v>
      </c>
      <c r="BK140" s="214">
        <f>SUM(BK141:BK142)</f>
        <v>0</v>
      </c>
    </row>
    <row r="141" s="2" customFormat="1" ht="33" customHeight="1">
      <c r="A141" s="37"/>
      <c r="B141" s="38"/>
      <c r="C141" s="217" t="s">
        <v>164</v>
      </c>
      <c r="D141" s="217" t="s">
        <v>120</v>
      </c>
      <c r="E141" s="218" t="s">
        <v>254</v>
      </c>
      <c r="F141" s="219" t="s">
        <v>255</v>
      </c>
      <c r="G141" s="220" t="s">
        <v>222</v>
      </c>
      <c r="H141" s="221">
        <v>1</v>
      </c>
      <c r="I141" s="222"/>
      <c r="J141" s="223">
        <f>ROUND(I141*H141,2)</f>
        <v>0</v>
      </c>
      <c r="K141" s="219" t="s">
        <v>124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223</v>
      </c>
      <c r="AT141" s="228" t="s">
        <v>120</v>
      </c>
      <c r="AU141" s="228" t="s">
        <v>86</v>
      </c>
      <c r="AY141" s="16" t="s">
        <v>118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223</v>
      </c>
      <c r="BM141" s="228" t="s">
        <v>256</v>
      </c>
    </row>
    <row r="142" s="2" customFormat="1">
      <c r="A142" s="37"/>
      <c r="B142" s="38"/>
      <c r="C142" s="39"/>
      <c r="D142" s="230" t="s">
        <v>127</v>
      </c>
      <c r="E142" s="39"/>
      <c r="F142" s="231" t="s">
        <v>257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127</v>
      </c>
      <c r="AU142" s="16" t="s">
        <v>86</v>
      </c>
    </row>
    <row r="143" s="12" customFormat="1" ht="22.8" customHeight="1">
      <c r="A143" s="12"/>
      <c r="B143" s="201"/>
      <c r="C143" s="202"/>
      <c r="D143" s="203" t="s">
        <v>75</v>
      </c>
      <c r="E143" s="215" t="s">
        <v>258</v>
      </c>
      <c r="F143" s="215" t="s">
        <v>259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SUM(P144:P147)</f>
        <v>0</v>
      </c>
      <c r="Q143" s="209"/>
      <c r="R143" s="210">
        <f>SUM(R144:R147)</f>
        <v>0</v>
      </c>
      <c r="S143" s="209"/>
      <c r="T143" s="21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147</v>
      </c>
      <c r="AT143" s="213" t="s">
        <v>75</v>
      </c>
      <c r="AU143" s="213" t="s">
        <v>84</v>
      </c>
      <c r="AY143" s="212" t="s">
        <v>118</v>
      </c>
      <c r="BK143" s="214">
        <f>SUM(BK144:BK147)</f>
        <v>0</v>
      </c>
    </row>
    <row r="144" s="2" customFormat="1" ht="24.15" customHeight="1">
      <c r="A144" s="37"/>
      <c r="B144" s="38"/>
      <c r="C144" s="217" t="s">
        <v>170</v>
      </c>
      <c r="D144" s="217" t="s">
        <v>120</v>
      </c>
      <c r="E144" s="218" t="s">
        <v>260</v>
      </c>
      <c r="F144" s="219" t="s">
        <v>261</v>
      </c>
      <c r="G144" s="220" t="s">
        <v>222</v>
      </c>
      <c r="H144" s="221">
        <v>1</v>
      </c>
      <c r="I144" s="222"/>
      <c r="J144" s="223">
        <f>ROUND(I144*H144,2)</f>
        <v>0</v>
      </c>
      <c r="K144" s="219" t="s">
        <v>124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223</v>
      </c>
      <c r="AT144" s="228" t="s">
        <v>120</v>
      </c>
      <c r="AU144" s="228" t="s">
        <v>86</v>
      </c>
      <c r="AY144" s="16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223</v>
      </c>
      <c r="BM144" s="228" t="s">
        <v>262</v>
      </c>
    </row>
    <row r="145" s="2" customFormat="1">
      <c r="A145" s="37"/>
      <c r="B145" s="38"/>
      <c r="C145" s="39"/>
      <c r="D145" s="230" t="s">
        <v>127</v>
      </c>
      <c r="E145" s="39"/>
      <c r="F145" s="231" t="s">
        <v>263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127</v>
      </c>
      <c r="AU145" s="16" t="s">
        <v>86</v>
      </c>
    </row>
    <row r="146" s="2" customFormat="1" ht="24.15" customHeight="1">
      <c r="A146" s="37"/>
      <c r="B146" s="38"/>
      <c r="C146" s="217" t="s">
        <v>176</v>
      </c>
      <c r="D146" s="217" t="s">
        <v>120</v>
      </c>
      <c r="E146" s="218" t="s">
        <v>264</v>
      </c>
      <c r="F146" s="219" t="s">
        <v>265</v>
      </c>
      <c r="G146" s="220" t="s">
        <v>222</v>
      </c>
      <c r="H146" s="221">
        <v>1</v>
      </c>
      <c r="I146" s="222"/>
      <c r="J146" s="223">
        <f>ROUND(I146*H146,2)</f>
        <v>0</v>
      </c>
      <c r="K146" s="219" t="s">
        <v>124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223</v>
      </c>
      <c r="AT146" s="228" t="s">
        <v>120</v>
      </c>
      <c r="AU146" s="228" t="s">
        <v>86</v>
      </c>
      <c r="AY146" s="16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223</v>
      </c>
      <c r="BM146" s="228" t="s">
        <v>266</v>
      </c>
    </row>
    <row r="147" s="2" customFormat="1">
      <c r="A147" s="37"/>
      <c r="B147" s="38"/>
      <c r="C147" s="39"/>
      <c r="D147" s="230" t="s">
        <v>127</v>
      </c>
      <c r="E147" s="39"/>
      <c r="F147" s="231" t="s">
        <v>267</v>
      </c>
      <c r="G147" s="39"/>
      <c r="H147" s="39"/>
      <c r="I147" s="232"/>
      <c r="J147" s="39"/>
      <c r="K147" s="39"/>
      <c r="L147" s="43"/>
      <c r="M147" s="256"/>
      <c r="N147" s="257"/>
      <c r="O147" s="258"/>
      <c r="P147" s="258"/>
      <c r="Q147" s="258"/>
      <c r="R147" s="258"/>
      <c r="S147" s="258"/>
      <c r="T147" s="25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127</v>
      </c>
      <c r="AU147" s="16" t="s">
        <v>86</v>
      </c>
    </row>
    <row r="148" s="2" customFormat="1" ht="6.96" customHeight="1">
      <c r="A148" s="37"/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43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t9Bvx+R2bLmZgGIKJFMXXPXMPm4DbO73cwzLW5x+tu8GuJFq+cfd//+QBlYmpsnuu5ER8r3RESk7IeOZvLBgPw==" hashValue="WJhtbCDb1pUUFw8IwZiGKOmm6UcV+bp2aszm8jo1tWPqwXm0KZi62HVUEqQl78ErND3GvGQ7pMfxbD0SdsswDA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Skalnik</dc:creator>
  <cp:lastModifiedBy>Skalnik</cp:lastModifiedBy>
  <dcterms:created xsi:type="dcterms:W3CDTF">2023-10-02T07:56:52Z</dcterms:created>
  <dcterms:modified xsi:type="dcterms:W3CDTF">2023-10-02T07:56:56Z</dcterms:modified>
</cp:coreProperties>
</file>