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_04.1 - Následná péče 1..." sheetId="2" r:id="rId2"/>
    <sheet name="SO_04.2 - Následná péče 2..." sheetId="3" r:id="rId3"/>
    <sheet name="SO_04.3 - Následná péče 3..." sheetId="4" r:id="rId4"/>
    <sheet name="SO_04.4 - Následná péče 4..." sheetId="5" r:id="rId5"/>
    <sheet name="SO_04.5 - Následná péče 5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'SO_04.1 - Následná péče 1...'!$C$81:$K$113</definedName>
    <definedName name="_xlnm.Print_Area" localSheetId="1">'SO_04.1 - Následná péče 1...'!$C$4:$J$39,'SO_04.1 - Následná péče 1...'!$C$45:$J$63,'SO_04.1 - Následná péče 1...'!$C$69:$K$113</definedName>
    <definedName name="_xlnm.Print_Titles" localSheetId="1">'SO_04.1 - Následná péče 1...'!$81:$81</definedName>
    <definedName name="_xlnm._FilterDatabase" localSheetId="2" hidden="1">'SO_04.2 - Následná péče 2...'!$C$81:$K$113</definedName>
    <definedName name="_xlnm.Print_Area" localSheetId="2">'SO_04.2 - Následná péče 2...'!$C$4:$J$39,'SO_04.2 - Následná péče 2...'!$C$45:$J$63,'SO_04.2 - Následná péče 2...'!$C$69:$K$113</definedName>
    <definedName name="_xlnm.Print_Titles" localSheetId="2">'SO_04.2 - Následná péče 2...'!$81:$81</definedName>
    <definedName name="_xlnm._FilterDatabase" localSheetId="3" hidden="1">'SO_04.3 - Následná péče 3...'!$C$81:$K$113</definedName>
    <definedName name="_xlnm.Print_Area" localSheetId="3">'SO_04.3 - Následná péče 3...'!$C$4:$J$39,'SO_04.3 - Následná péče 3...'!$C$45:$J$63,'SO_04.3 - Následná péče 3...'!$C$69:$K$113</definedName>
    <definedName name="_xlnm.Print_Titles" localSheetId="3">'SO_04.3 - Následná péče 3...'!$81:$81</definedName>
    <definedName name="_xlnm._FilterDatabase" localSheetId="4" hidden="1">'SO_04.4 - Následná péče 4...'!$C$81:$K$113</definedName>
    <definedName name="_xlnm.Print_Area" localSheetId="4">'SO_04.4 - Následná péče 4...'!$C$4:$J$39,'SO_04.4 - Následná péče 4...'!$C$45:$J$63,'SO_04.4 - Následná péče 4...'!$C$69:$K$113</definedName>
    <definedName name="_xlnm.Print_Titles" localSheetId="4">'SO_04.4 - Následná péče 4...'!$81:$81</definedName>
    <definedName name="_xlnm._FilterDatabase" localSheetId="5" hidden="1">'SO_04.5 - Následná péče 5...'!$C$81:$K$113</definedName>
    <definedName name="_xlnm.Print_Area" localSheetId="5">'SO_04.5 - Následná péče 5...'!$C$4:$J$39,'SO_04.5 - Následná péče 5...'!$C$45:$J$63,'SO_04.5 - Následná péče 5...'!$C$69:$K$113</definedName>
    <definedName name="_xlnm.Print_Titles" localSheetId="5">'SO_04.5 - Následná péče 5...'!$81:$81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72"/>
  <c i="5" r="J37"/>
  <c r="J36"/>
  <c i="1" r="AY58"/>
  <c i="5" r="J35"/>
  <c i="1" r="AX58"/>
  <c i="5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F78"/>
  <c r="F76"/>
  <c r="E74"/>
  <c r="F54"/>
  <c r="F52"/>
  <c r="E50"/>
  <c r="J24"/>
  <c r="E24"/>
  <c r="J55"/>
  <c r="J23"/>
  <c r="J21"/>
  <c r="E21"/>
  <c r="J54"/>
  <c r="J20"/>
  <c r="J18"/>
  <c r="E18"/>
  <c r="F79"/>
  <c r="J17"/>
  <c r="J12"/>
  <c r="J76"/>
  <c r="E7"/>
  <c r="E72"/>
  <c i="4" r="J37"/>
  <c r="J36"/>
  <c i="1" r="AY57"/>
  <c i="4" r="J35"/>
  <c i="1" r="AX57"/>
  <c i="4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F78"/>
  <c r="F76"/>
  <c r="E74"/>
  <c r="F54"/>
  <c r="F52"/>
  <c r="E50"/>
  <c r="J24"/>
  <c r="E24"/>
  <c r="J55"/>
  <c r="J23"/>
  <c r="J21"/>
  <c r="E21"/>
  <c r="J54"/>
  <c r="J20"/>
  <c r="J18"/>
  <c r="E18"/>
  <c r="F79"/>
  <c r="J17"/>
  <c r="J12"/>
  <c r="J52"/>
  <c r="E7"/>
  <c r="E72"/>
  <c i="3" r="J37"/>
  <c r="J36"/>
  <c i="1" r="AY56"/>
  <c i="3" r="J35"/>
  <c i="1" r="AX56"/>
  <c i="3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72"/>
  <c i="2" r="J37"/>
  <c r="J36"/>
  <c i="1" r="AY55"/>
  <c i="2" r="J35"/>
  <c i="1" r="AX55"/>
  <c i="2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72"/>
  <c i="1" r="L50"/>
  <c r="AM50"/>
  <c r="AM49"/>
  <c r="L49"/>
  <c r="AM47"/>
  <c r="L47"/>
  <c r="L45"/>
  <c r="L44"/>
  <c i="2" r="J107"/>
  <c r="J85"/>
  <c r="BK97"/>
  <c r="BK85"/>
  <c i="3" r="BK107"/>
  <c r="J97"/>
  <c r="J111"/>
  <c r="J92"/>
  <c i="4" r="BK111"/>
  <c r="J94"/>
  <c r="J111"/>
  <c r="BK94"/>
  <c i="5" r="J111"/>
  <c r="J88"/>
  <c r="BK107"/>
  <c r="BK88"/>
  <c i="6" r="J107"/>
  <c r="J97"/>
  <c r="J88"/>
  <c i="2" r="J97"/>
  <c r="BK88"/>
  <c r="J103"/>
  <c r="J88"/>
  <c i="3" r="BK94"/>
  <c r="BK88"/>
  <c r="BK85"/>
  <c r="BK97"/>
  <c r="J85"/>
  <c i="4" r="BK97"/>
  <c r="BK85"/>
  <c r="J97"/>
  <c r="J85"/>
  <c i="5" r="BK97"/>
  <c r="J85"/>
  <c r="BK94"/>
  <c r="BK85"/>
  <c i="6" r="BK107"/>
  <c r="BK97"/>
  <c r="J92"/>
  <c r="BK88"/>
  <c r="J85"/>
  <c i="2" r="BK103"/>
  <c r="J94"/>
  <c r="BK111"/>
  <c r="J92"/>
  <c i="3" r="BK111"/>
  <c r="BK103"/>
  <c r="BK92"/>
  <c r="J103"/>
  <c r="J88"/>
  <c i="4" r="J103"/>
  <c r="J88"/>
  <c r="BK103"/>
  <c r="BK88"/>
  <c i="5" r="J103"/>
  <c r="J94"/>
  <c r="BK111"/>
  <c r="J97"/>
  <c i="6" r="BK111"/>
  <c r="J103"/>
  <c r="J94"/>
  <c i="2" r="J111"/>
  <c r="BK92"/>
  <c r="BK107"/>
  <c r="BK94"/>
  <c i="1" r="AS54"/>
  <c i="3" r="J107"/>
  <c r="J94"/>
  <c i="4" r="J107"/>
  <c r="BK92"/>
  <c r="BK107"/>
  <c r="J92"/>
  <c i="5" r="J107"/>
  <c r="BK92"/>
  <c r="BK103"/>
  <c r="J92"/>
  <c i="6" r="J111"/>
  <c r="BK103"/>
  <c r="BK94"/>
  <c r="BK85"/>
  <c r="BK92"/>
  <c i="2" l="1" r="P84"/>
  <c r="P83"/>
  <c r="P82"/>
  <c i="1" r="AU55"/>
  <c i="2" r="R84"/>
  <c r="R83"/>
  <c r="R82"/>
  <c i="3" r="P84"/>
  <c r="P83"/>
  <c r="P82"/>
  <c i="1" r="AU56"/>
  <c i="3" r="T84"/>
  <c r="T83"/>
  <c r="T82"/>
  <c i="4" r="BK84"/>
  <c r="J84"/>
  <c r="J61"/>
  <c r="T84"/>
  <c r="T83"/>
  <c r="T82"/>
  <c i="5" r="P84"/>
  <c r="P83"/>
  <c r="P82"/>
  <c i="1" r="AU58"/>
  <c i="5" r="T84"/>
  <c r="T83"/>
  <c r="T82"/>
  <c i="6" r="P84"/>
  <c r="P83"/>
  <c r="P82"/>
  <c i="1" r="AU59"/>
  <c i="6" r="T84"/>
  <c r="T83"/>
  <c r="T82"/>
  <c i="2" r="BK84"/>
  <c r="J84"/>
  <c r="J61"/>
  <c r="T84"/>
  <c r="T83"/>
  <c r="T82"/>
  <c i="3" r="BK84"/>
  <c r="J84"/>
  <c r="J61"/>
  <c r="R84"/>
  <c r="R83"/>
  <c r="R82"/>
  <c i="4" r="P84"/>
  <c r="P83"/>
  <c r="P82"/>
  <c i="1" r="AU57"/>
  <c i="4" r="R84"/>
  <c r="R83"/>
  <c r="R82"/>
  <c i="5" r="BK84"/>
  <c r="J84"/>
  <c r="J61"/>
  <c r="R84"/>
  <c r="R83"/>
  <c r="R82"/>
  <c i="6" r="BK84"/>
  <c r="J84"/>
  <c r="J61"/>
  <c r="R84"/>
  <c r="R83"/>
  <c r="R82"/>
  <c i="2" r="BK110"/>
  <c r="J110"/>
  <c r="J62"/>
  <c i="5" r="BK110"/>
  <c r="J110"/>
  <c r="J62"/>
  <c i="3" r="BK110"/>
  <c r="J110"/>
  <c r="J62"/>
  <c i="4" r="BK110"/>
  <c r="J110"/>
  <c r="J62"/>
  <c i="6" r="BK110"/>
  <c r="J110"/>
  <c r="J62"/>
  <c r="J52"/>
  <c r="J55"/>
  <c r="BE85"/>
  <c r="BE94"/>
  <c r="E48"/>
  <c r="J54"/>
  <c r="F55"/>
  <c r="BE88"/>
  <c r="BE92"/>
  <c r="BE97"/>
  <c r="BE103"/>
  <c r="BE107"/>
  <c r="BE111"/>
  <c i="4" r="BK83"/>
  <c r="BK82"/>
  <c r="J82"/>
  <c r="J59"/>
  <c i="5" r="E48"/>
  <c r="J52"/>
  <c r="F55"/>
  <c r="J78"/>
  <c r="J79"/>
  <c r="BE85"/>
  <c r="BE88"/>
  <c r="BE97"/>
  <c r="BE103"/>
  <c r="BE92"/>
  <c r="BE94"/>
  <c r="BE107"/>
  <c r="BE111"/>
  <c i="4" r="F55"/>
  <c r="J76"/>
  <c r="J78"/>
  <c r="J79"/>
  <c r="BE85"/>
  <c r="BE94"/>
  <c r="BE103"/>
  <c r="BE107"/>
  <c r="E48"/>
  <c r="BE88"/>
  <c r="BE92"/>
  <c r="BE97"/>
  <c r="BE111"/>
  <c i="3" r="J52"/>
  <c r="F55"/>
  <c r="J55"/>
  <c r="BE92"/>
  <c r="BE103"/>
  <c r="BE107"/>
  <c r="BE111"/>
  <c r="E48"/>
  <c r="J54"/>
  <c r="BE85"/>
  <c r="BE88"/>
  <c r="BE94"/>
  <c r="BE97"/>
  <c i="2" r="E48"/>
  <c r="J52"/>
  <c r="F55"/>
  <c r="BE92"/>
  <c r="BE94"/>
  <c r="BE107"/>
  <c r="BE111"/>
  <c r="J54"/>
  <c r="J55"/>
  <c r="BE85"/>
  <c r="BE88"/>
  <c r="BE97"/>
  <c r="BE103"/>
  <c r="F36"/>
  <c i="1" r="BC55"/>
  <c i="2" r="F35"/>
  <c i="1" r="BB55"/>
  <c i="3" r="F36"/>
  <c i="1" r="BC56"/>
  <c i="4" r="F37"/>
  <c i="1" r="BD57"/>
  <c i="4" r="F36"/>
  <c i="1" r="BC57"/>
  <c i="5" r="J34"/>
  <c i="1" r="AW58"/>
  <c i="6" r="J34"/>
  <c i="1" r="AW59"/>
  <c i="2" r="F34"/>
  <c i="1" r="BA55"/>
  <c i="2" r="F37"/>
  <c i="1" r="BD55"/>
  <c i="4" r="F34"/>
  <c i="1" r="BA57"/>
  <c i="4" r="F35"/>
  <c i="1" r="BB57"/>
  <c i="5" r="F34"/>
  <c i="1" r="BA58"/>
  <c i="6" r="F35"/>
  <c i="1" r="BB59"/>
  <c i="2" r="J34"/>
  <c i="1" r="AW55"/>
  <c i="3" r="F35"/>
  <c i="1" r="BB56"/>
  <c i="3" r="J34"/>
  <c i="1" r="AW56"/>
  <c i="4" r="J34"/>
  <c i="1" r="AW57"/>
  <c i="5" r="F36"/>
  <c i="1" r="BC58"/>
  <c i="6" r="F34"/>
  <c i="1" r="BA59"/>
  <c i="6" r="F37"/>
  <c i="1" r="BD59"/>
  <c i="3" r="F34"/>
  <c i="1" r="BA56"/>
  <c i="3" r="F37"/>
  <c i="1" r="BD56"/>
  <c i="5" r="F35"/>
  <c i="1" r="BB58"/>
  <c i="5" r="F37"/>
  <c i="1" r="BD58"/>
  <c i="6" r="F36"/>
  <c i="1" r="BC59"/>
  <c i="2" l="1" r="BK83"/>
  <c r="J83"/>
  <c r="J60"/>
  <c i="5" r="BK83"/>
  <c r="J83"/>
  <c r="J60"/>
  <c i="6" r="BK83"/>
  <c r="J83"/>
  <c r="J60"/>
  <c i="3" r="BK83"/>
  <c r="J83"/>
  <c r="J60"/>
  <c i="4" r="J83"/>
  <c r="J60"/>
  <c i="3" r="F33"/>
  <c i="1" r="AZ56"/>
  <c i="5" r="F33"/>
  <c i="1" r="AZ58"/>
  <c i="6" r="F33"/>
  <c i="1" r="AZ59"/>
  <c i="2" r="J33"/>
  <c i="1" r="AV55"/>
  <c r="AT55"/>
  <c i="4" r="F33"/>
  <c i="1" r="AZ57"/>
  <c r="BB54"/>
  <c r="AX54"/>
  <c r="BA54"/>
  <c r="AW54"/>
  <c r="AK30"/>
  <c i="2" r="F33"/>
  <c i="1" r="AZ55"/>
  <c i="4" r="J33"/>
  <c i="1" r="AV57"/>
  <c r="AT57"/>
  <c r="BC54"/>
  <c r="W32"/>
  <c r="BD54"/>
  <c r="W33"/>
  <c r="AU54"/>
  <c i="3" r="J33"/>
  <c i="1" r="AV56"/>
  <c r="AT56"/>
  <c i="4" r="J30"/>
  <c i="1" r="AG57"/>
  <c i="5" r="J33"/>
  <c i="1" r="AV58"/>
  <c r="AT58"/>
  <c i="6" r="J33"/>
  <c i="1" r="AV59"/>
  <c r="AT59"/>
  <c i="6" l="1" r="BK82"/>
  <c r="J82"/>
  <c i="2" r="BK82"/>
  <c r="J82"/>
  <c i="3" r="BK82"/>
  <c r="J82"/>
  <c r="J59"/>
  <c i="5" r="BK82"/>
  <c r="J82"/>
  <c r="J59"/>
  <c i="1" r="AN57"/>
  <c i="4" r="J39"/>
  <c i="2" r="J30"/>
  <c i="1" r="AG55"/>
  <c r="AZ54"/>
  <c r="W29"/>
  <c i="6" r="J30"/>
  <c i="1" r="AG59"/>
  <c r="W30"/>
  <c r="AY54"/>
  <c r="W31"/>
  <c i="2" l="1" r="J39"/>
  <c i="6" r="J39"/>
  <c i="2" r="J59"/>
  <c i="6" r="J59"/>
  <c i="1" r="AN55"/>
  <c r="AN59"/>
  <c i="3" r="J30"/>
  <c i="1" r="AG56"/>
  <c r="AV54"/>
  <c r="AK29"/>
  <c i="5" r="J30"/>
  <c i="1" r="AG58"/>
  <c i="5" l="1" r="J39"/>
  <c i="3" r="J39"/>
  <c i="1" r="AN56"/>
  <c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<sst xmlns="http://schemas.openxmlformats.org/spreadsheetml/2006/main">
  <si>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</si>
  <si>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</si>
  <si>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</si>
  <si>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</si>
  <si>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</si>
  <si>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{dfc24b17-ce37-46ab-8714-20c77dbceb0f}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</si>
  <si>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</si>
  <si>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</si>
  <si>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</si>
  <si>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</si>
  <si>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</si>
  <si>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</si>
  <si>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</si>
  <si>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</si>
  <si>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113315_SO_04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</si>
  <si>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</si>
  <si>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</si>
  <si>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Banínského potoka - násl. péče</t>
  </si>
  <si>
    <t>KSO:</t>
  </si>
  <si>
    <t/>
  </si>
  <si>
    <t>CC-CZ:</t>
  </si>
  <si>
    <t>Místo:</t>
  </si>
  <si>
    <t>Banín</t>
  </si>
  <si>
    <t>Datum:</t>
  </si>
  <si>
    <t>1. 11. 2023</t>
  </si>
  <si>
    <t>Zadavatel:</t>
  </si>
  <si>
    <t>IČ:</t>
  </si>
  <si>
    <t>70890013</t>
  </si>
  <si>
    <t>Povodí Moravy, s. 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</si>
  <si>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</si>
  <si>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</si>
  <si>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</si>
  <si>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</si>
  <si>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</si>
  <si>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</si>
  <si>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</si>
  <si>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</si>
  <si>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</si>
  <si>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</si>
  <si>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</si>
  <si>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</si>
  <si>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</si>
  <si>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</si>
  <si>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</si>
  <si>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</si>
  <si>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</si>
  <si>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</si>
  <si>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</si>
  <si>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</si>
  <si>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</si>
  <si>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</si>
  <si>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</si>
  <si>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</si>
  <si>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</si>
  <si>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</si>
  <si>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</si>
  <si>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</si>
  <si>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</si>
  <si>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</si>
  <si>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</si>
  <si>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</si>
  <si>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</si>
  <si>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</si>
  <si>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</si>
  <si>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</si>
  <si>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</si>
  <si>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</si>
  <si>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</si>
  <si>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</si>
  <si>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</si>
  <si>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</si>
  <si>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</si>
  <si>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</si>
  <si>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</si>
  <si>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</si>
  <si>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</si>
  <si>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</si>
  <si>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</si>
  <si>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SO_04.1</t>
  </si>
  <si>
    <t>Následná péče 1. rok</t>
  </si>
  <si>
    <t>STA</t>
  </si>
  <si>
    <t>1</t>
  </si>
  <si>
    <t>{57e8f828-576d-4c3e-b7c1-dcebeacb0134}</t>
  </si>
  <si>
    <t>2</t>
  </si>
  <si>
    <t>SO_04.2</t>
  </si>
  <si>
    <t>Následná péče 2. rok</t>
  </si>
  <si>
    <t>{1a788e8b-bd7a-4b88-9745-c7f2b05691f3}</t>
  </si>
  <si>
    <t>SO_04.3</t>
  </si>
  <si>
    <t>Následná péče 3. rok</t>
  </si>
  <si>
    <t>{1f5e2491-1117-409d-98cb-71829c552121}</t>
  </si>
  <si>
    <t>SO_04.4</t>
  </si>
  <si>
    <t>Následná péče 4. rok</t>
  </si>
  <si>
    <t>{c716ed49-d5de-44f5-9d53-8a76b554ff74}</t>
  </si>
  <si>
    <t>SO_04.5</t>
  </si>
  <si>
    <t>Následná péče 5. rok</t>
  </si>
  <si>
    <t>{e2e88859-ebf5-452e-902a-1f1d357e4196}</t>
  </si>
  <si>
    <t>KRYCÍ LIST SOUPISU PRACÍ</t>
  </si>
  <si>
    <t>Objekt:</t>
  </si>
  <si>
    <t>SO_04.1 - Následná péče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</si>
  <si>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</si>
  <si>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</si>
  <si>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</si>
  <si>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</si>
  <si>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</si>
  <si>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</si>
  <si>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</si>
  <si>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</si>
  <si>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</si>
  <si>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</si>
  <si>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</si>
  <si>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</si>
  <si>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</si>
  <si>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</si>
  <si>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</si>
  <si>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</si>
  <si>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</si>
  <si>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</si>
  <si>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</si>
  <si>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</si>
  <si>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</si>
  <si>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</si>
  <si>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</si>
  <si>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</si>
  <si>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</si>
  <si>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184215132</t>
  </si>
  <si>
    <t>Ukotvení kmene dřevin v rovině nebo na svahu do 1:5 třemi kůly D do 0,1 m dl přes 1 do 2 m</t>
  </si>
  <si>
    <t>kus</t>
  </si>
  <si>
    <t>CS ÚRS 2023 02</t>
  </si>
  <si>
    <t>4</t>
  </si>
  <si>
    <t>PP</t>
  </si>
  <si>
    <t>Ukotvení dřeviny kůly v rovině nebo na svahu do 1:5 třemi kůly, délky přes 1 do 2 m</t>
  </si>
  <si>
    <t>Online PSC</t>
  </si>
  <si>
    <t>https://podminky.urs.cz/item/CS_URS_2023_02/184215132</t>
  </si>
  <si>
    <t>M</t>
  </si>
  <si>
    <t>60591253</t>
  </si>
  <si>
    <t>kůl vyvazovací dřevěný impregnovaný D 8cm dl 2m</t>
  </si>
  <si>
    <t>8</t>
  </si>
  <si>
    <t>VV</t>
  </si>
  <si>
    <t>3*3 "Přepočtené koeficientem množství</t>
  </si>
  <si>
    <t>Součet</t>
  </si>
  <si>
    <t>3</t>
  </si>
  <si>
    <t>60591320</t>
  </si>
  <si>
    <t>kulatina odkorněná D 7-15cm do dl 5m</t>
  </si>
  <si>
    <t>m</t>
  </si>
  <si>
    <t>6</t>
  </si>
  <si>
    <t>184801121</t>
  </si>
  <si>
    <t>Ošetřování vysazených dřevin soliterních v rovině a svahu do 1:5</t>
  </si>
  <si>
    <t>Ošetření vysazených dřevin solitérních v rovině nebo na svahu do 1:5</t>
  </si>
  <si>
    <t>https://podminky.urs.cz/item/CS_URS_2023_02/184801121</t>
  </si>
  <si>
    <t>5</t>
  </si>
  <si>
    <t>184851716</t>
  </si>
  <si>
    <t>Strojní ožínání sazenic v ploškách sklon do 1:5 střední viditelnost a v buřeně od 30 do 60 cm</t>
  </si>
  <si>
    <t>tis kus</t>
  </si>
  <si>
    <t>10</t>
  </si>
  <si>
    <t>Strojní ožínání sazenic v ploškách sklon do 1:5 při viditelnosti střední, výšky od 30 do 60 cm</t>
  </si>
  <si>
    <t>https://podminky.urs.cz/item/CS_URS_2023_02/184851716</t>
  </si>
  <si>
    <t>P</t>
  </si>
  <si>
    <t>Poznámka k položce:_x000d_
Poznámka k položce: Ožínání stromů 2x ročně.</t>
  </si>
  <si>
    <t>"27 ks" 27/1000</t>
  </si>
  <si>
    <t>185804311</t>
  </si>
  <si>
    <t>Zalití rostlin vodou plocha do 20 m2</t>
  </si>
  <si>
    <t>m3</t>
  </si>
  <si>
    <t>12</t>
  </si>
  <si>
    <t>Zalití rostlin vodou plochy záhonů jednotlivě do 20 m2</t>
  </si>
  <si>
    <t>https://podminky.urs.cz/item/CS_URS_2023_02/185804311</t>
  </si>
  <si>
    <t>Poznámka k položce:_x000d_
Poznámka k položce: 10x zálivka</t>
  </si>
  <si>
    <t>7</t>
  </si>
  <si>
    <t>185804319</t>
  </si>
  <si>
    <t>Příplatek k zalití rostlin za zálivku do nádob</t>
  </si>
  <si>
    <t>14</t>
  </si>
  <si>
    <t>Zalití rostlin vodou Příplatek k cenám za zálivku nádob, nebo zvýšených záhonů do 100 m2 jednotlivě</t>
  </si>
  <si>
    <t>https://podminky.urs.cz/item/CS_URS_2023_02/185804319</t>
  </si>
  <si>
    <t>998</t>
  </si>
  <si>
    <t>Přesun hmot</t>
  </si>
  <si>
    <t>998231411</t>
  </si>
  <si>
    <t>Ruční přesun hmot pro sadovnické a krajinářské úpravy do 100 m</t>
  </si>
  <si>
    <t>t</t>
  </si>
  <si>
    <t>16</t>
  </si>
  <si>
    <t>Přesun hmot pro sadovnické a krajinářské úpravy - ručně bez užití mechanizace vodorovná dopravní vzdálenost do 100 m</t>
  </si>
  <si>
    <t>https://podminky.urs.cz/item/CS_URS_2023_02/998231411</t>
  </si>
  <si>
    <t>SO_04.2 - Následná péče 2. rok</t>
  </si>
  <si>
    <t>SO_04.3 - Následná péče 3. rok</t>
  </si>
  <si>
    <t>SO_04.4 - Následná péče 4. rok</t>
  </si>
  <si>
    <t>SO_04.5 - Následná péče 5. rok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</si>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</sst>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113315_SO_04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Revitalizace Banínského potoka - násl.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Banín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1. 11. 2023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Moravy, s. p.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ROUND(SUM(AS55:AS59),2)</f>
        <v>0</v>
      </c>
      <c r="AT54" s="106">
        <f>ROUND(SUM(AV54:AW54),2)</f>
        <v>0</v>
      </c>
      <c r="AU54" s="107">
        <f>ROUND(SUM(AU55:AU59),5)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ROUND(SUM(AZ55:AZ59),2)</f>
        <v>0</v>
      </c>
      <c r="BA54" s="106">
        <f>ROUND(SUM(BA55:BA59),2)</f>
        <v>0</v>
      </c>
      <c r="BB54" s="106">
        <f>ROUND(SUM(BB55:BB59),2)</f>
        <v>0</v>
      </c>
      <c r="BC54" s="106">
        <f>ROUND(SUM(BC55:BC59),2)</f>
        <v>0</v>
      </c>
      <c r="BD54" s="108">
        <f>ROUND(SUM(BD55:BD59),2)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'SO_04.1 - Následná péče 1...'!J30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'SO_04.1 - Následná péče 1...'!P82</f>
        <v>0</v>
      </c>
      <c r="AV55" s="120">
        <f>'SO_04.1 - Následná péče 1...'!J33</f>
        <v>0</v>
      </c>
      <c r="AW55" s="120">
        <f>'SO_04.1 - Následná péče 1...'!J34</f>
        <v>0</v>
      </c>
      <c r="AX55" s="120">
        <f>'SO_04.1 - Následná péče 1...'!J35</f>
        <v>0</v>
      </c>
      <c r="AY55" s="120">
        <f>'SO_04.1 - Následná péče 1...'!J36</f>
        <v>0</v>
      </c>
      <c r="AZ55" s="120">
        <f>'SO_04.1 - Následná péče 1...'!F33</f>
        <v>0</v>
      </c>
      <c r="BA55" s="120">
        <f>'SO_04.1 - Následná péče 1...'!F34</f>
        <v>0</v>
      </c>
      <c r="BB55" s="120">
        <f>'SO_04.1 - Následná péče 1...'!F35</f>
        <v>0</v>
      </c>
      <c r="BC55" s="120">
        <f>'SO_04.1 - Následná péče 1...'!F36</f>
        <v>0</v>
      </c>
      <c r="BD55" s="122">
        <f>'SO_04.1 - Následná péče 1...'!F37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'SO_04.2 - Následná péče 2...'!J30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'SO_04.2 - Následná péče 2...'!P82</f>
        <v>0</v>
      </c>
      <c r="AV56" s="120">
        <f>'SO_04.2 - Následná péče 2...'!J33</f>
        <v>0</v>
      </c>
      <c r="AW56" s="120">
        <f>'SO_04.2 - Následná péče 2...'!J34</f>
        <v>0</v>
      </c>
      <c r="AX56" s="120">
        <f>'SO_04.2 - Následná péče 2...'!J35</f>
        <v>0</v>
      </c>
      <c r="AY56" s="120">
        <f>'SO_04.2 - Následná péče 2...'!J36</f>
        <v>0</v>
      </c>
      <c r="AZ56" s="120">
        <f>'SO_04.2 - Následná péče 2...'!F33</f>
        <v>0</v>
      </c>
      <c r="BA56" s="120">
        <f>'SO_04.2 - Následná péče 2...'!F34</f>
        <v>0</v>
      </c>
      <c r="BB56" s="120">
        <f>'SO_04.2 - Následná péče 2...'!F35</f>
        <v>0</v>
      </c>
      <c r="BC56" s="120">
        <f>'SO_04.2 - Následná péče 2...'!F36</f>
        <v>0</v>
      </c>
      <c r="BD56" s="122">
        <f>'SO_04.2 - Následná péče 2...'!F37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'SO_04.3 - Následná péče 3...'!J30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'SO_04.3 - Následná péče 3...'!P82</f>
        <v>0</v>
      </c>
      <c r="AV57" s="120">
        <f>'SO_04.3 - Následná péče 3...'!J33</f>
        <v>0</v>
      </c>
      <c r="AW57" s="120">
        <f>'SO_04.3 - Následná péče 3...'!J34</f>
        <v>0</v>
      </c>
      <c r="AX57" s="120">
        <f>'SO_04.3 - Následná péče 3...'!J35</f>
        <v>0</v>
      </c>
      <c r="AY57" s="120">
        <f>'SO_04.3 - Následná péče 3...'!J36</f>
        <v>0</v>
      </c>
      <c r="AZ57" s="120">
        <f>'SO_04.3 - Následná péče 3...'!F33</f>
        <v>0</v>
      </c>
      <c r="BA57" s="120">
        <f>'SO_04.3 - Následná péče 3...'!F34</f>
        <v>0</v>
      </c>
      <c r="BB57" s="120">
        <f>'SO_04.3 - Následná péče 3...'!F35</f>
        <v>0</v>
      </c>
      <c r="BC57" s="120">
        <f>'SO_04.3 - Následná péče 3...'!F36</f>
        <v>0</v>
      </c>
      <c r="BD57" s="122">
        <f>'SO_04.3 - Následná péče 3...'!F37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'SO_04.4 - Následná péče 4...'!J30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19">
        <v>0</v>
      </c>
      <c r="AT58" s="120">
        <f>ROUND(SUM(AV58:AW58),2)</f>
        <v>0</v>
      </c>
      <c r="AU58" s="121">
        <f>'SO_04.4 - Následná péče 4...'!P82</f>
        <v>0</v>
      </c>
      <c r="AV58" s="120">
        <f>'SO_04.4 - Následná péče 4...'!J33</f>
        <v>0</v>
      </c>
      <c r="AW58" s="120">
        <f>'SO_04.4 - Následná péče 4...'!J34</f>
        <v>0</v>
      </c>
      <c r="AX58" s="120">
        <f>'SO_04.4 - Následná péče 4...'!J35</f>
        <v>0</v>
      </c>
      <c r="AY58" s="120">
        <f>'SO_04.4 - Následná péče 4...'!J36</f>
        <v>0</v>
      </c>
      <c r="AZ58" s="120">
        <f>'SO_04.4 - Následná péče 4...'!F33</f>
        <v>0</v>
      </c>
      <c r="BA58" s="120">
        <f>'SO_04.4 - Následná péče 4...'!F34</f>
        <v>0</v>
      </c>
      <c r="BB58" s="120">
        <f>'SO_04.4 - Následná péče 4...'!F35</f>
        <v>0</v>
      </c>
      <c r="BC58" s="120">
        <f>'SO_04.4 - Následná péče 4...'!F36</f>
        <v>0</v>
      </c>
      <c r="BD58" s="122">
        <f>'SO_04.4 - Následná péče 4...'!F37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7" customFormat="1" ht="16.5" customHeight="1">
      <c r="A59" s="111" t="s">
        <v>77</v>
      </c>
      <c r="B59" s="112"/>
      <c r="C59" s="113"/>
      <c r="D59" s="114" t="s">
        <v>93</v>
      </c>
      <c r="E59" s="114"/>
      <c r="F59" s="114"/>
      <c r="G59" s="114"/>
      <c r="H59" s="114"/>
      <c r="I59" s="115"/>
      <c r="J59" s="114" t="s">
        <v>94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'SO_04.5 - Následná péče 5...'!J30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80</v>
      </c>
      <c r="AR59" s="118"/>
      <c r="AS59" s="124">
        <v>0</v>
      </c>
      <c r="AT59" s="125">
        <f>ROUND(SUM(AV59:AW59),2)</f>
        <v>0</v>
      </c>
      <c r="AU59" s="126">
        <f>'SO_04.5 - Následná péče 5...'!P82</f>
        <v>0</v>
      </c>
      <c r="AV59" s="125">
        <f>'SO_04.5 - Následná péče 5...'!J33</f>
        <v>0</v>
      </c>
      <c r="AW59" s="125">
        <f>'SO_04.5 - Následná péče 5...'!J34</f>
        <v>0</v>
      </c>
      <c r="AX59" s="125">
        <f>'SO_04.5 - Následná péče 5...'!J35</f>
        <v>0</v>
      </c>
      <c r="AY59" s="125">
        <f>'SO_04.5 - Následná péče 5...'!J36</f>
        <v>0</v>
      </c>
      <c r="AZ59" s="125">
        <f>'SO_04.5 - Následná péče 5...'!F33</f>
        <v>0</v>
      </c>
      <c r="BA59" s="125">
        <f>'SO_04.5 - Následná péče 5...'!F34</f>
        <v>0</v>
      </c>
      <c r="BB59" s="125">
        <f>'SO_04.5 - Následná péče 5...'!F35</f>
        <v>0</v>
      </c>
      <c r="BC59" s="125">
        <f>'SO_04.5 - Následná péče 5...'!F36</f>
        <v>0</v>
      </c>
      <c r="BD59" s="127">
        <f>'SO_04.5 - Následná péče 5...'!F37</f>
        <v>0</v>
      </c>
      <c r="BE59" s="7"/>
      <c r="BT59" s="123" t="s">
        <v>81</v>
      </c>
      <c r="BV59" s="123" t="s">
        <v>75</v>
      </c>
      <c r="BW59" s="123" t="s">
        <v>95</v>
      </c>
      <c r="BX59" s="123" t="s">
        <v>5</v>
      </c>
      <c r="CL59" s="123" t="s">
        <v>19</v>
      </c>
      <c r="CM59" s="123" t="s">
        <v>83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dQ26JShUlRYg8sB/y2HPAyetPIfGA14uH0stQrLYkF7eqpASUQkzW6h/AzsBKCZv4g0GK4ibXCN/u72a+C2V9g==" hashValue="2zpkhkhlMJYtiJgaJcDSpeoVr/ELB+vP2SDkjrhe12CvlPRe1xt4py1zWRDSvkg3QDnDGbD2pTSmBc/bICCP/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_04.1 - Následná péče 1...'!C2" display="/"/>
    <hyperlink ref="A56" location="'SO_04.2 - Následná péče 2...'!C2" display="/"/>
    <hyperlink ref="A57" location="'SO_04.3 - Následná péče 3...'!C2" display="/"/>
    <hyperlink ref="A58" location="'SO_04.4 - Následná péče 4...'!C2" display="/"/>
    <hyperlink ref="A59" location="'SO_04.5 - Následná péče 5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Banínského potoka - násl.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ROUND((SUM(BE82:BE113)),  2)</f>
        <v>0</v>
      </c>
      <c r="G33" s="38"/>
      <c r="H33" s="38"/>
      <c r="I33" s="148">
        <v>0.20999999999999999</v>
      </c>
      <c r="J33" s="147">
        <f>ROUND(((SUM(BE82:BE113))*I33),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ROUND((SUM(BF82:BF113)),  2)</f>
        <v>0</v>
      </c>
      <c r="G34" s="38"/>
      <c r="H34" s="38"/>
      <c r="I34" s="148">
        <v>0.14999999999999999</v>
      </c>
      <c r="J34" s="147">
        <f>ROUND(((SUM(BF82:BF113))*I34),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Banínského potoka - násl.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SO_04.1 - Následná péče 1.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Banín</v>
      </c>
      <c r="G52" s="40"/>
      <c r="H52" s="40"/>
      <c r="I52" s="32" t="s">
        <v>23</v>
      </c>
      <c r="J52" s="72" t="str">
        <f>IF(J12="","",J12)</f>
        <v>1. 11. 2023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 p.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Banínského potoka - násl. péče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SO_04.1 - Následná péče 1. rok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Banín</v>
      </c>
      <c r="G76" s="40"/>
      <c r="H76" s="40"/>
      <c r="I76" s="32" t="s">
        <v>23</v>
      </c>
      <c r="J76" s="72" t="str">
        <f>IF(J12="","",J12)</f>
        <v>1. 11. 2023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 p.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107</v>
      </c>
      <c r="D81" s="180" t="s">
        <v>58</v>
      </c>
      <c r="E81" s="180" t="s">
        <v>54</v>
      </c>
      <c r="F81" s="180" t="s">
        <v>55</v>
      </c>
      <c r="G81" s="180" t="s">
        <v>108</v>
      </c>
      <c r="H81" s="180" t="s">
        <v>109</v>
      </c>
      <c r="I81" s="180" t="s">
        <v>110</v>
      </c>
      <c r="J81" s="180" t="s">
        <v>101</v>
      </c>
      <c r="K81" s="181" t="s">
        <v>111</v>
      </c>
      <c r="L81" s="182"/>
      <c r="M81" s="92" t="s">
        <v>19</v>
      </c>
      <c r="N81" s="93" t="s">
        <v>43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0.054030000000000009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P84+P110</f>
        <v>0</v>
      </c>
      <c r="Q83" s="196"/>
      <c r="R83" s="197">
        <f>R84+R110</f>
        <v>0.054030000000000009</v>
      </c>
      <c r="S83" s="196"/>
      <c r="T83" s="198">
        <f>T84+T110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121</v>
      </c>
      <c r="BK83" s="201">
        <f>BK84+BK110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81</v>
      </c>
      <c r="F84" s="202" t="s">
        <v>122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SUM(P85:P109)</f>
        <v>0</v>
      </c>
      <c r="Q84" s="196"/>
      <c r="R84" s="197">
        <f>SUM(R85:R109)</f>
        <v>0.054030000000000009</v>
      </c>
      <c r="S84" s="196"/>
      <c r="T84" s="198">
        <f>SUM(T85:T109)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121</v>
      </c>
      <c r="BK84" s="201">
        <f>SUM(BK85:BK109)</f>
        <v>0</v>
      </c>
    </row>
    <row r="85" s="2" customFormat="1" ht="33" customHeight="1">
      <c r="A85" s="38"/>
      <c r="B85" s="39"/>
      <c r="C85" s="204" t="s">
        <v>81</v>
      </c>
      <c r="D85" s="204" t="s">
        <v>123</v>
      </c>
      <c r="E85" s="205" t="s">
        <v>124</v>
      </c>
      <c r="F85" s="206" t="s">
        <v>125</v>
      </c>
      <c r="G85" s="207" t="s">
        <v>126</v>
      </c>
      <c r="H85" s="208">
        <v>3</v>
      </c>
      <c r="I85" s="209"/>
      <c r="J85" s="210">
        <f>ROUND(I85*H85,2)</f>
        <v>0</v>
      </c>
      <c r="K85" s="206" t="s">
        <v>127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5.0000000000000002E-05</v>
      </c>
      <c r="R85" s="213">
        <f>Q85*H85</f>
        <v>0.00015000000000000001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128</v>
      </c>
      <c r="AT85" s="215" t="s">
        <v>123</v>
      </c>
      <c r="AU85" s="215" t="s">
        <v>83</v>
      </c>
      <c r="AY85" s="17" t="s">
        <v>121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128</v>
      </c>
      <c r="BM85" s="215" t="s">
        <v>83</v>
      </c>
    </row>
    <row r="86" s="2" customFormat="1">
      <c r="A86" s="38"/>
      <c r="B86" s="39"/>
      <c r="C86" s="40"/>
      <c r="D86" s="217" t="s">
        <v>129</v>
      </c>
      <c r="E86" s="40"/>
      <c r="F86" s="218" t="s">
        <v>130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83</v>
      </c>
    </row>
    <row r="87" s="2" customFormat="1">
      <c r="A87" s="38"/>
      <c r="B87" s="39"/>
      <c r="C87" s="40"/>
      <c r="D87" s="222" t="s">
        <v>131</v>
      </c>
      <c r="E87" s="40"/>
      <c r="F87" s="223" t="s">
        <v>132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83</v>
      </c>
    </row>
    <row r="88" s="2" customFormat="1" ht="21.75" customHeight="1">
      <c r="A88" s="38"/>
      <c r="B88" s="39"/>
      <c r="C88" s="224" t="s">
        <v>83</v>
      </c>
      <c r="D88" s="224" t="s">
        <v>133</v>
      </c>
      <c r="E88" s="225" t="s">
        <v>134</v>
      </c>
      <c r="F88" s="226" t="s">
        <v>135</v>
      </c>
      <c r="G88" s="227" t="s">
        <v>126</v>
      </c>
      <c r="H88" s="228">
        <v>9</v>
      </c>
      <c r="I88" s="229"/>
      <c r="J88" s="230">
        <f>ROUND(I88*H88,2)</f>
        <v>0</v>
      </c>
      <c r="K88" s="226" t="s">
        <v>127</v>
      </c>
      <c r="L88" s="231"/>
      <c r="M88" s="232" t="s">
        <v>19</v>
      </c>
      <c r="N88" s="233" t="s">
        <v>44</v>
      </c>
      <c r="O88" s="84"/>
      <c r="P88" s="213">
        <f>O88*H88</f>
        <v>0</v>
      </c>
      <c r="Q88" s="213">
        <v>0.0047200000000000002</v>
      </c>
      <c r="R88" s="213">
        <f>Q88*H88</f>
        <v>0.042480000000000004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133</v>
      </c>
      <c r="AU88" s="215" t="s">
        <v>83</v>
      </c>
      <c r="AY88" s="17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128</v>
      </c>
      <c r="BM88" s="215" t="s">
        <v>128</v>
      </c>
    </row>
    <row r="89" s="2" customFormat="1">
      <c r="A89" s="38"/>
      <c r="B89" s="39"/>
      <c r="C89" s="40"/>
      <c r="D89" s="217" t="s">
        <v>129</v>
      </c>
      <c r="E89" s="40"/>
      <c r="F89" s="218" t="s">
        <v>135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83</v>
      </c>
    </row>
    <row r="90" s="13" customFormat="1">
      <c r="A90" s="13"/>
      <c r="B90" s="234"/>
      <c r="C90" s="235"/>
      <c r="D90" s="217" t="s">
        <v>137</v>
      </c>
      <c r="E90" s="236" t="s">
        <v>19</v>
      </c>
      <c r="F90" s="237" t="s">
        <v>138</v>
      </c>
      <c r="G90" s="235"/>
      <c r="H90" s="238">
        <v>9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137</v>
      </c>
      <c r="AU90" s="244" t="s">
        <v>83</v>
      </c>
      <c r="AV90" s="13" t="s">
        <v>83</v>
      </c>
      <c r="AW90" s="13" t="s">
        <v>35</v>
      </c>
      <c r="AX90" s="13" t="s">
        <v>73</v>
      </c>
      <c r="AY90" s="244" t="s">
        <v>121</v>
      </c>
    </row>
    <row r="91" s="14" customFormat="1">
      <c r="A91" s="14"/>
      <c r="B91" s="245"/>
      <c r="C91" s="246"/>
      <c r="D91" s="217" t="s">
        <v>137</v>
      </c>
      <c r="E91" s="247" t="s">
        <v>19</v>
      </c>
      <c r="F91" s="248" t="s">
        <v>139</v>
      </c>
      <c r="G91" s="246"/>
      <c r="H91" s="249">
        <v>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137</v>
      </c>
      <c r="AU91" s="255" t="s">
        <v>83</v>
      </c>
      <c r="AV91" s="14" t="s">
        <v>128</v>
      </c>
      <c r="AW91" s="14" t="s">
        <v>35</v>
      </c>
      <c r="AX91" s="14" t="s">
        <v>81</v>
      </c>
      <c r="AY91" s="255" t="s">
        <v>121</v>
      </c>
    </row>
    <row r="92" s="2" customFormat="1" ht="16.5" customHeight="1">
      <c r="A92" s="38"/>
      <c r="B92" s="39"/>
      <c r="C92" s="224" t="s">
        <v>140</v>
      </c>
      <c r="D92" s="224" t="s">
        <v>133</v>
      </c>
      <c r="E92" s="225" t="s">
        <v>141</v>
      </c>
      <c r="F92" s="226" t="s">
        <v>142</v>
      </c>
      <c r="G92" s="227" t="s">
        <v>143</v>
      </c>
      <c r="H92" s="228">
        <v>3</v>
      </c>
      <c r="I92" s="229"/>
      <c r="J92" s="230">
        <f>ROUND(I92*H92,2)</f>
        <v>0</v>
      </c>
      <c r="K92" s="226" t="s">
        <v>127</v>
      </c>
      <c r="L92" s="231"/>
      <c r="M92" s="232" t="s">
        <v>19</v>
      </c>
      <c r="N92" s="233" t="s">
        <v>44</v>
      </c>
      <c r="O92" s="84"/>
      <c r="P92" s="213">
        <f>O92*H92</f>
        <v>0</v>
      </c>
      <c r="Q92" s="213">
        <v>0.0038</v>
      </c>
      <c r="R92" s="213">
        <f>Q92*H92</f>
        <v>0.0114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136</v>
      </c>
      <c r="AT92" s="215" t="s">
        <v>133</v>
      </c>
      <c r="AU92" s="215" t="s">
        <v>83</v>
      </c>
      <c r="AY92" s="17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128</v>
      </c>
      <c r="BM92" s="215" t="s">
        <v>144</v>
      </c>
    </row>
    <row r="93" s="2" customFormat="1">
      <c r="A93" s="38"/>
      <c r="B93" s="39"/>
      <c r="C93" s="40"/>
      <c r="D93" s="217" t="s">
        <v>129</v>
      </c>
      <c r="E93" s="40"/>
      <c r="F93" s="218" t="s">
        <v>142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83</v>
      </c>
    </row>
    <row r="94" s="2" customFormat="1" ht="24.15" customHeight="1">
      <c r="A94" s="38"/>
      <c r="B94" s="39"/>
      <c r="C94" s="204" t="s">
        <v>128</v>
      </c>
      <c r="D94" s="204" t="s">
        <v>123</v>
      </c>
      <c r="E94" s="205" t="s">
        <v>145</v>
      </c>
      <c r="F94" s="206" t="s">
        <v>146</v>
      </c>
      <c r="G94" s="207" t="s">
        <v>126</v>
      </c>
      <c r="H94" s="208">
        <v>27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128</v>
      </c>
      <c r="BM94" s="215" t="s">
        <v>136</v>
      </c>
    </row>
    <row r="95" s="2" customFormat="1">
      <c r="A95" s="38"/>
      <c r="B95" s="39"/>
      <c r="C95" s="40"/>
      <c r="D95" s="217" t="s">
        <v>129</v>
      </c>
      <c r="E95" s="40"/>
      <c r="F95" s="218" t="s">
        <v>147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83</v>
      </c>
    </row>
    <row r="96" s="2" customFormat="1">
      <c r="A96" s="38"/>
      <c r="B96" s="39"/>
      <c r="C96" s="40"/>
      <c r="D96" s="222" t="s">
        <v>131</v>
      </c>
      <c r="E96" s="40"/>
      <c r="F96" s="223" t="s">
        <v>148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24.15" customHeight="1">
      <c r="A97" s="38"/>
      <c r="B97" s="39"/>
      <c r="C97" s="204" t="s">
        <v>149</v>
      </c>
      <c r="D97" s="204" t="s">
        <v>123</v>
      </c>
      <c r="E97" s="205" t="s">
        <v>150</v>
      </c>
      <c r="F97" s="206" t="s">
        <v>151</v>
      </c>
      <c r="G97" s="207" t="s">
        <v>152</v>
      </c>
      <c r="H97" s="208">
        <v>0.027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83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128</v>
      </c>
      <c r="BM97" s="215" t="s">
        <v>153</v>
      </c>
    </row>
    <row r="98" s="2" customFormat="1">
      <c r="A98" s="38"/>
      <c r="B98" s="39"/>
      <c r="C98" s="40"/>
      <c r="D98" s="217" t="s">
        <v>129</v>
      </c>
      <c r="E98" s="40"/>
      <c r="F98" s="218" t="s">
        <v>154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83</v>
      </c>
    </row>
    <row r="99" s="2" customFormat="1">
      <c r="A99" s="38"/>
      <c r="B99" s="39"/>
      <c r="C99" s="40"/>
      <c r="D99" s="222" t="s">
        <v>131</v>
      </c>
      <c r="E99" s="40"/>
      <c r="F99" s="223" t="s">
        <v>155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>
      <c r="A100" s="38"/>
      <c r="B100" s="39"/>
      <c r="C100" s="40"/>
      <c r="D100" s="217" t="s">
        <v>156</v>
      </c>
      <c r="E100" s="40"/>
      <c r="F100" s="256" t="s">
        <v>157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13" customFormat="1">
      <c r="A101" s="13"/>
      <c r="B101" s="234"/>
      <c r="C101" s="235"/>
      <c r="D101" s="217" t="s">
        <v>137</v>
      </c>
      <c r="E101" s="236" t="s">
        <v>19</v>
      </c>
      <c r="F101" s="237" t="s">
        <v>158</v>
      </c>
      <c r="G101" s="235"/>
      <c r="H101" s="238">
        <v>0.027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137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121</v>
      </c>
    </row>
    <row r="102" s="14" customFormat="1">
      <c r="A102" s="14"/>
      <c r="B102" s="245"/>
      <c r="C102" s="246"/>
      <c r="D102" s="217" t="s">
        <v>137</v>
      </c>
      <c r="E102" s="247" t="s">
        <v>19</v>
      </c>
      <c r="F102" s="248" t="s">
        <v>139</v>
      </c>
      <c r="G102" s="246"/>
      <c r="H102" s="249">
        <v>0.027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137</v>
      </c>
      <c r="AU102" s="255" t="s">
        <v>83</v>
      </c>
      <c r="AV102" s="14" t="s">
        <v>128</v>
      </c>
      <c r="AW102" s="14" t="s">
        <v>35</v>
      </c>
      <c r="AX102" s="14" t="s">
        <v>81</v>
      </c>
      <c r="AY102" s="255" t="s">
        <v>121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159</v>
      </c>
      <c r="F103" s="206" t="s">
        <v>160</v>
      </c>
      <c r="G103" s="207" t="s">
        <v>161</v>
      </c>
      <c r="H103" s="208">
        <v>12.4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128</v>
      </c>
      <c r="BM103" s="215" t="s">
        <v>162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83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83</v>
      </c>
    </row>
    <row r="106" s="2" customFormat="1">
      <c r="A106" s="38"/>
      <c r="B106" s="39"/>
      <c r="C106" s="40"/>
      <c r="D106" s="217" t="s">
        <v>156</v>
      </c>
      <c r="E106" s="40"/>
      <c r="F106" s="256" t="s">
        <v>165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166</v>
      </c>
      <c r="D107" s="204" t="s">
        <v>123</v>
      </c>
      <c r="E107" s="205" t="s">
        <v>167</v>
      </c>
      <c r="F107" s="206" t="s">
        <v>168</v>
      </c>
      <c r="G107" s="207" t="s">
        <v>161</v>
      </c>
      <c r="H107" s="208">
        <v>12.4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128</v>
      </c>
      <c r="BM107" s="215" t="s">
        <v>169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83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12" customFormat="1" ht="22.8" customHeight="1">
      <c r="A110" s="12"/>
      <c r="B110" s="188"/>
      <c r="C110" s="189"/>
      <c r="D110" s="190" t="s">
        <v>72</v>
      </c>
      <c r="E110" s="202" t="s">
        <v>172</v>
      </c>
      <c r="F110" s="202" t="s">
        <v>173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0</v>
      </c>
      <c r="S110" s="196"/>
      <c r="T110" s="198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81</v>
      </c>
      <c r="AT110" s="200" t="s">
        <v>72</v>
      </c>
      <c r="AU110" s="200" t="s">
        <v>81</v>
      </c>
      <c r="AY110" s="199" t="s">
        <v>121</v>
      </c>
      <c r="BK110" s="201">
        <f>SUM(BK111:BK113)</f>
        <v>0</v>
      </c>
    </row>
    <row r="111" s="2" customFormat="1" ht="24.15" customHeight="1">
      <c r="A111" s="38"/>
      <c r="B111" s="39"/>
      <c r="C111" s="204" t="s">
        <v>136</v>
      </c>
      <c r="D111" s="204" t="s">
        <v>123</v>
      </c>
      <c r="E111" s="205" t="s">
        <v>174</v>
      </c>
      <c r="F111" s="206" t="s">
        <v>175</v>
      </c>
      <c r="G111" s="207" t="s">
        <v>176</v>
      </c>
      <c r="H111" s="208">
        <v>0.053999999999999999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128</v>
      </c>
      <c r="BM111" s="215" t="s">
        <v>177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83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179</v>
      </c>
      <c r="G113" s="40"/>
      <c r="H113" s="40"/>
      <c r="I113" s="219"/>
      <c r="J113" s="40"/>
      <c r="K113" s="40"/>
      <c r="L113" s="44"/>
      <c r="M113" s="257"/>
      <c r="N113" s="258"/>
      <c r="O113" s="259"/>
      <c r="P113" s="259"/>
      <c r="Q113" s="259"/>
      <c r="R113" s="259"/>
      <c r="S113" s="259"/>
      <c r="T113" s="260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83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6FLepiiATyOwOEC5kgV9U1uoMgKBENGhhZ0xlKOcOsFFdqGFN9XjGcZUBhuR1F6TI9xdO54zfaPCM9xS0pd1jw==" hashValue="UkKXDfzqlDvdf9G4Lrsne0FwKUTgsg3pbE63ZrIW309Ud0M1qJbdj/XG6fBaWXXYphfA7M4rCnhSNiZMJ3KmnQ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6" r:id="rId2" display="https://podminky.urs.cz/item/CS_URS_2023_02/184801121"/>
    <hyperlink ref="F99" r:id="rId3" display="https://podminky.urs.cz/item/CS_URS_2023_02/184851716"/>
    <hyperlink ref="F105" r:id="rId4" display="https://podminky.urs.cz/item/CS_URS_2023_02/185804311"/>
    <hyperlink ref="F109" r:id="rId5" display="https://podminky.urs.cz/item/CS_URS_2023_02/185804319"/>
    <hyperlink ref="F113" r:id="rId6" display="https://podminky.urs.cz/item/CS_URS_2023_02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Banínského potoka - násl.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ROUND((SUM(BE82:BE113)),  2)</f>
        <v>0</v>
      </c>
      <c r="G33" s="38"/>
      <c r="H33" s="38"/>
      <c r="I33" s="148">
        <v>0.20999999999999999</v>
      </c>
      <c r="J33" s="147">
        <f>ROUND(((SUM(BE82:BE113))*I33),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ROUND((SUM(BF82:BF113)),  2)</f>
        <v>0</v>
      </c>
      <c r="G34" s="38"/>
      <c r="H34" s="38"/>
      <c r="I34" s="148">
        <v>0.14999999999999999</v>
      </c>
      <c r="J34" s="147">
        <f>ROUND(((SUM(BF82:BF113))*I34),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Banínského potoka - násl.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SO_04.2 - Následná péče 2.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Banín</v>
      </c>
      <c r="G52" s="40"/>
      <c r="H52" s="40"/>
      <c r="I52" s="32" t="s">
        <v>23</v>
      </c>
      <c r="J52" s="72" t="str">
        <f>IF(J12="","",J12)</f>
        <v>1. 11. 2023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 p.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Banínského potoka - násl. péče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SO_04.2 - Následná péče 2. rok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Banín</v>
      </c>
      <c r="G76" s="40"/>
      <c r="H76" s="40"/>
      <c r="I76" s="32" t="s">
        <v>23</v>
      </c>
      <c r="J76" s="72" t="str">
        <f>IF(J12="","",J12)</f>
        <v>1. 11. 2023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 p.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107</v>
      </c>
      <c r="D81" s="180" t="s">
        <v>58</v>
      </c>
      <c r="E81" s="180" t="s">
        <v>54</v>
      </c>
      <c r="F81" s="180" t="s">
        <v>55</v>
      </c>
      <c r="G81" s="180" t="s">
        <v>108</v>
      </c>
      <c r="H81" s="180" t="s">
        <v>109</v>
      </c>
      <c r="I81" s="180" t="s">
        <v>110</v>
      </c>
      <c r="J81" s="180" t="s">
        <v>101</v>
      </c>
      <c r="K81" s="181" t="s">
        <v>111</v>
      </c>
      <c r="L81" s="182"/>
      <c r="M81" s="92" t="s">
        <v>19</v>
      </c>
      <c r="N81" s="93" t="s">
        <v>43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0.054030000000000009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P84+P110</f>
        <v>0</v>
      </c>
      <c r="Q83" s="196"/>
      <c r="R83" s="197">
        <f>R84+R110</f>
        <v>0.054030000000000009</v>
      </c>
      <c r="S83" s="196"/>
      <c r="T83" s="198">
        <f>T84+T110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121</v>
      </c>
      <c r="BK83" s="201">
        <f>BK84+BK110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81</v>
      </c>
      <c r="F84" s="202" t="s">
        <v>122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SUM(P85:P109)</f>
        <v>0</v>
      </c>
      <c r="Q84" s="196"/>
      <c r="R84" s="197">
        <f>SUM(R85:R109)</f>
        <v>0.054030000000000009</v>
      </c>
      <c r="S84" s="196"/>
      <c r="T84" s="198">
        <f>SUM(T85:T109)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121</v>
      </c>
      <c r="BK84" s="201">
        <f>SUM(BK85:BK109)</f>
        <v>0</v>
      </c>
    </row>
    <row r="85" s="2" customFormat="1" ht="33" customHeight="1">
      <c r="A85" s="38"/>
      <c r="B85" s="39"/>
      <c r="C85" s="204" t="s">
        <v>81</v>
      </c>
      <c r="D85" s="204" t="s">
        <v>123</v>
      </c>
      <c r="E85" s="205" t="s">
        <v>124</v>
      </c>
      <c r="F85" s="206" t="s">
        <v>125</v>
      </c>
      <c r="G85" s="207" t="s">
        <v>126</v>
      </c>
      <c r="H85" s="208">
        <v>3</v>
      </c>
      <c r="I85" s="209"/>
      <c r="J85" s="210">
        <f>ROUND(I85*H85,2)</f>
        <v>0</v>
      </c>
      <c r="K85" s="206" t="s">
        <v>127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5.0000000000000002E-05</v>
      </c>
      <c r="R85" s="213">
        <f>Q85*H85</f>
        <v>0.00015000000000000001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128</v>
      </c>
      <c r="AT85" s="215" t="s">
        <v>123</v>
      </c>
      <c r="AU85" s="215" t="s">
        <v>83</v>
      </c>
      <c r="AY85" s="17" t="s">
        <v>121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128</v>
      </c>
      <c r="BM85" s="215" t="s">
        <v>83</v>
      </c>
    </row>
    <row r="86" s="2" customFormat="1">
      <c r="A86" s="38"/>
      <c r="B86" s="39"/>
      <c r="C86" s="40"/>
      <c r="D86" s="217" t="s">
        <v>129</v>
      </c>
      <c r="E86" s="40"/>
      <c r="F86" s="218" t="s">
        <v>130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83</v>
      </c>
    </row>
    <row r="87" s="2" customFormat="1">
      <c r="A87" s="38"/>
      <c r="B87" s="39"/>
      <c r="C87" s="40"/>
      <c r="D87" s="222" t="s">
        <v>131</v>
      </c>
      <c r="E87" s="40"/>
      <c r="F87" s="223" t="s">
        <v>132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83</v>
      </c>
    </row>
    <row r="88" s="2" customFormat="1" ht="21.75" customHeight="1">
      <c r="A88" s="38"/>
      <c r="B88" s="39"/>
      <c r="C88" s="224" t="s">
        <v>83</v>
      </c>
      <c r="D88" s="224" t="s">
        <v>133</v>
      </c>
      <c r="E88" s="225" t="s">
        <v>134</v>
      </c>
      <c r="F88" s="226" t="s">
        <v>135</v>
      </c>
      <c r="G88" s="227" t="s">
        <v>126</v>
      </c>
      <c r="H88" s="228">
        <v>9</v>
      </c>
      <c r="I88" s="229"/>
      <c r="J88" s="230">
        <f>ROUND(I88*H88,2)</f>
        <v>0</v>
      </c>
      <c r="K88" s="226" t="s">
        <v>127</v>
      </c>
      <c r="L88" s="231"/>
      <c r="M88" s="232" t="s">
        <v>19</v>
      </c>
      <c r="N88" s="233" t="s">
        <v>44</v>
      </c>
      <c r="O88" s="84"/>
      <c r="P88" s="213">
        <f>O88*H88</f>
        <v>0</v>
      </c>
      <c r="Q88" s="213">
        <v>0.0047200000000000002</v>
      </c>
      <c r="R88" s="213">
        <f>Q88*H88</f>
        <v>0.042480000000000004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133</v>
      </c>
      <c r="AU88" s="215" t="s">
        <v>83</v>
      </c>
      <c r="AY88" s="17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128</v>
      </c>
      <c r="BM88" s="215" t="s">
        <v>128</v>
      </c>
    </row>
    <row r="89" s="2" customFormat="1">
      <c r="A89" s="38"/>
      <c r="B89" s="39"/>
      <c r="C89" s="40"/>
      <c r="D89" s="217" t="s">
        <v>129</v>
      </c>
      <c r="E89" s="40"/>
      <c r="F89" s="218" t="s">
        <v>135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83</v>
      </c>
    </row>
    <row r="90" s="13" customFormat="1">
      <c r="A90" s="13"/>
      <c r="B90" s="234"/>
      <c r="C90" s="235"/>
      <c r="D90" s="217" t="s">
        <v>137</v>
      </c>
      <c r="E90" s="236" t="s">
        <v>19</v>
      </c>
      <c r="F90" s="237" t="s">
        <v>138</v>
      </c>
      <c r="G90" s="235"/>
      <c r="H90" s="238">
        <v>9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137</v>
      </c>
      <c r="AU90" s="244" t="s">
        <v>83</v>
      </c>
      <c r="AV90" s="13" t="s">
        <v>83</v>
      </c>
      <c r="AW90" s="13" t="s">
        <v>35</v>
      </c>
      <c r="AX90" s="13" t="s">
        <v>73</v>
      </c>
      <c r="AY90" s="244" t="s">
        <v>121</v>
      </c>
    </row>
    <row r="91" s="14" customFormat="1">
      <c r="A91" s="14"/>
      <c r="B91" s="245"/>
      <c r="C91" s="246"/>
      <c r="D91" s="217" t="s">
        <v>137</v>
      </c>
      <c r="E91" s="247" t="s">
        <v>19</v>
      </c>
      <c r="F91" s="248" t="s">
        <v>139</v>
      </c>
      <c r="G91" s="246"/>
      <c r="H91" s="249">
        <v>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137</v>
      </c>
      <c r="AU91" s="255" t="s">
        <v>83</v>
      </c>
      <c r="AV91" s="14" t="s">
        <v>128</v>
      </c>
      <c r="AW91" s="14" t="s">
        <v>35</v>
      </c>
      <c r="AX91" s="14" t="s">
        <v>81</v>
      </c>
      <c r="AY91" s="255" t="s">
        <v>121</v>
      </c>
    </row>
    <row r="92" s="2" customFormat="1" ht="16.5" customHeight="1">
      <c r="A92" s="38"/>
      <c r="B92" s="39"/>
      <c r="C92" s="224" t="s">
        <v>140</v>
      </c>
      <c r="D92" s="224" t="s">
        <v>133</v>
      </c>
      <c r="E92" s="225" t="s">
        <v>141</v>
      </c>
      <c r="F92" s="226" t="s">
        <v>142</v>
      </c>
      <c r="G92" s="227" t="s">
        <v>143</v>
      </c>
      <c r="H92" s="228">
        <v>3</v>
      </c>
      <c r="I92" s="229"/>
      <c r="J92" s="230">
        <f>ROUND(I92*H92,2)</f>
        <v>0</v>
      </c>
      <c r="K92" s="226" t="s">
        <v>127</v>
      </c>
      <c r="L92" s="231"/>
      <c r="M92" s="232" t="s">
        <v>19</v>
      </c>
      <c r="N92" s="233" t="s">
        <v>44</v>
      </c>
      <c r="O92" s="84"/>
      <c r="P92" s="213">
        <f>O92*H92</f>
        <v>0</v>
      </c>
      <c r="Q92" s="213">
        <v>0.0038</v>
      </c>
      <c r="R92" s="213">
        <f>Q92*H92</f>
        <v>0.0114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136</v>
      </c>
      <c r="AT92" s="215" t="s">
        <v>133</v>
      </c>
      <c r="AU92" s="215" t="s">
        <v>83</v>
      </c>
      <c r="AY92" s="17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128</v>
      </c>
      <c r="BM92" s="215" t="s">
        <v>144</v>
      </c>
    </row>
    <row r="93" s="2" customFormat="1">
      <c r="A93" s="38"/>
      <c r="B93" s="39"/>
      <c r="C93" s="40"/>
      <c r="D93" s="217" t="s">
        <v>129</v>
      </c>
      <c r="E93" s="40"/>
      <c r="F93" s="218" t="s">
        <v>142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83</v>
      </c>
    </row>
    <row r="94" s="2" customFormat="1" ht="24.15" customHeight="1">
      <c r="A94" s="38"/>
      <c r="B94" s="39"/>
      <c r="C94" s="204" t="s">
        <v>128</v>
      </c>
      <c r="D94" s="204" t="s">
        <v>123</v>
      </c>
      <c r="E94" s="205" t="s">
        <v>145</v>
      </c>
      <c r="F94" s="206" t="s">
        <v>146</v>
      </c>
      <c r="G94" s="207" t="s">
        <v>126</v>
      </c>
      <c r="H94" s="208">
        <v>27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128</v>
      </c>
      <c r="BM94" s="215" t="s">
        <v>136</v>
      </c>
    </row>
    <row r="95" s="2" customFormat="1">
      <c r="A95" s="38"/>
      <c r="B95" s="39"/>
      <c r="C95" s="40"/>
      <c r="D95" s="217" t="s">
        <v>129</v>
      </c>
      <c r="E95" s="40"/>
      <c r="F95" s="218" t="s">
        <v>147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83</v>
      </c>
    </row>
    <row r="96" s="2" customFormat="1">
      <c r="A96" s="38"/>
      <c r="B96" s="39"/>
      <c r="C96" s="40"/>
      <c r="D96" s="222" t="s">
        <v>131</v>
      </c>
      <c r="E96" s="40"/>
      <c r="F96" s="223" t="s">
        <v>148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24.15" customHeight="1">
      <c r="A97" s="38"/>
      <c r="B97" s="39"/>
      <c r="C97" s="204" t="s">
        <v>149</v>
      </c>
      <c r="D97" s="204" t="s">
        <v>123</v>
      </c>
      <c r="E97" s="205" t="s">
        <v>150</v>
      </c>
      <c r="F97" s="206" t="s">
        <v>151</v>
      </c>
      <c r="G97" s="207" t="s">
        <v>152</v>
      </c>
      <c r="H97" s="208">
        <v>0.027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83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128</v>
      </c>
      <c r="BM97" s="215" t="s">
        <v>153</v>
      </c>
    </row>
    <row r="98" s="2" customFormat="1">
      <c r="A98" s="38"/>
      <c r="B98" s="39"/>
      <c r="C98" s="40"/>
      <c r="D98" s="217" t="s">
        <v>129</v>
      </c>
      <c r="E98" s="40"/>
      <c r="F98" s="218" t="s">
        <v>154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83</v>
      </c>
    </row>
    <row r="99" s="2" customFormat="1">
      <c r="A99" s="38"/>
      <c r="B99" s="39"/>
      <c r="C99" s="40"/>
      <c r="D99" s="222" t="s">
        <v>131</v>
      </c>
      <c r="E99" s="40"/>
      <c r="F99" s="223" t="s">
        <v>155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>
      <c r="A100" s="38"/>
      <c r="B100" s="39"/>
      <c r="C100" s="40"/>
      <c r="D100" s="217" t="s">
        <v>156</v>
      </c>
      <c r="E100" s="40"/>
      <c r="F100" s="256" t="s">
        <v>157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13" customFormat="1">
      <c r="A101" s="13"/>
      <c r="B101" s="234"/>
      <c r="C101" s="235"/>
      <c r="D101" s="217" t="s">
        <v>137</v>
      </c>
      <c r="E101" s="236" t="s">
        <v>19</v>
      </c>
      <c r="F101" s="237" t="s">
        <v>158</v>
      </c>
      <c r="G101" s="235"/>
      <c r="H101" s="238">
        <v>0.027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137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121</v>
      </c>
    </row>
    <row r="102" s="14" customFormat="1">
      <c r="A102" s="14"/>
      <c r="B102" s="245"/>
      <c r="C102" s="246"/>
      <c r="D102" s="217" t="s">
        <v>137</v>
      </c>
      <c r="E102" s="247" t="s">
        <v>19</v>
      </c>
      <c r="F102" s="248" t="s">
        <v>139</v>
      </c>
      <c r="G102" s="246"/>
      <c r="H102" s="249">
        <v>0.027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137</v>
      </c>
      <c r="AU102" s="255" t="s">
        <v>83</v>
      </c>
      <c r="AV102" s="14" t="s">
        <v>128</v>
      </c>
      <c r="AW102" s="14" t="s">
        <v>35</v>
      </c>
      <c r="AX102" s="14" t="s">
        <v>81</v>
      </c>
      <c r="AY102" s="255" t="s">
        <v>121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159</v>
      </c>
      <c r="F103" s="206" t="s">
        <v>160</v>
      </c>
      <c r="G103" s="207" t="s">
        <v>161</v>
      </c>
      <c r="H103" s="208">
        <v>12.4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128</v>
      </c>
      <c r="BM103" s="215" t="s">
        <v>162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83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83</v>
      </c>
    </row>
    <row r="106" s="2" customFormat="1">
      <c r="A106" s="38"/>
      <c r="B106" s="39"/>
      <c r="C106" s="40"/>
      <c r="D106" s="217" t="s">
        <v>156</v>
      </c>
      <c r="E106" s="40"/>
      <c r="F106" s="256" t="s">
        <v>165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166</v>
      </c>
      <c r="D107" s="204" t="s">
        <v>123</v>
      </c>
      <c r="E107" s="205" t="s">
        <v>167</v>
      </c>
      <c r="F107" s="206" t="s">
        <v>168</v>
      </c>
      <c r="G107" s="207" t="s">
        <v>161</v>
      </c>
      <c r="H107" s="208">
        <v>12.4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128</v>
      </c>
      <c r="BM107" s="215" t="s">
        <v>169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83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12" customFormat="1" ht="22.8" customHeight="1">
      <c r="A110" s="12"/>
      <c r="B110" s="188"/>
      <c r="C110" s="189"/>
      <c r="D110" s="190" t="s">
        <v>72</v>
      </c>
      <c r="E110" s="202" t="s">
        <v>172</v>
      </c>
      <c r="F110" s="202" t="s">
        <v>173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0</v>
      </c>
      <c r="S110" s="196"/>
      <c r="T110" s="198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81</v>
      </c>
      <c r="AT110" s="200" t="s">
        <v>72</v>
      </c>
      <c r="AU110" s="200" t="s">
        <v>81</v>
      </c>
      <c r="AY110" s="199" t="s">
        <v>121</v>
      </c>
      <c r="BK110" s="201">
        <f>SUM(BK111:BK113)</f>
        <v>0</v>
      </c>
    </row>
    <row r="111" s="2" customFormat="1" ht="24.15" customHeight="1">
      <c r="A111" s="38"/>
      <c r="B111" s="39"/>
      <c r="C111" s="204" t="s">
        <v>136</v>
      </c>
      <c r="D111" s="204" t="s">
        <v>123</v>
      </c>
      <c r="E111" s="205" t="s">
        <v>174</v>
      </c>
      <c r="F111" s="206" t="s">
        <v>175</v>
      </c>
      <c r="G111" s="207" t="s">
        <v>176</v>
      </c>
      <c r="H111" s="208">
        <v>0.053999999999999999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128</v>
      </c>
      <c r="BM111" s="215" t="s">
        <v>177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83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179</v>
      </c>
      <c r="G113" s="40"/>
      <c r="H113" s="40"/>
      <c r="I113" s="219"/>
      <c r="J113" s="40"/>
      <c r="K113" s="40"/>
      <c r="L113" s="44"/>
      <c r="M113" s="257"/>
      <c r="N113" s="258"/>
      <c r="O113" s="259"/>
      <c r="P113" s="259"/>
      <c r="Q113" s="259"/>
      <c r="R113" s="259"/>
      <c r="S113" s="259"/>
      <c r="T113" s="260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83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0whVhRT+3TwwordGSSK7/ux9hIF0/yQkC7uaO39VeVnN4WaAuCSK+DNeO3ITf3MTOba2W5meh5j10jUzhvruxw==" hashValue="doKwQwnlkm4ypkz6/p6zlSfsxkqBTWSWHmL8UD5TsSYDsjS8kxlnBGvOWACEOmzBPlI7HfDoQxvc3R/Sb+++hg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6" r:id="rId2" display="https://podminky.urs.cz/item/CS_URS_2023_02/184801121"/>
    <hyperlink ref="F99" r:id="rId3" display="https://podminky.urs.cz/item/CS_URS_2023_02/184851716"/>
    <hyperlink ref="F105" r:id="rId4" display="https://podminky.urs.cz/item/CS_URS_2023_02/185804311"/>
    <hyperlink ref="F109" r:id="rId5" display="https://podminky.urs.cz/item/CS_URS_2023_02/185804319"/>
    <hyperlink ref="F113" r:id="rId6" display="https://podminky.urs.cz/item/CS_URS_2023_02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Banínského potoka - násl.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ROUND((SUM(BE82:BE113)),  2)</f>
        <v>0</v>
      </c>
      <c r="G33" s="38"/>
      <c r="H33" s="38"/>
      <c r="I33" s="148">
        <v>0.20999999999999999</v>
      </c>
      <c r="J33" s="147">
        <f>ROUND(((SUM(BE82:BE113))*I33),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ROUND((SUM(BF82:BF113)),  2)</f>
        <v>0</v>
      </c>
      <c r="G34" s="38"/>
      <c r="H34" s="38"/>
      <c r="I34" s="148">
        <v>0.14999999999999999</v>
      </c>
      <c r="J34" s="147">
        <f>ROUND(((SUM(BF82:BF113))*I34),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Banínského potoka - násl.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SO_04.3 - Následná péče 3.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Banín</v>
      </c>
      <c r="G52" s="40"/>
      <c r="H52" s="40"/>
      <c r="I52" s="32" t="s">
        <v>23</v>
      </c>
      <c r="J52" s="72" t="str">
        <f>IF(J12="","",J12)</f>
        <v>1. 11. 2023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 p.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Banínského potoka - násl. péče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SO_04.3 - Následná péče 3. rok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Banín</v>
      </c>
      <c r="G76" s="40"/>
      <c r="H76" s="40"/>
      <c r="I76" s="32" t="s">
        <v>23</v>
      </c>
      <c r="J76" s="72" t="str">
        <f>IF(J12="","",J12)</f>
        <v>1. 11. 2023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 p.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107</v>
      </c>
      <c r="D81" s="180" t="s">
        <v>58</v>
      </c>
      <c r="E81" s="180" t="s">
        <v>54</v>
      </c>
      <c r="F81" s="180" t="s">
        <v>55</v>
      </c>
      <c r="G81" s="180" t="s">
        <v>108</v>
      </c>
      <c r="H81" s="180" t="s">
        <v>109</v>
      </c>
      <c r="I81" s="180" t="s">
        <v>110</v>
      </c>
      <c r="J81" s="180" t="s">
        <v>101</v>
      </c>
      <c r="K81" s="181" t="s">
        <v>111</v>
      </c>
      <c r="L81" s="182"/>
      <c r="M81" s="92" t="s">
        <v>19</v>
      </c>
      <c r="N81" s="93" t="s">
        <v>43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0.054030000000000009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P84+P110</f>
        <v>0</v>
      </c>
      <c r="Q83" s="196"/>
      <c r="R83" s="197">
        <f>R84+R110</f>
        <v>0.054030000000000009</v>
      </c>
      <c r="S83" s="196"/>
      <c r="T83" s="198">
        <f>T84+T110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121</v>
      </c>
      <c r="BK83" s="201">
        <f>BK84+BK110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81</v>
      </c>
      <c r="F84" s="202" t="s">
        <v>122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SUM(P85:P109)</f>
        <v>0</v>
      </c>
      <c r="Q84" s="196"/>
      <c r="R84" s="197">
        <f>SUM(R85:R109)</f>
        <v>0.054030000000000009</v>
      </c>
      <c r="S84" s="196"/>
      <c r="T84" s="198">
        <f>SUM(T85:T109)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121</v>
      </c>
      <c r="BK84" s="201">
        <f>SUM(BK85:BK109)</f>
        <v>0</v>
      </c>
    </row>
    <row r="85" s="2" customFormat="1" ht="33" customHeight="1">
      <c r="A85" s="38"/>
      <c r="B85" s="39"/>
      <c r="C85" s="204" t="s">
        <v>81</v>
      </c>
      <c r="D85" s="204" t="s">
        <v>123</v>
      </c>
      <c r="E85" s="205" t="s">
        <v>124</v>
      </c>
      <c r="F85" s="206" t="s">
        <v>125</v>
      </c>
      <c r="G85" s="207" t="s">
        <v>126</v>
      </c>
      <c r="H85" s="208">
        <v>3</v>
      </c>
      <c r="I85" s="209"/>
      <c r="J85" s="210">
        <f>ROUND(I85*H85,2)</f>
        <v>0</v>
      </c>
      <c r="K85" s="206" t="s">
        <v>127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5.0000000000000002E-05</v>
      </c>
      <c r="R85" s="213">
        <f>Q85*H85</f>
        <v>0.00015000000000000001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128</v>
      </c>
      <c r="AT85" s="215" t="s">
        <v>123</v>
      </c>
      <c r="AU85" s="215" t="s">
        <v>83</v>
      </c>
      <c r="AY85" s="17" t="s">
        <v>121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128</v>
      </c>
      <c r="BM85" s="215" t="s">
        <v>83</v>
      </c>
    </row>
    <row r="86" s="2" customFormat="1">
      <c r="A86" s="38"/>
      <c r="B86" s="39"/>
      <c r="C86" s="40"/>
      <c r="D86" s="217" t="s">
        <v>129</v>
      </c>
      <c r="E86" s="40"/>
      <c r="F86" s="218" t="s">
        <v>130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83</v>
      </c>
    </row>
    <row r="87" s="2" customFormat="1">
      <c r="A87" s="38"/>
      <c r="B87" s="39"/>
      <c r="C87" s="40"/>
      <c r="D87" s="222" t="s">
        <v>131</v>
      </c>
      <c r="E87" s="40"/>
      <c r="F87" s="223" t="s">
        <v>132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83</v>
      </c>
    </row>
    <row r="88" s="2" customFormat="1" ht="21.75" customHeight="1">
      <c r="A88" s="38"/>
      <c r="B88" s="39"/>
      <c r="C88" s="224" t="s">
        <v>83</v>
      </c>
      <c r="D88" s="224" t="s">
        <v>133</v>
      </c>
      <c r="E88" s="225" t="s">
        <v>134</v>
      </c>
      <c r="F88" s="226" t="s">
        <v>135</v>
      </c>
      <c r="G88" s="227" t="s">
        <v>126</v>
      </c>
      <c r="H88" s="228">
        <v>9</v>
      </c>
      <c r="I88" s="229"/>
      <c r="J88" s="230">
        <f>ROUND(I88*H88,2)</f>
        <v>0</v>
      </c>
      <c r="K88" s="226" t="s">
        <v>127</v>
      </c>
      <c r="L88" s="231"/>
      <c r="M88" s="232" t="s">
        <v>19</v>
      </c>
      <c r="N88" s="233" t="s">
        <v>44</v>
      </c>
      <c r="O88" s="84"/>
      <c r="P88" s="213">
        <f>O88*H88</f>
        <v>0</v>
      </c>
      <c r="Q88" s="213">
        <v>0.0047200000000000002</v>
      </c>
      <c r="R88" s="213">
        <f>Q88*H88</f>
        <v>0.042480000000000004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133</v>
      </c>
      <c r="AU88" s="215" t="s">
        <v>83</v>
      </c>
      <c r="AY88" s="17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128</v>
      </c>
      <c r="BM88" s="215" t="s">
        <v>128</v>
      </c>
    </row>
    <row r="89" s="2" customFormat="1">
      <c r="A89" s="38"/>
      <c r="B89" s="39"/>
      <c r="C89" s="40"/>
      <c r="D89" s="217" t="s">
        <v>129</v>
      </c>
      <c r="E89" s="40"/>
      <c r="F89" s="218" t="s">
        <v>135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83</v>
      </c>
    </row>
    <row r="90" s="13" customFormat="1">
      <c r="A90" s="13"/>
      <c r="B90" s="234"/>
      <c r="C90" s="235"/>
      <c r="D90" s="217" t="s">
        <v>137</v>
      </c>
      <c r="E90" s="236" t="s">
        <v>19</v>
      </c>
      <c r="F90" s="237" t="s">
        <v>138</v>
      </c>
      <c r="G90" s="235"/>
      <c r="H90" s="238">
        <v>9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137</v>
      </c>
      <c r="AU90" s="244" t="s">
        <v>83</v>
      </c>
      <c r="AV90" s="13" t="s">
        <v>83</v>
      </c>
      <c r="AW90" s="13" t="s">
        <v>35</v>
      </c>
      <c r="AX90" s="13" t="s">
        <v>73</v>
      </c>
      <c r="AY90" s="244" t="s">
        <v>121</v>
      </c>
    </row>
    <row r="91" s="14" customFormat="1">
      <c r="A91" s="14"/>
      <c r="B91" s="245"/>
      <c r="C91" s="246"/>
      <c r="D91" s="217" t="s">
        <v>137</v>
      </c>
      <c r="E91" s="247" t="s">
        <v>19</v>
      </c>
      <c r="F91" s="248" t="s">
        <v>139</v>
      </c>
      <c r="G91" s="246"/>
      <c r="H91" s="249">
        <v>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137</v>
      </c>
      <c r="AU91" s="255" t="s">
        <v>83</v>
      </c>
      <c r="AV91" s="14" t="s">
        <v>128</v>
      </c>
      <c r="AW91" s="14" t="s">
        <v>35</v>
      </c>
      <c r="AX91" s="14" t="s">
        <v>81</v>
      </c>
      <c r="AY91" s="255" t="s">
        <v>121</v>
      </c>
    </row>
    <row r="92" s="2" customFormat="1" ht="16.5" customHeight="1">
      <c r="A92" s="38"/>
      <c r="B92" s="39"/>
      <c r="C92" s="224" t="s">
        <v>140</v>
      </c>
      <c r="D92" s="224" t="s">
        <v>133</v>
      </c>
      <c r="E92" s="225" t="s">
        <v>141</v>
      </c>
      <c r="F92" s="226" t="s">
        <v>142</v>
      </c>
      <c r="G92" s="227" t="s">
        <v>143</v>
      </c>
      <c r="H92" s="228">
        <v>3</v>
      </c>
      <c r="I92" s="229"/>
      <c r="J92" s="230">
        <f>ROUND(I92*H92,2)</f>
        <v>0</v>
      </c>
      <c r="K92" s="226" t="s">
        <v>127</v>
      </c>
      <c r="L92" s="231"/>
      <c r="M92" s="232" t="s">
        <v>19</v>
      </c>
      <c r="N92" s="233" t="s">
        <v>44</v>
      </c>
      <c r="O92" s="84"/>
      <c r="P92" s="213">
        <f>O92*H92</f>
        <v>0</v>
      </c>
      <c r="Q92" s="213">
        <v>0.0038</v>
      </c>
      <c r="R92" s="213">
        <f>Q92*H92</f>
        <v>0.0114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136</v>
      </c>
      <c r="AT92" s="215" t="s">
        <v>133</v>
      </c>
      <c r="AU92" s="215" t="s">
        <v>83</v>
      </c>
      <c r="AY92" s="17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128</v>
      </c>
      <c r="BM92" s="215" t="s">
        <v>144</v>
      </c>
    </row>
    <row r="93" s="2" customFormat="1">
      <c r="A93" s="38"/>
      <c r="B93" s="39"/>
      <c r="C93" s="40"/>
      <c r="D93" s="217" t="s">
        <v>129</v>
      </c>
      <c r="E93" s="40"/>
      <c r="F93" s="218" t="s">
        <v>142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83</v>
      </c>
    </row>
    <row r="94" s="2" customFormat="1" ht="24.15" customHeight="1">
      <c r="A94" s="38"/>
      <c r="B94" s="39"/>
      <c r="C94" s="204" t="s">
        <v>128</v>
      </c>
      <c r="D94" s="204" t="s">
        <v>123</v>
      </c>
      <c r="E94" s="205" t="s">
        <v>145</v>
      </c>
      <c r="F94" s="206" t="s">
        <v>146</v>
      </c>
      <c r="G94" s="207" t="s">
        <v>126</v>
      </c>
      <c r="H94" s="208">
        <v>27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128</v>
      </c>
      <c r="BM94" s="215" t="s">
        <v>136</v>
      </c>
    </row>
    <row r="95" s="2" customFormat="1">
      <c r="A95" s="38"/>
      <c r="B95" s="39"/>
      <c r="C95" s="40"/>
      <c r="D95" s="217" t="s">
        <v>129</v>
      </c>
      <c r="E95" s="40"/>
      <c r="F95" s="218" t="s">
        <v>147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83</v>
      </c>
    </row>
    <row r="96" s="2" customFormat="1">
      <c r="A96" s="38"/>
      <c r="B96" s="39"/>
      <c r="C96" s="40"/>
      <c r="D96" s="222" t="s">
        <v>131</v>
      </c>
      <c r="E96" s="40"/>
      <c r="F96" s="223" t="s">
        <v>148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24.15" customHeight="1">
      <c r="A97" s="38"/>
      <c r="B97" s="39"/>
      <c r="C97" s="204" t="s">
        <v>149</v>
      </c>
      <c r="D97" s="204" t="s">
        <v>123</v>
      </c>
      <c r="E97" s="205" t="s">
        <v>150</v>
      </c>
      <c r="F97" s="206" t="s">
        <v>151</v>
      </c>
      <c r="G97" s="207" t="s">
        <v>152</v>
      </c>
      <c r="H97" s="208">
        <v>0.027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83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128</v>
      </c>
      <c r="BM97" s="215" t="s">
        <v>153</v>
      </c>
    </row>
    <row r="98" s="2" customFormat="1">
      <c r="A98" s="38"/>
      <c r="B98" s="39"/>
      <c r="C98" s="40"/>
      <c r="D98" s="217" t="s">
        <v>129</v>
      </c>
      <c r="E98" s="40"/>
      <c r="F98" s="218" t="s">
        <v>154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83</v>
      </c>
    </row>
    <row r="99" s="2" customFormat="1">
      <c r="A99" s="38"/>
      <c r="B99" s="39"/>
      <c r="C99" s="40"/>
      <c r="D99" s="222" t="s">
        <v>131</v>
      </c>
      <c r="E99" s="40"/>
      <c r="F99" s="223" t="s">
        <v>155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>
      <c r="A100" s="38"/>
      <c r="B100" s="39"/>
      <c r="C100" s="40"/>
      <c r="D100" s="217" t="s">
        <v>156</v>
      </c>
      <c r="E100" s="40"/>
      <c r="F100" s="256" t="s">
        <v>157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13" customFormat="1">
      <c r="A101" s="13"/>
      <c r="B101" s="234"/>
      <c r="C101" s="235"/>
      <c r="D101" s="217" t="s">
        <v>137</v>
      </c>
      <c r="E101" s="236" t="s">
        <v>19</v>
      </c>
      <c r="F101" s="237" t="s">
        <v>158</v>
      </c>
      <c r="G101" s="235"/>
      <c r="H101" s="238">
        <v>0.027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137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121</v>
      </c>
    </row>
    <row r="102" s="14" customFormat="1">
      <c r="A102" s="14"/>
      <c r="B102" s="245"/>
      <c r="C102" s="246"/>
      <c r="D102" s="217" t="s">
        <v>137</v>
      </c>
      <c r="E102" s="247" t="s">
        <v>19</v>
      </c>
      <c r="F102" s="248" t="s">
        <v>139</v>
      </c>
      <c r="G102" s="246"/>
      <c r="H102" s="249">
        <v>0.027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137</v>
      </c>
      <c r="AU102" s="255" t="s">
        <v>83</v>
      </c>
      <c r="AV102" s="14" t="s">
        <v>128</v>
      </c>
      <c r="AW102" s="14" t="s">
        <v>35</v>
      </c>
      <c r="AX102" s="14" t="s">
        <v>81</v>
      </c>
      <c r="AY102" s="255" t="s">
        <v>121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159</v>
      </c>
      <c r="F103" s="206" t="s">
        <v>160</v>
      </c>
      <c r="G103" s="207" t="s">
        <v>161</v>
      </c>
      <c r="H103" s="208">
        <v>12.4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128</v>
      </c>
      <c r="BM103" s="215" t="s">
        <v>162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83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83</v>
      </c>
    </row>
    <row r="106" s="2" customFormat="1">
      <c r="A106" s="38"/>
      <c r="B106" s="39"/>
      <c r="C106" s="40"/>
      <c r="D106" s="217" t="s">
        <v>156</v>
      </c>
      <c r="E106" s="40"/>
      <c r="F106" s="256" t="s">
        <v>165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166</v>
      </c>
      <c r="D107" s="204" t="s">
        <v>123</v>
      </c>
      <c r="E107" s="205" t="s">
        <v>167</v>
      </c>
      <c r="F107" s="206" t="s">
        <v>168</v>
      </c>
      <c r="G107" s="207" t="s">
        <v>161</v>
      </c>
      <c r="H107" s="208">
        <v>12.4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128</v>
      </c>
      <c r="BM107" s="215" t="s">
        <v>169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83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12" customFormat="1" ht="22.8" customHeight="1">
      <c r="A110" s="12"/>
      <c r="B110" s="188"/>
      <c r="C110" s="189"/>
      <c r="D110" s="190" t="s">
        <v>72</v>
      </c>
      <c r="E110" s="202" t="s">
        <v>172</v>
      </c>
      <c r="F110" s="202" t="s">
        <v>173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0</v>
      </c>
      <c r="S110" s="196"/>
      <c r="T110" s="198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81</v>
      </c>
      <c r="AT110" s="200" t="s">
        <v>72</v>
      </c>
      <c r="AU110" s="200" t="s">
        <v>81</v>
      </c>
      <c r="AY110" s="199" t="s">
        <v>121</v>
      </c>
      <c r="BK110" s="201">
        <f>SUM(BK111:BK113)</f>
        <v>0</v>
      </c>
    </row>
    <row r="111" s="2" customFormat="1" ht="24.15" customHeight="1">
      <c r="A111" s="38"/>
      <c r="B111" s="39"/>
      <c r="C111" s="204" t="s">
        <v>136</v>
      </c>
      <c r="D111" s="204" t="s">
        <v>123</v>
      </c>
      <c r="E111" s="205" t="s">
        <v>174</v>
      </c>
      <c r="F111" s="206" t="s">
        <v>175</v>
      </c>
      <c r="G111" s="207" t="s">
        <v>176</v>
      </c>
      <c r="H111" s="208">
        <v>0.053999999999999999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128</v>
      </c>
      <c r="BM111" s="215" t="s">
        <v>177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83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179</v>
      </c>
      <c r="G113" s="40"/>
      <c r="H113" s="40"/>
      <c r="I113" s="219"/>
      <c r="J113" s="40"/>
      <c r="K113" s="40"/>
      <c r="L113" s="44"/>
      <c r="M113" s="257"/>
      <c r="N113" s="258"/>
      <c r="O113" s="259"/>
      <c r="P113" s="259"/>
      <c r="Q113" s="259"/>
      <c r="R113" s="259"/>
      <c r="S113" s="259"/>
      <c r="T113" s="260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83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uN7cXDFFBmLS6GIp9ro4Jc2TgO7PgS/odtgpL6GBoNOuYc3g9IR40P0169iw5qR1REP6crwucf0/9PULXlCa/w==" hashValue="RyhqmQ6QOwEYUOlq8DEaMzzexJuHztJggsxpa6ePUgiD5mEtAJvvkVUE3SuMxrK1pmoX4EAHTKMyJLg0Si2lrA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6" r:id="rId2" display="https://podminky.urs.cz/item/CS_URS_2023_02/184801121"/>
    <hyperlink ref="F99" r:id="rId3" display="https://podminky.urs.cz/item/CS_URS_2023_02/184851716"/>
    <hyperlink ref="F105" r:id="rId4" display="https://podminky.urs.cz/item/CS_URS_2023_02/185804311"/>
    <hyperlink ref="F109" r:id="rId5" display="https://podminky.urs.cz/item/CS_URS_2023_02/185804319"/>
    <hyperlink ref="F113" r:id="rId6" display="https://podminky.urs.cz/item/CS_URS_2023_02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Banínského potoka - násl.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ROUND((SUM(BE82:BE113)),  2)</f>
        <v>0</v>
      </c>
      <c r="G33" s="38"/>
      <c r="H33" s="38"/>
      <c r="I33" s="148">
        <v>0.20999999999999999</v>
      </c>
      <c r="J33" s="147">
        <f>ROUND(((SUM(BE82:BE113))*I33),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ROUND((SUM(BF82:BF113)),  2)</f>
        <v>0</v>
      </c>
      <c r="G34" s="38"/>
      <c r="H34" s="38"/>
      <c r="I34" s="148">
        <v>0.14999999999999999</v>
      </c>
      <c r="J34" s="147">
        <f>ROUND(((SUM(BF82:BF113))*I34),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Banínského potoka - násl.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SO_04.4 - Následná péče 4.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Banín</v>
      </c>
      <c r="G52" s="40"/>
      <c r="H52" s="40"/>
      <c r="I52" s="32" t="s">
        <v>23</v>
      </c>
      <c r="J52" s="72" t="str">
        <f>IF(J12="","",J12)</f>
        <v>1. 11. 2023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 p.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Banínského potoka - násl. péče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SO_04.4 - Následná péče 4. rok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Banín</v>
      </c>
      <c r="G76" s="40"/>
      <c r="H76" s="40"/>
      <c r="I76" s="32" t="s">
        <v>23</v>
      </c>
      <c r="J76" s="72" t="str">
        <f>IF(J12="","",J12)</f>
        <v>1. 11. 2023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 p.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107</v>
      </c>
      <c r="D81" s="180" t="s">
        <v>58</v>
      </c>
      <c r="E81" s="180" t="s">
        <v>54</v>
      </c>
      <c r="F81" s="180" t="s">
        <v>55</v>
      </c>
      <c r="G81" s="180" t="s">
        <v>108</v>
      </c>
      <c r="H81" s="180" t="s">
        <v>109</v>
      </c>
      <c r="I81" s="180" t="s">
        <v>110</v>
      </c>
      <c r="J81" s="180" t="s">
        <v>101</v>
      </c>
      <c r="K81" s="181" t="s">
        <v>111</v>
      </c>
      <c r="L81" s="182"/>
      <c r="M81" s="92" t="s">
        <v>19</v>
      </c>
      <c r="N81" s="93" t="s">
        <v>43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0.054030000000000009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P84+P110</f>
        <v>0</v>
      </c>
      <c r="Q83" s="196"/>
      <c r="R83" s="197">
        <f>R84+R110</f>
        <v>0.054030000000000009</v>
      </c>
      <c r="S83" s="196"/>
      <c r="T83" s="198">
        <f>T84+T110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121</v>
      </c>
      <c r="BK83" s="201">
        <f>BK84+BK110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81</v>
      </c>
      <c r="F84" s="202" t="s">
        <v>122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SUM(P85:P109)</f>
        <v>0</v>
      </c>
      <c r="Q84" s="196"/>
      <c r="R84" s="197">
        <f>SUM(R85:R109)</f>
        <v>0.054030000000000009</v>
      </c>
      <c r="S84" s="196"/>
      <c r="T84" s="198">
        <f>SUM(T85:T109)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121</v>
      </c>
      <c r="BK84" s="201">
        <f>SUM(BK85:BK109)</f>
        <v>0</v>
      </c>
    </row>
    <row r="85" s="2" customFormat="1" ht="33" customHeight="1">
      <c r="A85" s="38"/>
      <c r="B85" s="39"/>
      <c r="C85" s="204" t="s">
        <v>81</v>
      </c>
      <c r="D85" s="204" t="s">
        <v>123</v>
      </c>
      <c r="E85" s="205" t="s">
        <v>124</v>
      </c>
      <c r="F85" s="206" t="s">
        <v>125</v>
      </c>
      <c r="G85" s="207" t="s">
        <v>126</v>
      </c>
      <c r="H85" s="208">
        <v>3</v>
      </c>
      <c r="I85" s="209"/>
      <c r="J85" s="210">
        <f>ROUND(I85*H85,2)</f>
        <v>0</v>
      </c>
      <c r="K85" s="206" t="s">
        <v>127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5.0000000000000002E-05</v>
      </c>
      <c r="R85" s="213">
        <f>Q85*H85</f>
        <v>0.00015000000000000001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128</v>
      </c>
      <c r="AT85" s="215" t="s">
        <v>123</v>
      </c>
      <c r="AU85" s="215" t="s">
        <v>83</v>
      </c>
      <c r="AY85" s="17" t="s">
        <v>121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128</v>
      </c>
      <c r="BM85" s="215" t="s">
        <v>83</v>
      </c>
    </row>
    <row r="86" s="2" customFormat="1">
      <c r="A86" s="38"/>
      <c r="B86" s="39"/>
      <c r="C86" s="40"/>
      <c r="D86" s="217" t="s">
        <v>129</v>
      </c>
      <c r="E86" s="40"/>
      <c r="F86" s="218" t="s">
        <v>130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83</v>
      </c>
    </row>
    <row r="87" s="2" customFormat="1">
      <c r="A87" s="38"/>
      <c r="B87" s="39"/>
      <c r="C87" s="40"/>
      <c r="D87" s="222" t="s">
        <v>131</v>
      </c>
      <c r="E87" s="40"/>
      <c r="F87" s="223" t="s">
        <v>132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83</v>
      </c>
    </row>
    <row r="88" s="2" customFormat="1" ht="21.75" customHeight="1">
      <c r="A88" s="38"/>
      <c r="B88" s="39"/>
      <c r="C88" s="224" t="s">
        <v>83</v>
      </c>
      <c r="D88" s="224" t="s">
        <v>133</v>
      </c>
      <c r="E88" s="225" t="s">
        <v>134</v>
      </c>
      <c r="F88" s="226" t="s">
        <v>135</v>
      </c>
      <c r="G88" s="227" t="s">
        <v>126</v>
      </c>
      <c r="H88" s="228">
        <v>9</v>
      </c>
      <c r="I88" s="229"/>
      <c r="J88" s="230">
        <f>ROUND(I88*H88,2)</f>
        <v>0</v>
      </c>
      <c r="K88" s="226" t="s">
        <v>127</v>
      </c>
      <c r="L88" s="231"/>
      <c r="M88" s="232" t="s">
        <v>19</v>
      </c>
      <c r="N88" s="233" t="s">
        <v>44</v>
      </c>
      <c r="O88" s="84"/>
      <c r="P88" s="213">
        <f>O88*H88</f>
        <v>0</v>
      </c>
      <c r="Q88" s="213">
        <v>0.0047200000000000002</v>
      </c>
      <c r="R88" s="213">
        <f>Q88*H88</f>
        <v>0.042480000000000004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133</v>
      </c>
      <c r="AU88" s="215" t="s">
        <v>83</v>
      </c>
      <c r="AY88" s="17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128</v>
      </c>
      <c r="BM88" s="215" t="s">
        <v>128</v>
      </c>
    </row>
    <row r="89" s="2" customFormat="1">
      <c r="A89" s="38"/>
      <c r="B89" s="39"/>
      <c r="C89" s="40"/>
      <c r="D89" s="217" t="s">
        <v>129</v>
      </c>
      <c r="E89" s="40"/>
      <c r="F89" s="218" t="s">
        <v>135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83</v>
      </c>
    </row>
    <row r="90" s="13" customFormat="1">
      <c r="A90" s="13"/>
      <c r="B90" s="234"/>
      <c r="C90" s="235"/>
      <c r="D90" s="217" t="s">
        <v>137</v>
      </c>
      <c r="E90" s="236" t="s">
        <v>19</v>
      </c>
      <c r="F90" s="237" t="s">
        <v>138</v>
      </c>
      <c r="G90" s="235"/>
      <c r="H90" s="238">
        <v>9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137</v>
      </c>
      <c r="AU90" s="244" t="s">
        <v>83</v>
      </c>
      <c r="AV90" s="13" t="s">
        <v>83</v>
      </c>
      <c r="AW90" s="13" t="s">
        <v>35</v>
      </c>
      <c r="AX90" s="13" t="s">
        <v>73</v>
      </c>
      <c r="AY90" s="244" t="s">
        <v>121</v>
      </c>
    </row>
    <row r="91" s="14" customFormat="1">
      <c r="A91" s="14"/>
      <c r="B91" s="245"/>
      <c r="C91" s="246"/>
      <c r="D91" s="217" t="s">
        <v>137</v>
      </c>
      <c r="E91" s="247" t="s">
        <v>19</v>
      </c>
      <c r="F91" s="248" t="s">
        <v>139</v>
      </c>
      <c r="G91" s="246"/>
      <c r="H91" s="249">
        <v>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137</v>
      </c>
      <c r="AU91" s="255" t="s">
        <v>83</v>
      </c>
      <c r="AV91" s="14" t="s">
        <v>128</v>
      </c>
      <c r="AW91" s="14" t="s">
        <v>35</v>
      </c>
      <c r="AX91" s="14" t="s">
        <v>81</v>
      </c>
      <c r="AY91" s="255" t="s">
        <v>121</v>
      </c>
    </row>
    <row r="92" s="2" customFormat="1" ht="16.5" customHeight="1">
      <c r="A92" s="38"/>
      <c r="B92" s="39"/>
      <c r="C92" s="224" t="s">
        <v>140</v>
      </c>
      <c r="D92" s="224" t="s">
        <v>133</v>
      </c>
      <c r="E92" s="225" t="s">
        <v>141</v>
      </c>
      <c r="F92" s="226" t="s">
        <v>142</v>
      </c>
      <c r="G92" s="227" t="s">
        <v>143</v>
      </c>
      <c r="H92" s="228">
        <v>3</v>
      </c>
      <c r="I92" s="229"/>
      <c r="J92" s="230">
        <f>ROUND(I92*H92,2)</f>
        <v>0</v>
      </c>
      <c r="K92" s="226" t="s">
        <v>127</v>
      </c>
      <c r="L92" s="231"/>
      <c r="M92" s="232" t="s">
        <v>19</v>
      </c>
      <c r="N92" s="233" t="s">
        <v>44</v>
      </c>
      <c r="O92" s="84"/>
      <c r="P92" s="213">
        <f>O92*H92</f>
        <v>0</v>
      </c>
      <c r="Q92" s="213">
        <v>0.0038</v>
      </c>
      <c r="R92" s="213">
        <f>Q92*H92</f>
        <v>0.0114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136</v>
      </c>
      <c r="AT92" s="215" t="s">
        <v>133</v>
      </c>
      <c r="AU92" s="215" t="s">
        <v>83</v>
      </c>
      <c r="AY92" s="17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128</v>
      </c>
      <c r="BM92" s="215" t="s">
        <v>144</v>
      </c>
    </row>
    <row r="93" s="2" customFormat="1">
      <c r="A93" s="38"/>
      <c r="B93" s="39"/>
      <c r="C93" s="40"/>
      <c r="D93" s="217" t="s">
        <v>129</v>
      </c>
      <c r="E93" s="40"/>
      <c r="F93" s="218" t="s">
        <v>142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83</v>
      </c>
    </row>
    <row r="94" s="2" customFormat="1" ht="24.15" customHeight="1">
      <c r="A94" s="38"/>
      <c r="B94" s="39"/>
      <c r="C94" s="204" t="s">
        <v>128</v>
      </c>
      <c r="D94" s="204" t="s">
        <v>123</v>
      </c>
      <c r="E94" s="205" t="s">
        <v>145</v>
      </c>
      <c r="F94" s="206" t="s">
        <v>146</v>
      </c>
      <c r="G94" s="207" t="s">
        <v>126</v>
      </c>
      <c r="H94" s="208">
        <v>27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128</v>
      </c>
      <c r="BM94" s="215" t="s">
        <v>136</v>
      </c>
    </row>
    <row r="95" s="2" customFormat="1">
      <c r="A95" s="38"/>
      <c r="B95" s="39"/>
      <c r="C95" s="40"/>
      <c r="D95" s="217" t="s">
        <v>129</v>
      </c>
      <c r="E95" s="40"/>
      <c r="F95" s="218" t="s">
        <v>147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83</v>
      </c>
    </row>
    <row r="96" s="2" customFormat="1">
      <c r="A96" s="38"/>
      <c r="B96" s="39"/>
      <c r="C96" s="40"/>
      <c r="D96" s="222" t="s">
        <v>131</v>
      </c>
      <c r="E96" s="40"/>
      <c r="F96" s="223" t="s">
        <v>148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24.15" customHeight="1">
      <c r="A97" s="38"/>
      <c r="B97" s="39"/>
      <c r="C97" s="204" t="s">
        <v>149</v>
      </c>
      <c r="D97" s="204" t="s">
        <v>123</v>
      </c>
      <c r="E97" s="205" t="s">
        <v>150</v>
      </c>
      <c r="F97" s="206" t="s">
        <v>151</v>
      </c>
      <c r="G97" s="207" t="s">
        <v>152</v>
      </c>
      <c r="H97" s="208">
        <v>0.027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83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128</v>
      </c>
      <c r="BM97" s="215" t="s">
        <v>153</v>
      </c>
    </row>
    <row r="98" s="2" customFormat="1">
      <c r="A98" s="38"/>
      <c r="B98" s="39"/>
      <c r="C98" s="40"/>
      <c r="D98" s="217" t="s">
        <v>129</v>
      </c>
      <c r="E98" s="40"/>
      <c r="F98" s="218" t="s">
        <v>154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83</v>
      </c>
    </row>
    <row r="99" s="2" customFormat="1">
      <c r="A99" s="38"/>
      <c r="B99" s="39"/>
      <c r="C99" s="40"/>
      <c r="D99" s="222" t="s">
        <v>131</v>
      </c>
      <c r="E99" s="40"/>
      <c r="F99" s="223" t="s">
        <v>155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>
      <c r="A100" s="38"/>
      <c r="B100" s="39"/>
      <c r="C100" s="40"/>
      <c r="D100" s="217" t="s">
        <v>156</v>
      </c>
      <c r="E100" s="40"/>
      <c r="F100" s="256" t="s">
        <v>157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13" customFormat="1">
      <c r="A101" s="13"/>
      <c r="B101" s="234"/>
      <c r="C101" s="235"/>
      <c r="D101" s="217" t="s">
        <v>137</v>
      </c>
      <c r="E101" s="236" t="s">
        <v>19</v>
      </c>
      <c r="F101" s="237" t="s">
        <v>158</v>
      </c>
      <c r="G101" s="235"/>
      <c r="H101" s="238">
        <v>0.027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137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121</v>
      </c>
    </row>
    <row r="102" s="14" customFormat="1">
      <c r="A102" s="14"/>
      <c r="B102" s="245"/>
      <c r="C102" s="246"/>
      <c r="D102" s="217" t="s">
        <v>137</v>
      </c>
      <c r="E102" s="247" t="s">
        <v>19</v>
      </c>
      <c r="F102" s="248" t="s">
        <v>139</v>
      </c>
      <c r="G102" s="246"/>
      <c r="H102" s="249">
        <v>0.027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137</v>
      </c>
      <c r="AU102" s="255" t="s">
        <v>83</v>
      </c>
      <c r="AV102" s="14" t="s">
        <v>128</v>
      </c>
      <c r="AW102" s="14" t="s">
        <v>35</v>
      </c>
      <c r="AX102" s="14" t="s">
        <v>81</v>
      </c>
      <c r="AY102" s="255" t="s">
        <v>121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159</v>
      </c>
      <c r="F103" s="206" t="s">
        <v>160</v>
      </c>
      <c r="G103" s="207" t="s">
        <v>161</v>
      </c>
      <c r="H103" s="208">
        <v>12.4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128</v>
      </c>
      <c r="BM103" s="215" t="s">
        <v>162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83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83</v>
      </c>
    </row>
    <row r="106" s="2" customFormat="1">
      <c r="A106" s="38"/>
      <c r="B106" s="39"/>
      <c r="C106" s="40"/>
      <c r="D106" s="217" t="s">
        <v>156</v>
      </c>
      <c r="E106" s="40"/>
      <c r="F106" s="256" t="s">
        <v>165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166</v>
      </c>
      <c r="D107" s="204" t="s">
        <v>123</v>
      </c>
      <c r="E107" s="205" t="s">
        <v>167</v>
      </c>
      <c r="F107" s="206" t="s">
        <v>168</v>
      </c>
      <c r="G107" s="207" t="s">
        <v>161</v>
      </c>
      <c r="H107" s="208">
        <v>12.4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128</v>
      </c>
      <c r="BM107" s="215" t="s">
        <v>169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83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12" customFormat="1" ht="22.8" customHeight="1">
      <c r="A110" s="12"/>
      <c r="B110" s="188"/>
      <c r="C110" s="189"/>
      <c r="D110" s="190" t="s">
        <v>72</v>
      </c>
      <c r="E110" s="202" t="s">
        <v>172</v>
      </c>
      <c r="F110" s="202" t="s">
        <v>173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0</v>
      </c>
      <c r="S110" s="196"/>
      <c r="T110" s="198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81</v>
      </c>
      <c r="AT110" s="200" t="s">
        <v>72</v>
      </c>
      <c r="AU110" s="200" t="s">
        <v>81</v>
      </c>
      <c r="AY110" s="199" t="s">
        <v>121</v>
      </c>
      <c r="BK110" s="201">
        <f>SUM(BK111:BK113)</f>
        <v>0</v>
      </c>
    </row>
    <row r="111" s="2" customFormat="1" ht="24.15" customHeight="1">
      <c r="A111" s="38"/>
      <c r="B111" s="39"/>
      <c r="C111" s="204" t="s">
        <v>136</v>
      </c>
      <c r="D111" s="204" t="s">
        <v>123</v>
      </c>
      <c r="E111" s="205" t="s">
        <v>174</v>
      </c>
      <c r="F111" s="206" t="s">
        <v>175</v>
      </c>
      <c r="G111" s="207" t="s">
        <v>176</v>
      </c>
      <c r="H111" s="208">
        <v>0.053999999999999999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128</v>
      </c>
      <c r="BM111" s="215" t="s">
        <v>177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83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179</v>
      </c>
      <c r="G113" s="40"/>
      <c r="H113" s="40"/>
      <c r="I113" s="219"/>
      <c r="J113" s="40"/>
      <c r="K113" s="40"/>
      <c r="L113" s="44"/>
      <c r="M113" s="257"/>
      <c r="N113" s="258"/>
      <c r="O113" s="259"/>
      <c r="P113" s="259"/>
      <c r="Q113" s="259"/>
      <c r="R113" s="259"/>
      <c r="S113" s="259"/>
      <c r="T113" s="260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83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R7hxWF1nSQL5jcsvrqfnb8fZbJafJ8IjTY1yaUwve8UrWC6/n18bK7z5/R03vBiQmSZGHn1Ay03DHwQIrjY1wQ==" hashValue="/jey672hr8GlHlI19FtHXEuCNDiSHNgfnKVIC0HZFsohxrV7a7Z3UpbLj7LZrQHOBKtHTPNaom8jxmy+/Gl2BA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6" r:id="rId2" display="https://podminky.urs.cz/item/CS_URS_2023_02/184801121"/>
    <hyperlink ref="F99" r:id="rId3" display="https://podminky.urs.cz/item/CS_URS_2023_02/184851716"/>
    <hyperlink ref="F105" r:id="rId4" display="https://podminky.urs.cz/item/CS_URS_2023_02/185804311"/>
    <hyperlink ref="F109" r:id="rId5" display="https://podminky.urs.cz/item/CS_URS_2023_02/185804319"/>
    <hyperlink ref="F113" r:id="rId6" display="https://podminky.urs.cz/item/CS_URS_2023_02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Revitalizace Banínského potoka - násl. péče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29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ROUND((SUM(BE82:BE113)),  2)</f>
        <v>0</v>
      </c>
      <c r="G33" s="38"/>
      <c r="H33" s="38"/>
      <c r="I33" s="148">
        <v>0.20999999999999999</v>
      </c>
      <c r="J33" s="147">
        <f>ROUND(((SUM(BE82:BE113))*I33),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ROUND((SUM(BF82:BF113)),  2)</f>
        <v>0</v>
      </c>
      <c r="G34" s="38"/>
      <c r="H34" s="38"/>
      <c r="I34" s="148">
        <v>0.14999999999999999</v>
      </c>
      <c r="J34" s="147">
        <f>ROUND(((SUM(BF82:BF113))*I34),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ROUND((SUM(BG82:BG113)),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ROUND((SUM(BH82:BH113)),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ROUND((SUM(BI82:BI113)),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Revitalizace Banínského potoka - násl. péče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SO_04.5 - Následná péče 5. rok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Banín</v>
      </c>
      <c r="G52" s="40"/>
      <c r="H52" s="40"/>
      <c r="I52" s="32" t="s">
        <v>23</v>
      </c>
      <c r="J52" s="72" t="str">
        <f>IF(J12="","",J12)</f>
        <v>1. 11. 2023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Povodí Moravy, s. p.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105</v>
      </c>
      <c r="E62" s="174"/>
      <c r="F62" s="174"/>
      <c r="G62" s="174"/>
      <c r="H62" s="174"/>
      <c r="I62" s="174"/>
      <c r="J62" s="175">
        <f>J110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Revitalizace Banínského potoka - násl. péče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SO_04.5 - Následná péče 5. rok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Banín</v>
      </c>
      <c r="G76" s="40"/>
      <c r="H76" s="40"/>
      <c r="I76" s="32" t="s">
        <v>23</v>
      </c>
      <c r="J76" s="72" t="str">
        <f>IF(J12="","",J12)</f>
        <v>1. 11. 2023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Povodí Moravy, s. p.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107</v>
      </c>
      <c r="D81" s="180" t="s">
        <v>58</v>
      </c>
      <c r="E81" s="180" t="s">
        <v>54</v>
      </c>
      <c r="F81" s="180" t="s">
        <v>55</v>
      </c>
      <c r="G81" s="180" t="s">
        <v>108</v>
      </c>
      <c r="H81" s="180" t="s">
        <v>109</v>
      </c>
      <c r="I81" s="180" t="s">
        <v>110</v>
      </c>
      <c r="J81" s="180" t="s">
        <v>101</v>
      </c>
      <c r="K81" s="181" t="s">
        <v>111</v>
      </c>
      <c r="L81" s="182"/>
      <c r="M81" s="92" t="s">
        <v>19</v>
      </c>
      <c r="N81" s="93" t="s">
        <v>43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0.054030000000000009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102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P84+P110</f>
        <v>0</v>
      </c>
      <c r="Q83" s="196"/>
      <c r="R83" s="197">
        <f>R84+R110</f>
        <v>0.054030000000000009</v>
      </c>
      <c r="S83" s="196"/>
      <c r="T83" s="198">
        <f>T84+T110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73</v>
      </c>
      <c r="AY83" s="199" t="s">
        <v>121</v>
      </c>
      <c r="BK83" s="201">
        <f>BK84+BK110</f>
        <v>0</v>
      </c>
    </row>
    <row r="84" s="12" customFormat="1" ht="22.8" customHeight="1">
      <c r="A84" s="12"/>
      <c r="B84" s="188"/>
      <c r="C84" s="189"/>
      <c r="D84" s="190" t="s">
        <v>72</v>
      </c>
      <c r="E84" s="202" t="s">
        <v>81</v>
      </c>
      <c r="F84" s="202" t="s">
        <v>122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SUM(P85:P109)</f>
        <v>0</v>
      </c>
      <c r="Q84" s="196"/>
      <c r="R84" s="197">
        <f>SUM(R85:R109)</f>
        <v>0.054030000000000009</v>
      </c>
      <c r="S84" s="196"/>
      <c r="T84" s="198">
        <f>SUM(T85:T109)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81</v>
      </c>
      <c r="AT84" s="200" t="s">
        <v>72</v>
      </c>
      <c r="AU84" s="200" t="s">
        <v>81</v>
      </c>
      <c r="AY84" s="199" t="s">
        <v>121</v>
      </c>
      <c r="BK84" s="201">
        <f>SUM(BK85:BK109)</f>
        <v>0</v>
      </c>
    </row>
    <row r="85" s="2" customFormat="1" ht="33" customHeight="1">
      <c r="A85" s="38"/>
      <c r="B85" s="39"/>
      <c r="C85" s="204" t="s">
        <v>81</v>
      </c>
      <c r="D85" s="204" t="s">
        <v>123</v>
      </c>
      <c r="E85" s="205" t="s">
        <v>124</v>
      </c>
      <c r="F85" s="206" t="s">
        <v>125</v>
      </c>
      <c r="G85" s="207" t="s">
        <v>126</v>
      </c>
      <c r="H85" s="208">
        <v>3</v>
      </c>
      <c r="I85" s="209"/>
      <c r="J85" s="210">
        <f>ROUND(I85*H85,2)</f>
        <v>0</v>
      </c>
      <c r="K85" s="206" t="s">
        <v>127</v>
      </c>
      <c r="L85" s="44"/>
      <c r="M85" s="211" t="s">
        <v>19</v>
      </c>
      <c r="N85" s="212" t="s">
        <v>44</v>
      </c>
      <c r="O85" s="84"/>
      <c r="P85" s="213">
        <f>O85*H85</f>
        <v>0</v>
      </c>
      <c r="Q85" s="213">
        <v>5.0000000000000002E-05</v>
      </c>
      <c r="R85" s="213">
        <f>Q85*H85</f>
        <v>0.00015000000000000001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128</v>
      </c>
      <c r="AT85" s="215" t="s">
        <v>123</v>
      </c>
      <c r="AU85" s="215" t="s">
        <v>83</v>
      </c>
      <c r="AY85" s="17" t="s">
        <v>121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81</v>
      </c>
      <c r="BK85" s="216">
        <f>ROUND(I85*H85,2)</f>
        <v>0</v>
      </c>
      <c r="BL85" s="17" t="s">
        <v>128</v>
      </c>
      <c r="BM85" s="215" t="s">
        <v>83</v>
      </c>
    </row>
    <row r="86" s="2" customFormat="1">
      <c r="A86" s="38"/>
      <c r="B86" s="39"/>
      <c r="C86" s="40"/>
      <c r="D86" s="217" t="s">
        <v>129</v>
      </c>
      <c r="E86" s="40"/>
      <c r="F86" s="218" t="s">
        <v>130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129</v>
      </c>
      <c r="AU86" s="17" t="s">
        <v>83</v>
      </c>
    </row>
    <row r="87" s="2" customFormat="1">
      <c r="A87" s="38"/>
      <c r="B87" s="39"/>
      <c r="C87" s="40"/>
      <c r="D87" s="222" t="s">
        <v>131</v>
      </c>
      <c r="E87" s="40"/>
      <c r="F87" s="223" t="s">
        <v>132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131</v>
      </c>
      <c r="AU87" s="17" t="s">
        <v>83</v>
      </c>
    </row>
    <row r="88" s="2" customFormat="1" ht="21.75" customHeight="1">
      <c r="A88" s="38"/>
      <c r="B88" s="39"/>
      <c r="C88" s="224" t="s">
        <v>83</v>
      </c>
      <c r="D88" s="224" t="s">
        <v>133</v>
      </c>
      <c r="E88" s="225" t="s">
        <v>134</v>
      </c>
      <c r="F88" s="226" t="s">
        <v>135</v>
      </c>
      <c r="G88" s="227" t="s">
        <v>126</v>
      </c>
      <c r="H88" s="228">
        <v>9</v>
      </c>
      <c r="I88" s="229"/>
      <c r="J88" s="230">
        <f>ROUND(I88*H88,2)</f>
        <v>0</v>
      </c>
      <c r="K88" s="226" t="s">
        <v>127</v>
      </c>
      <c r="L88" s="231"/>
      <c r="M88" s="232" t="s">
        <v>19</v>
      </c>
      <c r="N88" s="233" t="s">
        <v>44</v>
      </c>
      <c r="O88" s="84"/>
      <c r="P88" s="213">
        <f>O88*H88</f>
        <v>0</v>
      </c>
      <c r="Q88" s="213">
        <v>0.0047200000000000002</v>
      </c>
      <c r="R88" s="213">
        <f>Q88*H88</f>
        <v>0.042480000000000004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133</v>
      </c>
      <c r="AU88" s="215" t="s">
        <v>83</v>
      </c>
      <c r="AY88" s="17" t="s">
        <v>121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128</v>
      </c>
      <c r="BM88" s="215" t="s">
        <v>128</v>
      </c>
    </row>
    <row r="89" s="2" customFormat="1">
      <c r="A89" s="38"/>
      <c r="B89" s="39"/>
      <c r="C89" s="40"/>
      <c r="D89" s="217" t="s">
        <v>129</v>
      </c>
      <c r="E89" s="40"/>
      <c r="F89" s="218" t="s">
        <v>135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83</v>
      </c>
    </row>
    <row r="90" s="13" customFormat="1">
      <c r="A90" s="13"/>
      <c r="B90" s="234"/>
      <c r="C90" s="235"/>
      <c r="D90" s="217" t="s">
        <v>137</v>
      </c>
      <c r="E90" s="236" t="s">
        <v>19</v>
      </c>
      <c r="F90" s="237" t="s">
        <v>138</v>
      </c>
      <c r="G90" s="235"/>
      <c r="H90" s="238">
        <v>9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137</v>
      </c>
      <c r="AU90" s="244" t="s">
        <v>83</v>
      </c>
      <c r="AV90" s="13" t="s">
        <v>83</v>
      </c>
      <c r="AW90" s="13" t="s">
        <v>35</v>
      </c>
      <c r="AX90" s="13" t="s">
        <v>73</v>
      </c>
      <c r="AY90" s="244" t="s">
        <v>121</v>
      </c>
    </row>
    <row r="91" s="14" customFormat="1">
      <c r="A91" s="14"/>
      <c r="B91" s="245"/>
      <c r="C91" s="246"/>
      <c r="D91" s="217" t="s">
        <v>137</v>
      </c>
      <c r="E91" s="247" t="s">
        <v>19</v>
      </c>
      <c r="F91" s="248" t="s">
        <v>139</v>
      </c>
      <c r="G91" s="246"/>
      <c r="H91" s="249">
        <v>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137</v>
      </c>
      <c r="AU91" s="255" t="s">
        <v>83</v>
      </c>
      <c r="AV91" s="14" t="s">
        <v>128</v>
      </c>
      <c r="AW91" s="14" t="s">
        <v>35</v>
      </c>
      <c r="AX91" s="14" t="s">
        <v>81</v>
      </c>
      <c r="AY91" s="255" t="s">
        <v>121</v>
      </c>
    </row>
    <row r="92" s="2" customFormat="1" ht="16.5" customHeight="1">
      <c r="A92" s="38"/>
      <c r="B92" s="39"/>
      <c r="C92" s="224" t="s">
        <v>140</v>
      </c>
      <c r="D92" s="224" t="s">
        <v>133</v>
      </c>
      <c r="E92" s="225" t="s">
        <v>141</v>
      </c>
      <c r="F92" s="226" t="s">
        <v>142</v>
      </c>
      <c r="G92" s="227" t="s">
        <v>143</v>
      </c>
      <c r="H92" s="228">
        <v>3</v>
      </c>
      <c r="I92" s="229"/>
      <c r="J92" s="230">
        <f>ROUND(I92*H92,2)</f>
        <v>0</v>
      </c>
      <c r="K92" s="226" t="s">
        <v>127</v>
      </c>
      <c r="L92" s="231"/>
      <c r="M92" s="232" t="s">
        <v>19</v>
      </c>
      <c r="N92" s="233" t="s">
        <v>44</v>
      </c>
      <c r="O92" s="84"/>
      <c r="P92" s="213">
        <f>O92*H92</f>
        <v>0</v>
      </c>
      <c r="Q92" s="213">
        <v>0.0038</v>
      </c>
      <c r="R92" s="213">
        <f>Q92*H92</f>
        <v>0.0114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136</v>
      </c>
      <c r="AT92" s="215" t="s">
        <v>133</v>
      </c>
      <c r="AU92" s="215" t="s">
        <v>83</v>
      </c>
      <c r="AY92" s="17" t="s">
        <v>121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128</v>
      </c>
      <c r="BM92" s="215" t="s">
        <v>144</v>
      </c>
    </row>
    <row r="93" s="2" customFormat="1">
      <c r="A93" s="38"/>
      <c r="B93" s="39"/>
      <c r="C93" s="40"/>
      <c r="D93" s="217" t="s">
        <v>129</v>
      </c>
      <c r="E93" s="40"/>
      <c r="F93" s="218" t="s">
        <v>142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129</v>
      </c>
      <c r="AU93" s="17" t="s">
        <v>83</v>
      </c>
    </row>
    <row r="94" s="2" customFormat="1" ht="24.15" customHeight="1">
      <c r="A94" s="38"/>
      <c r="B94" s="39"/>
      <c r="C94" s="204" t="s">
        <v>128</v>
      </c>
      <c r="D94" s="204" t="s">
        <v>123</v>
      </c>
      <c r="E94" s="205" t="s">
        <v>145</v>
      </c>
      <c r="F94" s="206" t="s">
        <v>146</v>
      </c>
      <c r="G94" s="207" t="s">
        <v>126</v>
      </c>
      <c r="H94" s="208">
        <v>27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128</v>
      </c>
      <c r="BM94" s="215" t="s">
        <v>136</v>
      </c>
    </row>
    <row r="95" s="2" customFormat="1">
      <c r="A95" s="38"/>
      <c r="B95" s="39"/>
      <c r="C95" s="40"/>
      <c r="D95" s="217" t="s">
        <v>129</v>
      </c>
      <c r="E95" s="40"/>
      <c r="F95" s="218" t="s">
        <v>147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83</v>
      </c>
    </row>
    <row r="96" s="2" customFormat="1">
      <c r="A96" s="38"/>
      <c r="B96" s="39"/>
      <c r="C96" s="40"/>
      <c r="D96" s="222" t="s">
        <v>131</v>
      </c>
      <c r="E96" s="40"/>
      <c r="F96" s="223" t="s">
        <v>148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83</v>
      </c>
    </row>
    <row r="97" s="2" customFormat="1" ht="24.15" customHeight="1">
      <c r="A97" s="38"/>
      <c r="B97" s="39"/>
      <c r="C97" s="204" t="s">
        <v>149</v>
      </c>
      <c r="D97" s="204" t="s">
        <v>123</v>
      </c>
      <c r="E97" s="205" t="s">
        <v>150</v>
      </c>
      <c r="F97" s="206" t="s">
        <v>151</v>
      </c>
      <c r="G97" s="207" t="s">
        <v>152</v>
      </c>
      <c r="H97" s="208">
        <v>0.027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83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128</v>
      </c>
      <c r="BM97" s="215" t="s">
        <v>153</v>
      </c>
    </row>
    <row r="98" s="2" customFormat="1">
      <c r="A98" s="38"/>
      <c r="B98" s="39"/>
      <c r="C98" s="40"/>
      <c r="D98" s="217" t="s">
        <v>129</v>
      </c>
      <c r="E98" s="40"/>
      <c r="F98" s="218" t="s">
        <v>154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83</v>
      </c>
    </row>
    <row r="99" s="2" customFormat="1">
      <c r="A99" s="38"/>
      <c r="B99" s="39"/>
      <c r="C99" s="40"/>
      <c r="D99" s="222" t="s">
        <v>131</v>
      </c>
      <c r="E99" s="40"/>
      <c r="F99" s="223" t="s">
        <v>155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83</v>
      </c>
    </row>
    <row r="100" s="2" customFormat="1">
      <c r="A100" s="38"/>
      <c r="B100" s="39"/>
      <c r="C100" s="40"/>
      <c r="D100" s="217" t="s">
        <v>156</v>
      </c>
      <c r="E100" s="40"/>
      <c r="F100" s="256" t="s">
        <v>157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156</v>
      </c>
      <c r="AU100" s="17" t="s">
        <v>83</v>
      </c>
    </row>
    <row r="101" s="13" customFormat="1">
      <c r="A101" s="13"/>
      <c r="B101" s="234"/>
      <c r="C101" s="235"/>
      <c r="D101" s="217" t="s">
        <v>137</v>
      </c>
      <c r="E101" s="236" t="s">
        <v>19</v>
      </c>
      <c r="F101" s="237" t="s">
        <v>158</v>
      </c>
      <c r="G101" s="235"/>
      <c r="H101" s="238">
        <v>0.027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137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121</v>
      </c>
    </row>
    <row r="102" s="14" customFormat="1">
      <c r="A102" s="14"/>
      <c r="B102" s="245"/>
      <c r="C102" s="246"/>
      <c r="D102" s="217" t="s">
        <v>137</v>
      </c>
      <c r="E102" s="247" t="s">
        <v>19</v>
      </c>
      <c r="F102" s="248" t="s">
        <v>139</v>
      </c>
      <c r="G102" s="246"/>
      <c r="H102" s="249">
        <v>0.027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137</v>
      </c>
      <c r="AU102" s="255" t="s">
        <v>83</v>
      </c>
      <c r="AV102" s="14" t="s">
        <v>128</v>
      </c>
      <c r="AW102" s="14" t="s">
        <v>35</v>
      </c>
      <c r="AX102" s="14" t="s">
        <v>81</v>
      </c>
      <c r="AY102" s="255" t="s">
        <v>121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159</v>
      </c>
      <c r="F103" s="206" t="s">
        <v>160</v>
      </c>
      <c r="G103" s="207" t="s">
        <v>161</v>
      </c>
      <c r="H103" s="208">
        <v>12.4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128</v>
      </c>
      <c r="BM103" s="215" t="s">
        <v>162</v>
      </c>
    </row>
    <row r="104" s="2" customFormat="1">
      <c r="A104" s="38"/>
      <c r="B104" s="39"/>
      <c r="C104" s="40"/>
      <c r="D104" s="217" t="s">
        <v>129</v>
      </c>
      <c r="E104" s="40"/>
      <c r="F104" s="218" t="s">
        <v>163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83</v>
      </c>
    </row>
    <row r="105" s="2" customFormat="1">
      <c r="A105" s="38"/>
      <c r="B105" s="39"/>
      <c r="C105" s="40"/>
      <c r="D105" s="222" t="s">
        <v>131</v>
      </c>
      <c r="E105" s="40"/>
      <c r="F105" s="223" t="s">
        <v>164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83</v>
      </c>
    </row>
    <row r="106" s="2" customFormat="1">
      <c r="A106" s="38"/>
      <c r="B106" s="39"/>
      <c r="C106" s="40"/>
      <c r="D106" s="217" t="s">
        <v>156</v>
      </c>
      <c r="E106" s="40"/>
      <c r="F106" s="256" t="s">
        <v>165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156</v>
      </c>
      <c r="AU106" s="17" t="s">
        <v>83</v>
      </c>
    </row>
    <row r="107" s="2" customFormat="1" ht="16.5" customHeight="1">
      <c r="A107" s="38"/>
      <c r="B107" s="39"/>
      <c r="C107" s="204" t="s">
        <v>166</v>
      </c>
      <c r="D107" s="204" t="s">
        <v>123</v>
      </c>
      <c r="E107" s="205" t="s">
        <v>167</v>
      </c>
      <c r="F107" s="206" t="s">
        <v>168</v>
      </c>
      <c r="G107" s="207" t="s">
        <v>161</v>
      </c>
      <c r="H107" s="208">
        <v>12.4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128</v>
      </c>
      <c r="BM107" s="215" t="s">
        <v>169</v>
      </c>
    </row>
    <row r="108" s="2" customFormat="1">
      <c r="A108" s="38"/>
      <c r="B108" s="39"/>
      <c r="C108" s="40"/>
      <c r="D108" s="217" t="s">
        <v>129</v>
      </c>
      <c r="E108" s="40"/>
      <c r="F108" s="218" t="s">
        <v>170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83</v>
      </c>
    </row>
    <row r="109" s="2" customFormat="1">
      <c r="A109" s="38"/>
      <c r="B109" s="39"/>
      <c r="C109" s="40"/>
      <c r="D109" s="222" t="s">
        <v>131</v>
      </c>
      <c r="E109" s="40"/>
      <c r="F109" s="223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83</v>
      </c>
    </row>
    <row r="110" s="12" customFormat="1" ht="22.8" customHeight="1">
      <c r="A110" s="12"/>
      <c r="B110" s="188"/>
      <c r="C110" s="189"/>
      <c r="D110" s="190" t="s">
        <v>72</v>
      </c>
      <c r="E110" s="202" t="s">
        <v>172</v>
      </c>
      <c r="F110" s="202" t="s">
        <v>173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SUM(P111:P113)</f>
        <v>0</v>
      </c>
      <c r="Q110" s="196"/>
      <c r="R110" s="197">
        <f>SUM(R111:R113)</f>
        <v>0</v>
      </c>
      <c r="S110" s="196"/>
      <c r="T110" s="198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81</v>
      </c>
      <c r="AT110" s="200" t="s">
        <v>72</v>
      </c>
      <c r="AU110" s="200" t="s">
        <v>81</v>
      </c>
      <c r="AY110" s="199" t="s">
        <v>121</v>
      </c>
      <c r="BK110" s="201">
        <f>SUM(BK111:BK113)</f>
        <v>0</v>
      </c>
    </row>
    <row r="111" s="2" customFormat="1" ht="24.15" customHeight="1">
      <c r="A111" s="38"/>
      <c r="B111" s="39"/>
      <c r="C111" s="204" t="s">
        <v>136</v>
      </c>
      <c r="D111" s="204" t="s">
        <v>123</v>
      </c>
      <c r="E111" s="205" t="s">
        <v>174</v>
      </c>
      <c r="F111" s="206" t="s">
        <v>175</v>
      </c>
      <c r="G111" s="207" t="s">
        <v>176</v>
      </c>
      <c r="H111" s="208">
        <v>0.053999999999999999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128</v>
      </c>
      <c r="BM111" s="215" t="s">
        <v>177</v>
      </c>
    </row>
    <row r="112" s="2" customFormat="1">
      <c r="A112" s="38"/>
      <c r="B112" s="39"/>
      <c r="C112" s="40"/>
      <c r="D112" s="217" t="s">
        <v>129</v>
      </c>
      <c r="E112" s="40"/>
      <c r="F112" s="218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83</v>
      </c>
    </row>
    <row r="113" s="2" customFormat="1">
      <c r="A113" s="38"/>
      <c r="B113" s="39"/>
      <c r="C113" s="40"/>
      <c r="D113" s="222" t="s">
        <v>131</v>
      </c>
      <c r="E113" s="40"/>
      <c r="F113" s="223" t="s">
        <v>179</v>
      </c>
      <c r="G113" s="40"/>
      <c r="H113" s="40"/>
      <c r="I113" s="219"/>
      <c r="J113" s="40"/>
      <c r="K113" s="40"/>
      <c r="L113" s="44"/>
      <c r="M113" s="257"/>
      <c r="N113" s="258"/>
      <c r="O113" s="259"/>
      <c r="P113" s="259"/>
      <c r="Q113" s="259"/>
      <c r="R113" s="259"/>
      <c r="S113" s="259"/>
      <c r="T113" s="260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83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sheetProtection sheet="1" autoFilter="0" formatColumns="0" formatRows="0" objects="1" scenarios="1" spinCount="100000" saltValue="ARU/W8hTUMDQmNxwoqgqPzsZ+myDB2bJRwF6xdpEFWo8ffFUPbinK8CgL5lCOuG874NKRmOx7N3xCJ+l6nGoXg==" hashValue="EtYIajFqw6Dm5jx0+Ty6oJnf+ErSVztNoO1Smdj5Ex0Lf8rzsf/0IDk3OK2CVbLBrw3L3gk8+Jml8zDZrbvQGg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6" r:id="rId2" display="https://podminky.urs.cz/item/CS_URS_2023_02/184801121"/>
    <hyperlink ref="F99" r:id="rId3" display="https://podminky.urs.cz/item/CS_URS_2023_02/184851716"/>
    <hyperlink ref="F105" r:id="rId4" display="https://podminky.urs.cz/item/CS_URS_2023_02/185804311"/>
    <hyperlink ref="F109" r:id="rId5" display="https://podminky.urs.cz/item/CS_URS_2023_02/185804319"/>
    <hyperlink ref="F113" r:id="rId6" display="https://podminky.urs.cz/item/CS_URS_2023_02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184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185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186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187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188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189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190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191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192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193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194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80</v>
      </c>
      <c r="F18" s="272" t="s">
        <v>195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196</v>
      </c>
      <c r="F19" s="272" t="s">
        <v>197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198</v>
      </c>
      <c r="F20" s="272" t="s">
        <v>199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200</v>
      </c>
      <c r="F21" s="272" t="s">
        <v>201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202</v>
      </c>
      <c r="F22" s="272" t="s">
        <v>203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204</v>
      </c>
      <c r="F23" s="272" t="s">
        <v>205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206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207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208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209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210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211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212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213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214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107</v>
      </c>
      <c r="F36" s="272"/>
      <c r="G36" s="272" t="s">
        <v>215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216</v>
      </c>
      <c r="F37" s="272"/>
      <c r="G37" s="272" t="s">
        <v>217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54</v>
      </c>
      <c r="F38" s="272"/>
      <c r="G38" s="272" t="s">
        <v>218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55</v>
      </c>
      <c r="F39" s="272"/>
      <c r="G39" s="272" t="s">
        <v>219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108</v>
      </c>
      <c r="F40" s="272"/>
      <c r="G40" s="272" t="s">
        <v>220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109</v>
      </c>
      <c r="F41" s="272"/>
      <c r="G41" s="272" t="s">
        <v>221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222</v>
      </c>
      <c r="F42" s="272"/>
      <c r="G42" s="272" t="s">
        <v>223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224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225</v>
      </c>
      <c r="F44" s="272"/>
      <c r="G44" s="272" t="s">
        <v>226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111</v>
      </c>
      <c r="F45" s="272"/>
      <c r="G45" s="272" t="s">
        <v>227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228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229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230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231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232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233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234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235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236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237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238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239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240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241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242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243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244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245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246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247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248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249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250</v>
      </c>
      <c r="D76" s="290"/>
      <c r="E76" s="290"/>
      <c r="F76" s="290" t="s">
        <v>251</v>
      </c>
      <c r="G76" s="291"/>
      <c r="H76" s="290" t="s">
        <v>55</v>
      </c>
      <c r="I76" s="290" t="s">
        <v>58</v>
      </c>
      <c r="J76" s="290" t="s">
        <v>252</v>
      </c>
      <c r="K76" s="289"/>
    </row>
    <row r="77" s="1" customFormat="1" ht="17.25" customHeight="1">
      <c r="B77" s="287"/>
      <c r="C77" s="292" t="s">
        <v>253</v>
      </c>
      <c r="D77" s="292"/>
      <c r="E77" s="292"/>
      <c r="F77" s="293" t="s">
        <v>254</v>
      </c>
      <c r="G77" s="294"/>
      <c r="H77" s="292"/>
      <c r="I77" s="292"/>
      <c r="J77" s="292" t="s">
        <v>255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54</v>
      </c>
      <c r="D79" s="297"/>
      <c r="E79" s="297"/>
      <c r="F79" s="298" t="s">
        <v>256</v>
      </c>
      <c r="G79" s="299"/>
      <c r="H79" s="275" t="s">
        <v>257</v>
      </c>
      <c r="I79" s="275" t="s">
        <v>258</v>
      </c>
      <c r="J79" s="275">
        <v>20</v>
      </c>
      <c r="K79" s="289"/>
    </row>
    <row r="80" s="1" customFormat="1" ht="15" customHeight="1">
      <c r="B80" s="287"/>
      <c r="C80" s="275" t="s">
        <v>259</v>
      </c>
      <c r="D80" s="275"/>
      <c r="E80" s="275"/>
      <c r="F80" s="298" t="s">
        <v>256</v>
      </c>
      <c r="G80" s="299"/>
      <c r="H80" s="275" t="s">
        <v>260</v>
      </c>
      <c r="I80" s="275" t="s">
        <v>258</v>
      </c>
      <c r="J80" s="275">
        <v>120</v>
      </c>
      <c r="K80" s="289"/>
    </row>
    <row r="81" s="1" customFormat="1" ht="15" customHeight="1">
      <c r="B81" s="300"/>
      <c r="C81" s="275" t="s">
        <v>261</v>
      </c>
      <c r="D81" s="275"/>
      <c r="E81" s="275"/>
      <c r="F81" s="298" t="s">
        <v>262</v>
      </c>
      <c r="G81" s="299"/>
      <c r="H81" s="275" t="s">
        <v>263</v>
      </c>
      <c r="I81" s="275" t="s">
        <v>258</v>
      </c>
      <c r="J81" s="275">
        <v>50</v>
      </c>
      <c r="K81" s="289"/>
    </row>
    <row r="82" s="1" customFormat="1" ht="15" customHeight="1">
      <c r="B82" s="300"/>
      <c r="C82" s="275" t="s">
        <v>264</v>
      </c>
      <c r="D82" s="275"/>
      <c r="E82" s="275"/>
      <c r="F82" s="298" t="s">
        <v>256</v>
      </c>
      <c r="G82" s="299"/>
      <c r="H82" s="275" t="s">
        <v>265</v>
      </c>
      <c r="I82" s="275" t="s">
        <v>266</v>
      </c>
      <c r="J82" s="275"/>
      <c r="K82" s="289"/>
    </row>
    <row r="83" s="1" customFormat="1" ht="15" customHeight="1">
      <c r="B83" s="300"/>
      <c r="C83" s="301" t="s">
        <v>267</v>
      </c>
      <c r="D83" s="301"/>
      <c r="E83" s="301"/>
      <c r="F83" s="302" t="s">
        <v>262</v>
      </c>
      <c r="G83" s="301"/>
      <c r="H83" s="301" t="s">
        <v>268</v>
      </c>
      <c r="I83" s="301" t="s">
        <v>258</v>
      </c>
      <c r="J83" s="301">
        <v>15</v>
      </c>
      <c r="K83" s="289"/>
    </row>
    <row r="84" s="1" customFormat="1" ht="15" customHeight="1">
      <c r="B84" s="300"/>
      <c r="C84" s="301" t="s">
        <v>269</v>
      </c>
      <c r="D84" s="301"/>
      <c r="E84" s="301"/>
      <c r="F84" s="302" t="s">
        <v>262</v>
      </c>
      <c r="G84" s="301"/>
      <c r="H84" s="301" t="s">
        <v>270</v>
      </c>
      <c r="I84" s="301" t="s">
        <v>258</v>
      </c>
      <c r="J84" s="301">
        <v>15</v>
      </c>
      <c r="K84" s="289"/>
    </row>
    <row r="85" s="1" customFormat="1" ht="15" customHeight="1">
      <c r="B85" s="300"/>
      <c r="C85" s="301" t="s">
        <v>271</v>
      </c>
      <c r="D85" s="301"/>
      <c r="E85" s="301"/>
      <c r="F85" s="302" t="s">
        <v>262</v>
      </c>
      <c r="G85" s="301"/>
      <c r="H85" s="301" t="s">
        <v>272</v>
      </c>
      <c r="I85" s="301" t="s">
        <v>258</v>
      </c>
      <c r="J85" s="301">
        <v>20</v>
      </c>
      <c r="K85" s="289"/>
    </row>
    <row r="86" s="1" customFormat="1" ht="15" customHeight="1">
      <c r="B86" s="300"/>
      <c r="C86" s="301" t="s">
        <v>273</v>
      </c>
      <c r="D86" s="301"/>
      <c r="E86" s="301"/>
      <c r="F86" s="302" t="s">
        <v>262</v>
      </c>
      <c r="G86" s="301"/>
      <c r="H86" s="301" t="s">
        <v>274</v>
      </c>
      <c r="I86" s="301" t="s">
        <v>258</v>
      </c>
      <c r="J86" s="301">
        <v>20</v>
      </c>
      <c r="K86" s="289"/>
    </row>
    <row r="87" s="1" customFormat="1" ht="15" customHeight="1">
      <c r="B87" s="300"/>
      <c r="C87" s="275" t="s">
        <v>275</v>
      </c>
      <c r="D87" s="275"/>
      <c r="E87" s="275"/>
      <c r="F87" s="298" t="s">
        <v>262</v>
      </c>
      <c r="G87" s="299"/>
      <c r="H87" s="275" t="s">
        <v>276</v>
      </c>
      <c r="I87" s="275" t="s">
        <v>258</v>
      </c>
      <c r="J87" s="275">
        <v>50</v>
      </c>
      <c r="K87" s="289"/>
    </row>
    <row r="88" s="1" customFormat="1" ht="15" customHeight="1">
      <c r="B88" s="300"/>
      <c r="C88" s="275" t="s">
        <v>277</v>
      </c>
      <c r="D88" s="275"/>
      <c r="E88" s="275"/>
      <c r="F88" s="298" t="s">
        <v>262</v>
      </c>
      <c r="G88" s="299"/>
      <c r="H88" s="275" t="s">
        <v>278</v>
      </c>
      <c r="I88" s="275" t="s">
        <v>258</v>
      </c>
      <c r="J88" s="275">
        <v>20</v>
      </c>
      <c r="K88" s="289"/>
    </row>
    <row r="89" s="1" customFormat="1" ht="15" customHeight="1">
      <c r="B89" s="300"/>
      <c r="C89" s="275" t="s">
        <v>279</v>
      </c>
      <c r="D89" s="275"/>
      <c r="E89" s="275"/>
      <c r="F89" s="298" t="s">
        <v>262</v>
      </c>
      <c r="G89" s="299"/>
      <c r="H89" s="275" t="s">
        <v>280</v>
      </c>
      <c r="I89" s="275" t="s">
        <v>258</v>
      </c>
      <c r="J89" s="275">
        <v>20</v>
      </c>
      <c r="K89" s="289"/>
    </row>
    <row r="90" s="1" customFormat="1" ht="15" customHeight="1">
      <c r="B90" s="300"/>
      <c r="C90" s="275" t="s">
        <v>281</v>
      </c>
      <c r="D90" s="275"/>
      <c r="E90" s="275"/>
      <c r="F90" s="298" t="s">
        <v>262</v>
      </c>
      <c r="G90" s="299"/>
      <c r="H90" s="275" t="s">
        <v>282</v>
      </c>
      <c r="I90" s="275" t="s">
        <v>258</v>
      </c>
      <c r="J90" s="275">
        <v>50</v>
      </c>
      <c r="K90" s="289"/>
    </row>
    <row r="91" s="1" customFormat="1" ht="15" customHeight="1">
      <c r="B91" s="300"/>
      <c r="C91" s="275" t="s">
        <v>283</v>
      </c>
      <c r="D91" s="275"/>
      <c r="E91" s="275"/>
      <c r="F91" s="298" t="s">
        <v>262</v>
      </c>
      <c r="G91" s="299"/>
      <c r="H91" s="275" t="s">
        <v>283</v>
      </c>
      <c r="I91" s="275" t="s">
        <v>258</v>
      </c>
      <c r="J91" s="275">
        <v>50</v>
      </c>
      <c r="K91" s="289"/>
    </row>
    <row r="92" s="1" customFormat="1" ht="15" customHeight="1">
      <c r="B92" s="300"/>
      <c r="C92" s="275" t="s">
        <v>284</v>
      </c>
      <c r="D92" s="275"/>
      <c r="E92" s="275"/>
      <c r="F92" s="298" t="s">
        <v>262</v>
      </c>
      <c r="G92" s="299"/>
      <c r="H92" s="275" t="s">
        <v>285</v>
      </c>
      <c r="I92" s="275" t="s">
        <v>258</v>
      </c>
      <c r="J92" s="275">
        <v>255</v>
      </c>
      <c r="K92" s="289"/>
    </row>
    <row r="93" s="1" customFormat="1" ht="15" customHeight="1">
      <c r="B93" s="300"/>
      <c r="C93" s="275" t="s">
        <v>286</v>
      </c>
      <c r="D93" s="275"/>
      <c r="E93" s="275"/>
      <c r="F93" s="298" t="s">
        <v>256</v>
      </c>
      <c r="G93" s="299"/>
      <c r="H93" s="275" t="s">
        <v>287</v>
      </c>
      <c r="I93" s="275" t="s">
        <v>288</v>
      </c>
      <c r="J93" s="275"/>
      <c r="K93" s="289"/>
    </row>
    <row r="94" s="1" customFormat="1" ht="15" customHeight="1">
      <c r="B94" s="300"/>
      <c r="C94" s="275" t="s">
        <v>289</v>
      </c>
      <c r="D94" s="275"/>
      <c r="E94" s="275"/>
      <c r="F94" s="298" t="s">
        <v>256</v>
      </c>
      <c r="G94" s="299"/>
      <c r="H94" s="275" t="s">
        <v>290</v>
      </c>
      <c r="I94" s="275" t="s">
        <v>291</v>
      </c>
      <c r="J94" s="275"/>
      <c r="K94" s="289"/>
    </row>
    <row r="95" s="1" customFormat="1" ht="15" customHeight="1">
      <c r="B95" s="300"/>
      <c r="C95" s="275" t="s">
        <v>292</v>
      </c>
      <c r="D95" s="275"/>
      <c r="E95" s="275"/>
      <c r="F95" s="298" t="s">
        <v>256</v>
      </c>
      <c r="G95" s="299"/>
      <c r="H95" s="275" t="s">
        <v>292</v>
      </c>
      <c r="I95" s="275" t="s">
        <v>291</v>
      </c>
      <c r="J95" s="275"/>
      <c r="K95" s="289"/>
    </row>
    <row r="96" s="1" customFormat="1" ht="15" customHeight="1">
      <c r="B96" s="300"/>
      <c r="C96" s="275" t="s">
        <v>39</v>
      </c>
      <c r="D96" s="275"/>
      <c r="E96" s="275"/>
      <c r="F96" s="298" t="s">
        <v>256</v>
      </c>
      <c r="G96" s="299"/>
      <c r="H96" s="275" t="s">
        <v>293</v>
      </c>
      <c r="I96" s="275" t="s">
        <v>291</v>
      </c>
      <c r="J96" s="275"/>
      <c r="K96" s="289"/>
    </row>
    <row r="97" s="1" customFormat="1" ht="15" customHeight="1">
      <c r="B97" s="300"/>
      <c r="C97" s="275" t="s">
        <v>49</v>
      </c>
      <c r="D97" s="275"/>
      <c r="E97" s="275"/>
      <c r="F97" s="298" t="s">
        <v>256</v>
      </c>
      <c r="G97" s="299"/>
      <c r="H97" s="275" t="s">
        <v>294</v>
      </c>
      <c r="I97" s="275" t="s">
        <v>291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295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250</v>
      </c>
      <c r="D103" s="290"/>
      <c r="E103" s="290"/>
      <c r="F103" s="290" t="s">
        <v>251</v>
      </c>
      <c r="G103" s="291"/>
      <c r="H103" s="290" t="s">
        <v>55</v>
      </c>
      <c r="I103" s="290" t="s">
        <v>58</v>
      </c>
      <c r="J103" s="290" t="s">
        <v>252</v>
      </c>
      <c r="K103" s="289"/>
    </row>
    <row r="104" s="1" customFormat="1" ht="17.25" customHeight="1">
      <c r="B104" s="287"/>
      <c r="C104" s="292" t="s">
        <v>253</v>
      </c>
      <c r="D104" s="292"/>
      <c r="E104" s="292"/>
      <c r="F104" s="293" t="s">
        <v>254</v>
      </c>
      <c r="G104" s="294"/>
      <c r="H104" s="292"/>
      <c r="I104" s="292"/>
      <c r="J104" s="292" t="s">
        <v>255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54</v>
      </c>
      <c r="D106" s="297"/>
      <c r="E106" s="297"/>
      <c r="F106" s="298" t="s">
        <v>256</v>
      </c>
      <c r="G106" s="275"/>
      <c r="H106" s="275" t="s">
        <v>296</v>
      </c>
      <c r="I106" s="275" t="s">
        <v>258</v>
      </c>
      <c r="J106" s="275">
        <v>20</v>
      </c>
      <c r="K106" s="289"/>
    </row>
    <row r="107" s="1" customFormat="1" ht="15" customHeight="1">
      <c r="B107" s="287"/>
      <c r="C107" s="275" t="s">
        <v>259</v>
      </c>
      <c r="D107" s="275"/>
      <c r="E107" s="275"/>
      <c r="F107" s="298" t="s">
        <v>256</v>
      </c>
      <c r="G107" s="275"/>
      <c r="H107" s="275" t="s">
        <v>296</v>
      </c>
      <c r="I107" s="275" t="s">
        <v>258</v>
      </c>
      <c r="J107" s="275">
        <v>120</v>
      </c>
      <c r="K107" s="289"/>
    </row>
    <row r="108" s="1" customFormat="1" ht="15" customHeight="1">
      <c r="B108" s="300"/>
      <c r="C108" s="275" t="s">
        <v>261</v>
      </c>
      <c r="D108" s="275"/>
      <c r="E108" s="275"/>
      <c r="F108" s="298" t="s">
        <v>262</v>
      </c>
      <c r="G108" s="275"/>
      <c r="H108" s="275" t="s">
        <v>296</v>
      </c>
      <c r="I108" s="275" t="s">
        <v>258</v>
      </c>
      <c r="J108" s="275">
        <v>50</v>
      </c>
      <c r="K108" s="289"/>
    </row>
    <row r="109" s="1" customFormat="1" ht="15" customHeight="1">
      <c r="B109" s="300"/>
      <c r="C109" s="275" t="s">
        <v>264</v>
      </c>
      <c r="D109" s="275"/>
      <c r="E109" s="275"/>
      <c r="F109" s="298" t="s">
        <v>256</v>
      </c>
      <c r="G109" s="275"/>
      <c r="H109" s="275" t="s">
        <v>296</v>
      </c>
      <c r="I109" s="275" t="s">
        <v>266</v>
      </c>
      <c r="J109" s="275"/>
      <c r="K109" s="289"/>
    </row>
    <row r="110" s="1" customFormat="1" ht="15" customHeight="1">
      <c r="B110" s="300"/>
      <c r="C110" s="275" t="s">
        <v>275</v>
      </c>
      <c r="D110" s="275"/>
      <c r="E110" s="275"/>
      <c r="F110" s="298" t="s">
        <v>262</v>
      </c>
      <c r="G110" s="275"/>
      <c r="H110" s="275" t="s">
        <v>296</v>
      </c>
      <c r="I110" s="275" t="s">
        <v>258</v>
      </c>
      <c r="J110" s="275">
        <v>50</v>
      </c>
      <c r="K110" s="289"/>
    </row>
    <row r="111" s="1" customFormat="1" ht="15" customHeight="1">
      <c r="B111" s="300"/>
      <c r="C111" s="275" t="s">
        <v>283</v>
      </c>
      <c r="D111" s="275"/>
      <c r="E111" s="275"/>
      <c r="F111" s="298" t="s">
        <v>262</v>
      </c>
      <c r="G111" s="275"/>
      <c r="H111" s="275" t="s">
        <v>296</v>
      </c>
      <c r="I111" s="275" t="s">
        <v>258</v>
      </c>
      <c r="J111" s="275">
        <v>50</v>
      </c>
      <c r="K111" s="289"/>
    </row>
    <row r="112" s="1" customFormat="1" ht="15" customHeight="1">
      <c r="B112" s="300"/>
      <c r="C112" s="275" t="s">
        <v>281</v>
      </c>
      <c r="D112" s="275"/>
      <c r="E112" s="275"/>
      <c r="F112" s="298" t="s">
        <v>262</v>
      </c>
      <c r="G112" s="275"/>
      <c r="H112" s="275" t="s">
        <v>296</v>
      </c>
      <c r="I112" s="275" t="s">
        <v>258</v>
      </c>
      <c r="J112" s="275">
        <v>50</v>
      </c>
      <c r="K112" s="289"/>
    </row>
    <row r="113" s="1" customFormat="1" ht="15" customHeight="1">
      <c r="B113" s="300"/>
      <c r="C113" s="275" t="s">
        <v>54</v>
      </c>
      <c r="D113" s="275"/>
      <c r="E113" s="275"/>
      <c r="F113" s="298" t="s">
        <v>256</v>
      </c>
      <c r="G113" s="275"/>
      <c r="H113" s="275" t="s">
        <v>297</v>
      </c>
      <c r="I113" s="275" t="s">
        <v>258</v>
      </c>
      <c r="J113" s="275">
        <v>20</v>
      </c>
      <c r="K113" s="289"/>
    </row>
    <row r="114" s="1" customFormat="1" ht="15" customHeight="1">
      <c r="B114" s="300"/>
      <c r="C114" s="275" t="s">
        <v>298</v>
      </c>
      <c r="D114" s="275"/>
      <c r="E114" s="275"/>
      <c r="F114" s="298" t="s">
        <v>256</v>
      </c>
      <c r="G114" s="275"/>
      <c r="H114" s="275" t="s">
        <v>299</v>
      </c>
      <c r="I114" s="275" t="s">
        <v>258</v>
      </c>
      <c r="J114" s="275">
        <v>120</v>
      </c>
      <c r="K114" s="289"/>
    </row>
    <row r="115" s="1" customFormat="1" ht="15" customHeight="1">
      <c r="B115" s="300"/>
      <c r="C115" s="275" t="s">
        <v>39</v>
      </c>
      <c r="D115" s="275"/>
      <c r="E115" s="275"/>
      <c r="F115" s="298" t="s">
        <v>256</v>
      </c>
      <c r="G115" s="275"/>
      <c r="H115" s="275" t="s">
        <v>300</v>
      </c>
      <c r="I115" s="275" t="s">
        <v>291</v>
      </c>
      <c r="J115" s="275"/>
      <c r="K115" s="289"/>
    </row>
    <row r="116" s="1" customFormat="1" ht="15" customHeight="1">
      <c r="B116" s="300"/>
      <c r="C116" s="275" t="s">
        <v>49</v>
      </c>
      <c r="D116" s="275"/>
      <c r="E116" s="275"/>
      <c r="F116" s="298" t="s">
        <v>256</v>
      </c>
      <c r="G116" s="275"/>
      <c r="H116" s="275" t="s">
        <v>301</v>
      </c>
      <c r="I116" s="275" t="s">
        <v>291</v>
      </c>
      <c r="J116" s="275"/>
      <c r="K116" s="289"/>
    </row>
    <row r="117" s="1" customFormat="1" ht="15" customHeight="1">
      <c r="B117" s="300"/>
      <c r="C117" s="275" t="s">
        <v>58</v>
      </c>
      <c r="D117" s="275"/>
      <c r="E117" s="275"/>
      <c r="F117" s="298" t="s">
        <v>256</v>
      </c>
      <c r="G117" s="275"/>
      <c r="H117" s="275" t="s">
        <v>302</v>
      </c>
      <c r="I117" s="275" t="s">
        <v>303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304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250</v>
      </c>
      <c r="D123" s="290"/>
      <c r="E123" s="290"/>
      <c r="F123" s="290" t="s">
        <v>251</v>
      </c>
      <c r="G123" s="291"/>
      <c r="H123" s="290" t="s">
        <v>55</v>
      </c>
      <c r="I123" s="290" t="s">
        <v>58</v>
      </c>
      <c r="J123" s="290" t="s">
        <v>252</v>
      </c>
      <c r="K123" s="319"/>
    </row>
    <row r="124" s="1" customFormat="1" ht="17.25" customHeight="1">
      <c r="B124" s="318"/>
      <c r="C124" s="292" t="s">
        <v>253</v>
      </c>
      <c r="D124" s="292"/>
      <c r="E124" s="292"/>
      <c r="F124" s="293" t="s">
        <v>254</v>
      </c>
      <c r="G124" s="294"/>
      <c r="H124" s="292"/>
      <c r="I124" s="292"/>
      <c r="J124" s="292" t="s">
        <v>255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259</v>
      </c>
      <c r="D126" s="297"/>
      <c r="E126" s="297"/>
      <c r="F126" s="298" t="s">
        <v>256</v>
      </c>
      <c r="G126" s="275"/>
      <c r="H126" s="275" t="s">
        <v>296</v>
      </c>
      <c r="I126" s="275" t="s">
        <v>258</v>
      </c>
      <c r="J126" s="275">
        <v>120</v>
      </c>
      <c r="K126" s="323"/>
    </row>
    <row r="127" s="1" customFormat="1" ht="15" customHeight="1">
      <c r="B127" s="320"/>
      <c r="C127" s="275" t="s">
        <v>305</v>
      </c>
      <c r="D127" s="275"/>
      <c r="E127" s="275"/>
      <c r="F127" s="298" t="s">
        <v>256</v>
      </c>
      <c r="G127" s="275"/>
      <c r="H127" s="275" t="s">
        <v>306</v>
      </c>
      <c r="I127" s="275" t="s">
        <v>258</v>
      </c>
      <c r="J127" s="275" t="s">
        <v>307</v>
      </c>
      <c r="K127" s="323"/>
    </row>
    <row r="128" s="1" customFormat="1" ht="15" customHeight="1">
      <c r="B128" s="320"/>
      <c r="C128" s="275" t="s">
        <v>204</v>
      </c>
      <c r="D128" s="275"/>
      <c r="E128" s="275"/>
      <c r="F128" s="298" t="s">
        <v>256</v>
      </c>
      <c r="G128" s="275"/>
      <c r="H128" s="275" t="s">
        <v>308</v>
      </c>
      <c r="I128" s="275" t="s">
        <v>258</v>
      </c>
      <c r="J128" s="275" t="s">
        <v>307</v>
      </c>
      <c r="K128" s="323"/>
    </row>
    <row r="129" s="1" customFormat="1" ht="15" customHeight="1">
      <c r="B129" s="320"/>
      <c r="C129" s="275" t="s">
        <v>267</v>
      </c>
      <c r="D129" s="275"/>
      <c r="E129" s="275"/>
      <c r="F129" s="298" t="s">
        <v>262</v>
      </c>
      <c r="G129" s="275"/>
      <c r="H129" s="275" t="s">
        <v>268</v>
      </c>
      <c r="I129" s="275" t="s">
        <v>258</v>
      </c>
      <c r="J129" s="275">
        <v>15</v>
      </c>
      <c r="K129" s="323"/>
    </row>
    <row r="130" s="1" customFormat="1" ht="15" customHeight="1">
      <c r="B130" s="320"/>
      <c r="C130" s="301" t="s">
        <v>269</v>
      </c>
      <c r="D130" s="301"/>
      <c r="E130" s="301"/>
      <c r="F130" s="302" t="s">
        <v>262</v>
      </c>
      <c r="G130" s="301"/>
      <c r="H130" s="301" t="s">
        <v>270</v>
      </c>
      <c r="I130" s="301" t="s">
        <v>258</v>
      </c>
      <c r="J130" s="301">
        <v>15</v>
      </c>
      <c r="K130" s="323"/>
    </row>
    <row r="131" s="1" customFormat="1" ht="15" customHeight="1">
      <c r="B131" s="320"/>
      <c r="C131" s="301" t="s">
        <v>271</v>
      </c>
      <c r="D131" s="301"/>
      <c r="E131" s="301"/>
      <c r="F131" s="302" t="s">
        <v>262</v>
      </c>
      <c r="G131" s="301"/>
      <c r="H131" s="301" t="s">
        <v>272</v>
      </c>
      <c r="I131" s="301" t="s">
        <v>258</v>
      </c>
      <c r="J131" s="301">
        <v>20</v>
      </c>
      <c r="K131" s="323"/>
    </row>
    <row r="132" s="1" customFormat="1" ht="15" customHeight="1">
      <c r="B132" s="320"/>
      <c r="C132" s="301" t="s">
        <v>273</v>
      </c>
      <c r="D132" s="301"/>
      <c r="E132" s="301"/>
      <c r="F132" s="302" t="s">
        <v>262</v>
      </c>
      <c r="G132" s="301"/>
      <c r="H132" s="301" t="s">
        <v>274</v>
      </c>
      <c r="I132" s="301" t="s">
        <v>258</v>
      </c>
      <c r="J132" s="301">
        <v>20</v>
      </c>
      <c r="K132" s="323"/>
    </row>
    <row r="133" s="1" customFormat="1" ht="15" customHeight="1">
      <c r="B133" s="320"/>
      <c r="C133" s="275" t="s">
        <v>261</v>
      </c>
      <c r="D133" s="275"/>
      <c r="E133" s="275"/>
      <c r="F133" s="298" t="s">
        <v>262</v>
      </c>
      <c r="G133" s="275"/>
      <c r="H133" s="275" t="s">
        <v>296</v>
      </c>
      <c r="I133" s="275" t="s">
        <v>258</v>
      </c>
      <c r="J133" s="275">
        <v>50</v>
      </c>
      <c r="K133" s="323"/>
    </row>
    <row r="134" s="1" customFormat="1" ht="15" customHeight="1">
      <c r="B134" s="320"/>
      <c r="C134" s="275" t="s">
        <v>275</v>
      </c>
      <c r="D134" s="275"/>
      <c r="E134" s="275"/>
      <c r="F134" s="298" t="s">
        <v>262</v>
      </c>
      <c r="G134" s="275"/>
      <c r="H134" s="275" t="s">
        <v>296</v>
      </c>
      <c r="I134" s="275" t="s">
        <v>258</v>
      </c>
      <c r="J134" s="275">
        <v>50</v>
      </c>
      <c r="K134" s="323"/>
    </row>
    <row r="135" s="1" customFormat="1" ht="15" customHeight="1">
      <c r="B135" s="320"/>
      <c r="C135" s="275" t="s">
        <v>281</v>
      </c>
      <c r="D135" s="275"/>
      <c r="E135" s="275"/>
      <c r="F135" s="298" t="s">
        <v>262</v>
      </c>
      <c r="G135" s="275"/>
      <c r="H135" s="275" t="s">
        <v>296</v>
      </c>
      <c r="I135" s="275" t="s">
        <v>258</v>
      </c>
      <c r="J135" s="275">
        <v>50</v>
      </c>
      <c r="K135" s="323"/>
    </row>
    <row r="136" s="1" customFormat="1" ht="15" customHeight="1">
      <c r="B136" s="320"/>
      <c r="C136" s="275" t="s">
        <v>283</v>
      </c>
      <c r="D136" s="275"/>
      <c r="E136" s="275"/>
      <c r="F136" s="298" t="s">
        <v>262</v>
      </c>
      <c r="G136" s="275"/>
      <c r="H136" s="275" t="s">
        <v>296</v>
      </c>
      <c r="I136" s="275" t="s">
        <v>258</v>
      </c>
      <c r="J136" s="275">
        <v>50</v>
      </c>
      <c r="K136" s="323"/>
    </row>
    <row r="137" s="1" customFormat="1" ht="15" customHeight="1">
      <c r="B137" s="320"/>
      <c r="C137" s="275" t="s">
        <v>284</v>
      </c>
      <c r="D137" s="275"/>
      <c r="E137" s="275"/>
      <c r="F137" s="298" t="s">
        <v>262</v>
      </c>
      <c r="G137" s="275"/>
      <c r="H137" s="275" t="s">
        <v>309</v>
      </c>
      <c r="I137" s="275" t="s">
        <v>258</v>
      </c>
      <c r="J137" s="275">
        <v>255</v>
      </c>
      <c r="K137" s="323"/>
    </row>
    <row r="138" s="1" customFormat="1" ht="15" customHeight="1">
      <c r="B138" s="320"/>
      <c r="C138" s="275" t="s">
        <v>286</v>
      </c>
      <c r="D138" s="275"/>
      <c r="E138" s="275"/>
      <c r="F138" s="298" t="s">
        <v>256</v>
      </c>
      <c r="G138" s="275"/>
      <c r="H138" s="275" t="s">
        <v>310</v>
      </c>
      <c r="I138" s="275" t="s">
        <v>288</v>
      </c>
      <c r="J138" s="275"/>
      <c r="K138" s="323"/>
    </row>
    <row r="139" s="1" customFormat="1" ht="15" customHeight="1">
      <c r="B139" s="320"/>
      <c r="C139" s="275" t="s">
        <v>289</v>
      </c>
      <c r="D139" s="275"/>
      <c r="E139" s="275"/>
      <c r="F139" s="298" t="s">
        <v>256</v>
      </c>
      <c r="G139" s="275"/>
      <c r="H139" s="275" t="s">
        <v>311</v>
      </c>
      <c r="I139" s="275" t="s">
        <v>291</v>
      </c>
      <c r="J139" s="275"/>
      <c r="K139" s="323"/>
    </row>
    <row r="140" s="1" customFormat="1" ht="15" customHeight="1">
      <c r="B140" s="320"/>
      <c r="C140" s="275" t="s">
        <v>292</v>
      </c>
      <c r="D140" s="275"/>
      <c r="E140" s="275"/>
      <c r="F140" s="298" t="s">
        <v>256</v>
      </c>
      <c r="G140" s="275"/>
      <c r="H140" s="275" t="s">
        <v>292</v>
      </c>
      <c r="I140" s="275" t="s">
        <v>291</v>
      </c>
      <c r="J140" s="275"/>
      <c r="K140" s="323"/>
    </row>
    <row r="141" s="1" customFormat="1" ht="15" customHeight="1">
      <c r="B141" s="320"/>
      <c r="C141" s="275" t="s">
        <v>39</v>
      </c>
      <c r="D141" s="275"/>
      <c r="E141" s="275"/>
      <c r="F141" s="298" t="s">
        <v>256</v>
      </c>
      <c r="G141" s="275"/>
      <c r="H141" s="275" t="s">
        <v>312</v>
      </c>
      <c r="I141" s="275" t="s">
        <v>291</v>
      </c>
      <c r="J141" s="275"/>
      <c r="K141" s="323"/>
    </row>
    <row r="142" s="1" customFormat="1" ht="15" customHeight="1">
      <c r="B142" s="320"/>
      <c r="C142" s="275" t="s">
        <v>313</v>
      </c>
      <c r="D142" s="275"/>
      <c r="E142" s="275"/>
      <c r="F142" s="298" t="s">
        <v>256</v>
      </c>
      <c r="G142" s="275"/>
      <c r="H142" s="275" t="s">
        <v>314</v>
      </c>
      <c r="I142" s="275" t="s">
        <v>291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315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250</v>
      </c>
      <c r="D148" s="290"/>
      <c r="E148" s="290"/>
      <c r="F148" s="290" t="s">
        <v>251</v>
      </c>
      <c r="G148" s="291"/>
      <c r="H148" s="290" t="s">
        <v>55</v>
      </c>
      <c r="I148" s="290" t="s">
        <v>58</v>
      </c>
      <c r="J148" s="290" t="s">
        <v>252</v>
      </c>
      <c r="K148" s="289"/>
    </row>
    <row r="149" s="1" customFormat="1" ht="17.25" customHeight="1">
      <c r="B149" s="287"/>
      <c r="C149" s="292" t="s">
        <v>253</v>
      </c>
      <c r="D149" s="292"/>
      <c r="E149" s="292"/>
      <c r="F149" s="293" t="s">
        <v>254</v>
      </c>
      <c r="G149" s="294"/>
      <c r="H149" s="292"/>
      <c r="I149" s="292"/>
      <c r="J149" s="292" t="s">
        <v>255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259</v>
      </c>
      <c r="D151" s="275"/>
      <c r="E151" s="275"/>
      <c r="F151" s="328" t="s">
        <v>256</v>
      </c>
      <c r="G151" s="275"/>
      <c r="H151" s="327" t="s">
        <v>296</v>
      </c>
      <c r="I151" s="327" t="s">
        <v>258</v>
      </c>
      <c r="J151" s="327">
        <v>120</v>
      </c>
      <c r="K151" s="323"/>
    </row>
    <row r="152" s="1" customFormat="1" ht="15" customHeight="1">
      <c r="B152" s="300"/>
      <c r="C152" s="327" t="s">
        <v>305</v>
      </c>
      <c r="D152" s="275"/>
      <c r="E152" s="275"/>
      <c r="F152" s="328" t="s">
        <v>256</v>
      </c>
      <c r="G152" s="275"/>
      <c r="H152" s="327" t="s">
        <v>316</v>
      </c>
      <c r="I152" s="327" t="s">
        <v>258</v>
      </c>
      <c r="J152" s="327" t="s">
        <v>307</v>
      </c>
      <c r="K152" s="323"/>
    </row>
    <row r="153" s="1" customFormat="1" ht="15" customHeight="1">
      <c r="B153" s="300"/>
      <c r="C153" s="327" t="s">
        <v>204</v>
      </c>
      <c r="D153" s="275"/>
      <c r="E153" s="275"/>
      <c r="F153" s="328" t="s">
        <v>256</v>
      </c>
      <c r="G153" s="275"/>
      <c r="H153" s="327" t="s">
        <v>317</v>
      </c>
      <c r="I153" s="327" t="s">
        <v>258</v>
      </c>
      <c r="J153" s="327" t="s">
        <v>307</v>
      </c>
      <c r="K153" s="323"/>
    </row>
    <row r="154" s="1" customFormat="1" ht="15" customHeight="1">
      <c r="B154" s="300"/>
      <c r="C154" s="327" t="s">
        <v>261</v>
      </c>
      <c r="D154" s="275"/>
      <c r="E154" s="275"/>
      <c r="F154" s="328" t="s">
        <v>262</v>
      </c>
      <c r="G154" s="275"/>
      <c r="H154" s="327" t="s">
        <v>296</v>
      </c>
      <c r="I154" s="327" t="s">
        <v>258</v>
      </c>
      <c r="J154" s="327">
        <v>50</v>
      </c>
      <c r="K154" s="323"/>
    </row>
    <row r="155" s="1" customFormat="1" ht="15" customHeight="1">
      <c r="B155" s="300"/>
      <c r="C155" s="327" t="s">
        <v>264</v>
      </c>
      <c r="D155" s="275"/>
      <c r="E155" s="275"/>
      <c r="F155" s="328" t="s">
        <v>256</v>
      </c>
      <c r="G155" s="275"/>
      <c r="H155" s="327" t="s">
        <v>296</v>
      </c>
      <c r="I155" s="327" t="s">
        <v>266</v>
      </c>
      <c r="J155" s="327"/>
      <c r="K155" s="323"/>
    </row>
    <row r="156" s="1" customFormat="1" ht="15" customHeight="1">
      <c r="B156" s="300"/>
      <c r="C156" s="327" t="s">
        <v>275</v>
      </c>
      <c r="D156" s="275"/>
      <c r="E156" s="275"/>
      <c r="F156" s="328" t="s">
        <v>262</v>
      </c>
      <c r="G156" s="275"/>
      <c r="H156" s="327" t="s">
        <v>296</v>
      </c>
      <c r="I156" s="327" t="s">
        <v>258</v>
      </c>
      <c r="J156" s="327">
        <v>50</v>
      </c>
      <c r="K156" s="323"/>
    </row>
    <row r="157" s="1" customFormat="1" ht="15" customHeight="1">
      <c r="B157" s="300"/>
      <c r="C157" s="327" t="s">
        <v>283</v>
      </c>
      <c r="D157" s="275"/>
      <c r="E157" s="275"/>
      <c r="F157" s="328" t="s">
        <v>262</v>
      </c>
      <c r="G157" s="275"/>
      <c r="H157" s="327" t="s">
        <v>296</v>
      </c>
      <c r="I157" s="327" t="s">
        <v>258</v>
      </c>
      <c r="J157" s="327">
        <v>50</v>
      </c>
      <c r="K157" s="323"/>
    </row>
    <row r="158" s="1" customFormat="1" ht="15" customHeight="1">
      <c r="B158" s="300"/>
      <c r="C158" s="327" t="s">
        <v>281</v>
      </c>
      <c r="D158" s="275"/>
      <c r="E158" s="275"/>
      <c r="F158" s="328" t="s">
        <v>262</v>
      </c>
      <c r="G158" s="275"/>
      <c r="H158" s="327" t="s">
        <v>296</v>
      </c>
      <c r="I158" s="327" t="s">
        <v>258</v>
      </c>
      <c r="J158" s="327">
        <v>50</v>
      </c>
      <c r="K158" s="323"/>
    </row>
    <row r="159" s="1" customFormat="1" ht="15" customHeight="1">
      <c r="B159" s="300"/>
      <c r="C159" s="327" t="s">
        <v>100</v>
      </c>
      <c r="D159" s="275"/>
      <c r="E159" s="275"/>
      <c r="F159" s="328" t="s">
        <v>256</v>
      </c>
      <c r="G159" s="275"/>
      <c r="H159" s="327" t="s">
        <v>318</v>
      </c>
      <c r="I159" s="327" t="s">
        <v>258</v>
      </c>
      <c r="J159" s="327" t="s">
        <v>319</v>
      </c>
      <c r="K159" s="323"/>
    </row>
    <row r="160" s="1" customFormat="1" ht="15" customHeight="1">
      <c r="B160" s="300"/>
      <c r="C160" s="327" t="s">
        <v>320</v>
      </c>
      <c r="D160" s="275"/>
      <c r="E160" s="275"/>
      <c r="F160" s="328" t="s">
        <v>256</v>
      </c>
      <c r="G160" s="275"/>
      <c r="H160" s="327" t="s">
        <v>321</v>
      </c>
      <c r="I160" s="327" t="s">
        <v>291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322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250</v>
      </c>
      <c r="D166" s="290"/>
      <c r="E166" s="290"/>
      <c r="F166" s="290" t="s">
        <v>251</v>
      </c>
      <c r="G166" s="332"/>
      <c r="H166" s="333" t="s">
        <v>55</v>
      </c>
      <c r="I166" s="333" t="s">
        <v>58</v>
      </c>
      <c r="J166" s="290" t="s">
        <v>252</v>
      </c>
      <c r="K166" s="267"/>
    </row>
    <row r="167" s="1" customFormat="1" ht="17.25" customHeight="1">
      <c r="B167" s="268"/>
      <c r="C167" s="292" t="s">
        <v>253</v>
      </c>
      <c r="D167" s="292"/>
      <c r="E167" s="292"/>
      <c r="F167" s="293" t="s">
        <v>254</v>
      </c>
      <c r="G167" s="334"/>
      <c r="H167" s="335"/>
      <c r="I167" s="335"/>
      <c r="J167" s="292" t="s">
        <v>255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259</v>
      </c>
      <c r="D169" s="275"/>
      <c r="E169" s="275"/>
      <c r="F169" s="298" t="s">
        <v>256</v>
      </c>
      <c r="G169" s="275"/>
      <c r="H169" s="275" t="s">
        <v>296</v>
      </c>
      <c r="I169" s="275" t="s">
        <v>258</v>
      </c>
      <c r="J169" s="275">
        <v>120</v>
      </c>
      <c r="K169" s="323"/>
    </row>
    <row r="170" s="1" customFormat="1" ht="15" customHeight="1">
      <c r="B170" s="300"/>
      <c r="C170" s="275" t="s">
        <v>305</v>
      </c>
      <c r="D170" s="275"/>
      <c r="E170" s="275"/>
      <c r="F170" s="298" t="s">
        <v>256</v>
      </c>
      <c r="G170" s="275"/>
      <c r="H170" s="275" t="s">
        <v>306</v>
      </c>
      <c r="I170" s="275" t="s">
        <v>258</v>
      </c>
      <c r="J170" s="275" t="s">
        <v>307</v>
      </c>
      <c r="K170" s="323"/>
    </row>
    <row r="171" s="1" customFormat="1" ht="15" customHeight="1">
      <c r="B171" s="300"/>
      <c r="C171" s="275" t="s">
        <v>204</v>
      </c>
      <c r="D171" s="275"/>
      <c r="E171" s="275"/>
      <c r="F171" s="298" t="s">
        <v>256</v>
      </c>
      <c r="G171" s="275"/>
      <c r="H171" s="275" t="s">
        <v>323</v>
      </c>
      <c r="I171" s="275" t="s">
        <v>258</v>
      </c>
      <c r="J171" s="275" t="s">
        <v>307</v>
      </c>
      <c r="K171" s="323"/>
    </row>
    <row r="172" s="1" customFormat="1" ht="15" customHeight="1">
      <c r="B172" s="300"/>
      <c r="C172" s="275" t="s">
        <v>261</v>
      </c>
      <c r="D172" s="275"/>
      <c r="E172" s="275"/>
      <c r="F172" s="298" t="s">
        <v>262</v>
      </c>
      <c r="G172" s="275"/>
      <c r="H172" s="275" t="s">
        <v>323</v>
      </c>
      <c r="I172" s="275" t="s">
        <v>258</v>
      </c>
      <c r="J172" s="275">
        <v>50</v>
      </c>
      <c r="K172" s="323"/>
    </row>
    <row r="173" s="1" customFormat="1" ht="15" customHeight="1">
      <c r="B173" s="300"/>
      <c r="C173" s="275" t="s">
        <v>264</v>
      </c>
      <c r="D173" s="275"/>
      <c r="E173" s="275"/>
      <c r="F173" s="298" t="s">
        <v>256</v>
      </c>
      <c r="G173" s="275"/>
      <c r="H173" s="275" t="s">
        <v>323</v>
      </c>
      <c r="I173" s="275" t="s">
        <v>266</v>
      </c>
      <c r="J173" s="275"/>
      <c r="K173" s="323"/>
    </row>
    <row r="174" s="1" customFormat="1" ht="15" customHeight="1">
      <c r="B174" s="300"/>
      <c r="C174" s="275" t="s">
        <v>275</v>
      </c>
      <c r="D174" s="275"/>
      <c r="E174" s="275"/>
      <c r="F174" s="298" t="s">
        <v>262</v>
      </c>
      <c r="G174" s="275"/>
      <c r="H174" s="275" t="s">
        <v>323</v>
      </c>
      <c r="I174" s="275" t="s">
        <v>258</v>
      </c>
      <c r="J174" s="275">
        <v>50</v>
      </c>
      <c r="K174" s="323"/>
    </row>
    <row r="175" s="1" customFormat="1" ht="15" customHeight="1">
      <c r="B175" s="300"/>
      <c r="C175" s="275" t="s">
        <v>283</v>
      </c>
      <c r="D175" s="275"/>
      <c r="E175" s="275"/>
      <c r="F175" s="298" t="s">
        <v>262</v>
      </c>
      <c r="G175" s="275"/>
      <c r="H175" s="275" t="s">
        <v>323</v>
      </c>
      <c r="I175" s="275" t="s">
        <v>258</v>
      </c>
      <c r="J175" s="275">
        <v>50</v>
      </c>
      <c r="K175" s="323"/>
    </row>
    <row r="176" s="1" customFormat="1" ht="15" customHeight="1">
      <c r="B176" s="300"/>
      <c r="C176" s="275" t="s">
        <v>281</v>
      </c>
      <c r="D176" s="275"/>
      <c r="E176" s="275"/>
      <c r="F176" s="298" t="s">
        <v>262</v>
      </c>
      <c r="G176" s="275"/>
      <c r="H176" s="275" t="s">
        <v>323</v>
      </c>
      <c r="I176" s="275" t="s">
        <v>258</v>
      </c>
      <c r="J176" s="275">
        <v>50</v>
      </c>
      <c r="K176" s="323"/>
    </row>
    <row r="177" s="1" customFormat="1" ht="15" customHeight="1">
      <c r="B177" s="300"/>
      <c r="C177" s="275" t="s">
        <v>107</v>
      </c>
      <c r="D177" s="275"/>
      <c r="E177" s="275"/>
      <c r="F177" s="298" t="s">
        <v>256</v>
      </c>
      <c r="G177" s="275"/>
      <c r="H177" s="275" t="s">
        <v>324</v>
      </c>
      <c r="I177" s="275" t="s">
        <v>325</v>
      </c>
      <c r="J177" s="275"/>
      <c r="K177" s="323"/>
    </row>
    <row r="178" s="1" customFormat="1" ht="15" customHeight="1">
      <c r="B178" s="300"/>
      <c r="C178" s="275" t="s">
        <v>58</v>
      </c>
      <c r="D178" s="275"/>
      <c r="E178" s="275"/>
      <c r="F178" s="298" t="s">
        <v>256</v>
      </c>
      <c r="G178" s="275"/>
      <c r="H178" s="275" t="s">
        <v>326</v>
      </c>
      <c r="I178" s="275" t="s">
        <v>327</v>
      </c>
      <c r="J178" s="275">
        <v>1</v>
      </c>
      <c r="K178" s="323"/>
    </row>
    <row r="179" s="1" customFormat="1" ht="15" customHeight="1">
      <c r="B179" s="300"/>
      <c r="C179" s="275" t="s">
        <v>54</v>
      </c>
      <c r="D179" s="275"/>
      <c r="E179" s="275"/>
      <c r="F179" s="298" t="s">
        <v>256</v>
      </c>
      <c r="G179" s="275"/>
      <c r="H179" s="275" t="s">
        <v>328</v>
      </c>
      <c r="I179" s="275" t="s">
        <v>258</v>
      </c>
      <c r="J179" s="275">
        <v>20</v>
      </c>
      <c r="K179" s="323"/>
    </row>
    <row r="180" s="1" customFormat="1" ht="15" customHeight="1">
      <c r="B180" s="300"/>
      <c r="C180" s="275" t="s">
        <v>55</v>
      </c>
      <c r="D180" s="275"/>
      <c r="E180" s="275"/>
      <c r="F180" s="298" t="s">
        <v>256</v>
      </c>
      <c r="G180" s="275"/>
      <c r="H180" s="275" t="s">
        <v>329</v>
      </c>
      <c r="I180" s="275" t="s">
        <v>258</v>
      </c>
      <c r="J180" s="275">
        <v>255</v>
      </c>
      <c r="K180" s="323"/>
    </row>
    <row r="181" s="1" customFormat="1" ht="15" customHeight="1">
      <c r="B181" s="300"/>
      <c r="C181" s="275" t="s">
        <v>108</v>
      </c>
      <c r="D181" s="275"/>
      <c r="E181" s="275"/>
      <c r="F181" s="298" t="s">
        <v>256</v>
      </c>
      <c r="G181" s="275"/>
      <c r="H181" s="275" t="s">
        <v>220</v>
      </c>
      <c r="I181" s="275" t="s">
        <v>258</v>
      </c>
      <c r="J181" s="275">
        <v>10</v>
      </c>
      <c r="K181" s="323"/>
    </row>
    <row r="182" s="1" customFormat="1" ht="15" customHeight="1">
      <c r="B182" s="300"/>
      <c r="C182" s="275" t="s">
        <v>109</v>
      </c>
      <c r="D182" s="275"/>
      <c r="E182" s="275"/>
      <c r="F182" s="298" t="s">
        <v>256</v>
      </c>
      <c r="G182" s="275"/>
      <c r="H182" s="275" t="s">
        <v>330</v>
      </c>
      <c r="I182" s="275" t="s">
        <v>291</v>
      </c>
      <c r="J182" s="275"/>
      <c r="K182" s="323"/>
    </row>
    <row r="183" s="1" customFormat="1" ht="15" customHeight="1">
      <c r="B183" s="300"/>
      <c r="C183" s="275" t="s">
        <v>331</v>
      </c>
      <c r="D183" s="275"/>
      <c r="E183" s="275"/>
      <c r="F183" s="298" t="s">
        <v>256</v>
      </c>
      <c r="G183" s="275"/>
      <c r="H183" s="275" t="s">
        <v>332</v>
      </c>
      <c r="I183" s="275" t="s">
        <v>291</v>
      </c>
      <c r="J183" s="275"/>
      <c r="K183" s="323"/>
    </row>
    <row r="184" s="1" customFormat="1" ht="15" customHeight="1">
      <c r="B184" s="300"/>
      <c r="C184" s="275" t="s">
        <v>320</v>
      </c>
      <c r="D184" s="275"/>
      <c r="E184" s="275"/>
      <c r="F184" s="298" t="s">
        <v>256</v>
      </c>
      <c r="G184" s="275"/>
      <c r="H184" s="275" t="s">
        <v>333</v>
      </c>
      <c r="I184" s="275" t="s">
        <v>291</v>
      </c>
      <c r="J184" s="275"/>
      <c r="K184" s="323"/>
    </row>
    <row r="185" s="1" customFormat="1" ht="15" customHeight="1">
      <c r="B185" s="300"/>
      <c r="C185" s="275" t="s">
        <v>111</v>
      </c>
      <c r="D185" s="275"/>
      <c r="E185" s="275"/>
      <c r="F185" s="298" t="s">
        <v>262</v>
      </c>
      <c r="G185" s="275"/>
      <c r="H185" s="275" t="s">
        <v>334</v>
      </c>
      <c r="I185" s="275" t="s">
        <v>258</v>
      </c>
      <c r="J185" s="275">
        <v>50</v>
      </c>
      <c r="K185" s="323"/>
    </row>
    <row r="186" s="1" customFormat="1" ht="15" customHeight="1">
      <c r="B186" s="300"/>
      <c r="C186" s="275" t="s">
        <v>335</v>
      </c>
      <c r="D186" s="275"/>
      <c r="E186" s="275"/>
      <c r="F186" s="298" t="s">
        <v>262</v>
      </c>
      <c r="G186" s="275"/>
      <c r="H186" s="275" t="s">
        <v>336</v>
      </c>
      <c r="I186" s="275" t="s">
        <v>337</v>
      </c>
      <c r="J186" s="275"/>
      <c r="K186" s="323"/>
    </row>
    <row r="187" s="1" customFormat="1" ht="15" customHeight="1">
      <c r="B187" s="300"/>
      <c r="C187" s="275" t="s">
        <v>338</v>
      </c>
      <c r="D187" s="275"/>
      <c r="E187" s="275"/>
      <c r="F187" s="298" t="s">
        <v>262</v>
      </c>
      <c r="G187" s="275"/>
      <c r="H187" s="275" t="s">
        <v>339</v>
      </c>
      <c r="I187" s="275" t="s">
        <v>337</v>
      </c>
      <c r="J187" s="275"/>
      <c r="K187" s="323"/>
    </row>
    <row r="188" s="1" customFormat="1" ht="15" customHeight="1">
      <c r="B188" s="300"/>
      <c r="C188" s="275" t="s">
        <v>340</v>
      </c>
      <c r="D188" s="275"/>
      <c r="E188" s="275"/>
      <c r="F188" s="298" t="s">
        <v>262</v>
      </c>
      <c r="G188" s="275"/>
      <c r="H188" s="275" t="s">
        <v>341</v>
      </c>
      <c r="I188" s="275" t="s">
        <v>337</v>
      </c>
      <c r="J188" s="275"/>
      <c r="K188" s="323"/>
    </row>
    <row r="189" s="1" customFormat="1" ht="15" customHeight="1">
      <c r="B189" s="300"/>
      <c r="C189" s="336" t="s">
        <v>342</v>
      </c>
      <c r="D189" s="275"/>
      <c r="E189" s="275"/>
      <c r="F189" s="298" t="s">
        <v>262</v>
      </c>
      <c r="G189" s="275"/>
      <c r="H189" s="275" t="s">
        <v>343</v>
      </c>
      <c r="I189" s="275" t="s">
        <v>344</v>
      </c>
      <c r="J189" s="337" t="s">
        <v>345</v>
      </c>
      <c r="K189" s="323"/>
    </row>
    <row r="190" s="1" customFormat="1" ht="15" customHeight="1">
      <c r="B190" s="300"/>
      <c r="C190" s="336" t="s">
        <v>43</v>
      </c>
      <c r="D190" s="275"/>
      <c r="E190" s="275"/>
      <c r="F190" s="298" t="s">
        <v>256</v>
      </c>
      <c r="G190" s="275"/>
      <c r="H190" s="272" t="s">
        <v>346</v>
      </c>
      <c r="I190" s="275" t="s">
        <v>347</v>
      </c>
      <c r="J190" s="275"/>
      <c r="K190" s="323"/>
    </row>
    <row r="191" s="1" customFormat="1" ht="15" customHeight="1">
      <c r="B191" s="300"/>
      <c r="C191" s="336" t="s">
        <v>348</v>
      </c>
      <c r="D191" s="275"/>
      <c r="E191" s="275"/>
      <c r="F191" s="298" t="s">
        <v>256</v>
      </c>
      <c r="G191" s="275"/>
      <c r="H191" s="275" t="s">
        <v>349</v>
      </c>
      <c r="I191" s="275" t="s">
        <v>291</v>
      </c>
      <c r="J191" s="275"/>
      <c r="K191" s="323"/>
    </row>
    <row r="192" s="1" customFormat="1" ht="15" customHeight="1">
      <c r="B192" s="300"/>
      <c r="C192" s="336" t="s">
        <v>350</v>
      </c>
      <c r="D192" s="275"/>
      <c r="E192" s="275"/>
      <c r="F192" s="298" t="s">
        <v>256</v>
      </c>
      <c r="G192" s="275"/>
      <c r="H192" s="275" t="s">
        <v>351</v>
      </c>
      <c r="I192" s="275" t="s">
        <v>291</v>
      </c>
      <c r="J192" s="275"/>
      <c r="K192" s="323"/>
    </row>
    <row r="193" s="1" customFormat="1" ht="15" customHeight="1">
      <c r="B193" s="300"/>
      <c r="C193" s="336" t="s">
        <v>352</v>
      </c>
      <c r="D193" s="275"/>
      <c r="E193" s="275"/>
      <c r="F193" s="298" t="s">
        <v>262</v>
      </c>
      <c r="G193" s="275"/>
      <c r="H193" s="275" t="s">
        <v>353</v>
      </c>
      <c r="I193" s="275" t="s">
        <v>291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354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355</v>
      </c>
      <c r="D200" s="339"/>
      <c r="E200" s="339"/>
      <c r="F200" s="339" t="s">
        <v>356</v>
      </c>
      <c r="G200" s="340"/>
      <c r="H200" s="339" t="s">
        <v>357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347</v>
      </c>
      <c r="D202" s="275"/>
      <c r="E202" s="275"/>
      <c r="F202" s="298" t="s">
        <v>44</v>
      </c>
      <c r="G202" s="275"/>
      <c r="H202" s="275" t="s">
        <v>358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45</v>
      </c>
      <c r="G203" s="275"/>
      <c r="H203" s="275" t="s">
        <v>359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48</v>
      </c>
      <c r="G204" s="275"/>
      <c r="H204" s="275" t="s">
        <v>360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46</v>
      </c>
      <c r="G205" s="275"/>
      <c r="H205" s="275" t="s">
        <v>361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47</v>
      </c>
      <c r="G206" s="275"/>
      <c r="H206" s="275" t="s">
        <v>362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303</v>
      </c>
      <c r="D208" s="275"/>
      <c r="E208" s="275"/>
      <c r="F208" s="298" t="s">
        <v>80</v>
      </c>
      <c r="G208" s="275"/>
      <c r="H208" s="275" t="s">
        <v>363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198</v>
      </c>
      <c r="G209" s="275"/>
      <c r="H209" s="275" t="s">
        <v>199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196</v>
      </c>
      <c r="G210" s="275"/>
      <c r="H210" s="275" t="s">
        <v>364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200</v>
      </c>
      <c r="G211" s="336"/>
      <c r="H211" s="327" t="s">
        <v>201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202</v>
      </c>
      <c r="G212" s="336"/>
      <c r="H212" s="327" t="s">
        <v>365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327</v>
      </c>
      <c r="D214" s="275"/>
      <c r="E214" s="275"/>
      <c r="F214" s="298">
        <v>1</v>
      </c>
      <c r="G214" s="336"/>
      <c r="H214" s="327" t="s">
        <v>366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367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368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369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Komendová Denisa</dc:creator>
  <cp:lastModifiedBy>Komendová Denisa</cp:lastModifiedBy>
  <dcterms:created xsi:type="dcterms:W3CDTF">2023-11-09T13:25:14Z</dcterms:created>
  <dcterms:modified xsi:type="dcterms:W3CDTF">2023-11-09T13:25:20Z</dcterms:modified>
</cp:coreProperties>
</file>