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328"/>
  <workbookPr defaultThemeVersion="124226"/>
  <bookViews>
    <workbookView xWindow="65416" yWindow="65416" windowWidth="29040" windowHeight="15840" activeTab="0"/>
  </bookViews>
  <sheets>
    <sheet name="Ochranné a zdravotní potřeby" sheetId="1" r:id="rId1"/>
  </sheets>
  <definedNames>
    <definedName name="_xlnm.Print_Titles" localSheetId="0">'Ochranné a zdravotní potřeby'!$4:$6</definedName>
  </definedNames>
  <calcPr calcId="191029"/>
  <extLst/>
</workbook>
</file>

<file path=xl/sharedStrings.xml><?xml version="1.0" encoding="utf-8"?>
<sst xmlns="http://schemas.openxmlformats.org/spreadsheetml/2006/main" count="77" uniqueCount="40">
  <si>
    <t>Název - specifikace</t>
  </si>
  <si>
    <t>1 000 ml</t>
  </si>
  <si>
    <t>Slatiňany</t>
  </si>
  <si>
    <t>č.</t>
  </si>
  <si>
    <t>Cena celkem</t>
  </si>
  <si>
    <t>bez DPH</t>
  </si>
  <si>
    <t>DPH 21 %</t>
  </si>
  <si>
    <t>vč. DPH</t>
  </si>
  <si>
    <r>
      <t xml:space="preserve">
Protrhávací nůž na hřívu
</t>
    </r>
    <r>
      <rPr>
        <sz val="10"/>
        <rFont val="Verdana"/>
        <family val="2"/>
      </rPr>
      <t xml:space="preserve">kovový
</t>
    </r>
  </si>
  <si>
    <t>Kladruby nad Labem</t>
  </si>
  <si>
    <t>-</t>
  </si>
  <si>
    <r>
      <t xml:space="preserve">
Balzám na kůži
</t>
    </r>
    <r>
      <rPr>
        <sz val="10"/>
        <rFont val="Verdana"/>
        <family val="2"/>
      </rPr>
      <t>s včelím voskem</t>
    </r>
    <r>
      <rPr>
        <b/>
        <sz val="10"/>
        <rFont val="Verdana"/>
        <family val="2"/>
      </rPr>
      <t xml:space="preserve">
</t>
    </r>
  </si>
  <si>
    <t>Obchodní označení zboží</t>
  </si>
  <si>
    <t>Podrobná specifikace předmětu plnění (Ceník)</t>
  </si>
  <si>
    <t>500 ml</t>
  </si>
  <si>
    <t>Celkem</t>
  </si>
  <si>
    <t>200 g</t>
  </si>
  <si>
    <t>MJ</t>
  </si>
  <si>
    <t>g</t>
  </si>
  <si>
    <t>ks</t>
  </si>
  <si>
    <t>ml</t>
  </si>
  <si>
    <t>Nabízená velikost balení v požadovaných MJ</t>
  </si>
  <si>
    <t>Množství (MJ)</t>
  </si>
  <si>
    <t>Nabídková cena za 1 ml, 1 g, 1 ks,... (bez DPH)</t>
  </si>
  <si>
    <t>Cena nabízeného balení bez DPH</t>
  </si>
  <si>
    <t xml:space="preserve">
Lesk na srst a hřívu
</t>
  </si>
  <si>
    <t xml:space="preserve">
Mazání na kopyta
</t>
  </si>
  <si>
    <t xml:space="preserve">
Šampon pro bílé koně
</t>
  </si>
  <si>
    <t>Preferovaná velikost / objem</t>
  </si>
  <si>
    <t xml:space="preserve">
Šampon pro koně
</t>
  </si>
  <si>
    <t>na 12 měsíců</t>
  </si>
  <si>
    <t>celkem
na 36 měsíců</t>
  </si>
  <si>
    <r>
      <t xml:space="preserve">
Gumové hřbílko tvrdé velké
</t>
    </r>
    <r>
      <rPr>
        <sz val="10"/>
        <rFont val="Verdana"/>
        <family val="2"/>
      </rPr>
      <t>tmavé barvy (tmavě modrá, černá)</t>
    </r>
    <r>
      <rPr>
        <b/>
        <sz val="10"/>
        <rFont val="Verdana"/>
        <family val="2"/>
      </rPr>
      <t xml:space="preserve">
</t>
    </r>
  </si>
  <si>
    <r>
      <t xml:space="preserve">
Hřbílko kovové koňské (pro hrubé čištění koní)
</t>
    </r>
    <r>
      <rPr>
        <sz val="10"/>
        <rFont val="Verdana"/>
        <family val="2"/>
      </rPr>
      <t>tmavé barvy (tmavě modrá, černá)</t>
    </r>
    <r>
      <rPr>
        <b/>
        <sz val="10"/>
        <rFont val="Verdana"/>
        <family val="2"/>
      </rPr>
      <t xml:space="preserve">
</t>
    </r>
  </si>
  <si>
    <r>
      <t xml:space="preserve">
Kartáč na hřívu a ocas s kulatou hlavou
</t>
    </r>
    <r>
      <rPr>
        <sz val="10"/>
        <rFont val="Verdana"/>
        <family val="2"/>
      </rPr>
      <t>tmavé barvy (tmavě modrá, černá)</t>
    </r>
    <r>
      <rPr>
        <b/>
        <sz val="10"/>
        <rFont val="Verdana"/>
        <family val="2"/>
      </rPr>
      <t xml:space="preserve">
</t>
    </r>
  </si>
  <si>
    <r>
      <t xml:space="preserve">
Háček na kopyta s kartáčkem, hrot šroubováku
</t>
    </r>
    <r>
      <rPr>
        <sz val="10"/>
        <rFont val="Verdana"/>
        <family val="2"/>
      </rPr>
      <t>tmavé barvy (tmavě modrá, černá)</t>
    </r>
    <r>
      <rPr>
        <b/>
        <sz val="10"/>
        <rFont val="Verdana"/>
        <family val="2"/>
      </rPr>
      <t xml:space="preserve">
</t>
    </r>
  </si>
  <si>
    <r>
      <t xml:space="preserve">
Spirálové hřbílko kovové
</t>
    </r>
    <r>
      <rPr>
        <sz val="10"/>
        <rFont val="Verdana"/>
        <family val="2"/>
      </rPr>
      <t>tmavé barvy (tmavě modrá, černá)</t>
    </r>
    <r>
      <rPr>
        <b/>
        <sz val="10"/>
        <rFont val="Verdana"/>
        <family val="2"/>
      </rPr>
      <t xml:space="preserve">
</t>
    </r>
  </si>
  <si>
    <r>
      <t xml:space="preserve">
Stěrka na vodu
</t>
    </r>
    <r>
      <rPr>
        <sz val="10"/>
        <rFont val="Verdana"/>
        <family val="2"/>
      </rPr>
      <t>tmavé barvy (tmavě modrá, černá)</t>
    </r>
    <r>
      <rPr>
        <b/>
        <sz val="10"/>
        <rFont val="Verdana"/>
        <family val="2"/>
      </rPr>
      <t xml:space="preserve">
</t>
    </r>
  </si>
  <si>
    <r>
      <t xml:space="preserve">
Deka odpocovací fleece s křížovým zapínáním
</t>
    </r>
    <r>
      <rPr>
        <sz val="10"/>
        <rFont val="Verdana"/>
        <family val="2"/>
      </rPr>
      <t>tmavé barvy (tmavě modrá, černá), bez umělohmotného zapínání, velikost 145 - 160 cm</t>
    </r>
    <r>
      <rPr>
        <b/>
        <sz val="10"/>
        <rFont val="Verdana"/>
        <family val="2"/>
      </rPr>
      <t xml:space="preserve">
</t>
    </r>
  </si>
  <si>
    <r>
      <t xml:space="preserve">
Bandáže fleesové 12 cm x 300 cm
</t>
    </r>
    <r>
      <rPr>
        <sz val="10"/>
        <rFont val="Verdana"/>
        <family val="2"/>
      </rPr>
      <t xml:space="preserve">barva černá, bílá, tmavě modrá (sada 4 ks)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</si>
</sst>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164" fontId="6" fillId="0" borderId="1" xfId="0" applyNumberFormat="1" applyFont="1" applyBorder="1" applyAlignment="1" applyProtection="1">
      <alignment horizontal="right" vertical="center" indent="1"/>
      <protection locked="0"/>
    </xf>
    <xf numFmtId="164" fontId="6" fillId="0" borderId="2" xfId="0" applyNumberFormat="1" applyFont="1" applyBorder="1" applyAlignment="1" applyProtection="1">
      <alignment horizontal="right" vertical="center" indent="1"/>
      <protection locked="0"/>
    </xf>
    <xf numFmtId="164" fontId="6" fillId="0" borderId="3" xfId="0" applyNumberFormat="1" applyFont="1" applyBorder="1" applyAlignment="1" applyProtection="1">
      <alignment horizontal="right" vertical="center" indent="1"/>
      <protection locked="0"/>
    </xf>
    <xf numFmtId="3" fontId="6" fillId="0" borderId="2" xfId="0" applyNumberFormat="1" applyFont="1" applyBorder="1" applyAlignment="1" applyProtection="1">
      <alignment horizontal="right" vertical="center" indent="1"/>
      <protection locked="0"/>
    </xf>
    <xf numFmtId="3" fontId="6" fillId="0" borderId="1" xfId="0" applyNumberFormat="1" applyFont="1" applyBorder="1" applyAlignment="1" applyProtection="1">
      <alignment horizontal="right" vertical="center" indent="1"/>
      <protection locked="0"/>
    </xf>
    <xf numFmtId="3" fontId="6" fillId="0" borderId="3" xfId="0" applyNumberFormat="1" applyFont="1" applyBorder="1" applyAlignment="1" applyProtection="1">
      <alignment horizontal="right" vertical="center" indent="1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 inden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 indent="1"/>
    </xf>
    <xf numFmtId="0" fontId="6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 indent="1"/>
    </xf>
    <xf numFmtId="164" fontId="3" fillId="2" borderId="2" xfId="0" applyNumberFormat="1" applyFont="1" applyFill="1" applyBorder="1" applyAlignment="1">
      <alignment horizontal="right" vertical="center" indent="1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tabSelected="1" zoomScale="90" zoomScaleNormal="90" workbookViewId="0" topLeftCell="A1">
      <pane xSplit="2" ySplit="6" topLeftCell="C7" activePane="bottomRight" state="frozen"/>
      <selection pane="topRight" activeCell="C1" sqref="C1"/>
      <selection pane="bottomLeft" activeCell="A6" sqref="A6"/>
      <selection pane="bottomRight" activeCell="J19" sqref="J19"/>
    </sheetView>
  </sheetViews>
  <sheetFormatPr defaultColWidth="9.140625" defaultRowHeight="15"/>
  <cols>
    <col min="1" max="1" width="3.7109375" style="8" customWidth="1"/>
    <col min="2" max="2" width="50.7109375" style="9" customWidth="1"/>
    <col min="3" max="3" width="14.7109375" style="10" customWidth="1"/>
    <col min="4" max="4" width="12.7109375" style="10" customWidth="1"/>
    <col min="5" max="6" width="12.7109375" style="7" customWidth="1"/>
    <col min="7" max="7" width="4.7109375" style="7" customWidth="1"/>
    <col min="8" max="10" width="23.7109375" style="7" customWidth="1"/>
    <col min="11" max="11" width="20.7109375" style="11" customWidth="1"/>
    <col min="12" max="14" width="25.7109375" style="7" customWidth="1"/>
    <col min="15" max="16384" width="9.140625" style="7" customWidth="1"/>
  </cols>
  <sheetData>
    <row r="1" spans="1:14" ht="15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ht="9.95" customHeight="1"/>
    <row r="3" ht="9.95" customHeight="1"/>
    <row r="4" spans="1:14" ht="30" customHeight="1">
      <c r="A4" s="39" t="s">
        <v>3</v>
      </c>
      <c r="B4" s="39" t="s">
        <v>0</v>
      </c>
      <c r="C4" s="43" t="s">
        <v>28</v>
      </c>
      <c r="D4" s="46" t="s">
        <v>22</v>
      </c>
      <c r="E4" s="46"/>
      <c r="F4" s="46"/>
      <c r="G4" s="43" t="s">
        <v>17</v>
      </c>
      <c r="H4" s="46" t="s">
        <v>12</v>
      </c>
      <c r="I4" s="48" t="s">
        <v>23</v>
      </c>
      <c r="J4" s="48" t="s">
        <v>21</v>
      </c>
      <c r="K4" s="47" t="s">
        <v>24</v>
      </c>
      <c r="L4" s="39" t="s">
        <v>4</v>
      </c>
      <c r="M4" s="39"/>
      <c r="N4" s="39"/>
    </row>
    <row r="5" spans="1:14" ht="30" customHeight="1">
      <c r="A5" s="40"/>
      <c r="B5" s="40"/>
      <c r="C5" s="44"/>
      <c r="D5" s="53" t="s">
        <v>30</v>
      </c>
      <c r="E5" s="54"/>
      <c r="F5" s="43" t="s">
        <v>31</v>
      </c>
      <c r="G5" s="44"/>
      <c r="H5" s="43"/>
      <c r="I5" s="51"/>
      <c r="J5" s="51"/>
      <c r="K5" s="48"/>
      <c r="L5" s="12"/>
      <c r="M5" s="12"/>
      <c r="N5" s="12"/>
    </row>
    <row r="6" spans="1:14" ht="30" customHeight="1" thickBot="1">
      <c r="A6" s="41"/>
      <c r="B6" s="41"/>
      <c r="C6" s="45"/>
      <c r="D6" s="14" t="s">
        <v>9</v>
      </c>
      <c r="E6" s="13" t="s">
        <v>2</v>
      </c>
      <c r="F6" s="55"/>
      <c r="G6" s="45"/>
      <c r="H6" s="50"/>
      <c r="I6" s="52"/>
      <c r="J6" s="52"/>
      <c r="K6" s="49"/>
      <c r="L6" s="13" t="s">
        <v>5</v>
      </c>
      <c r="M6" s="13" t="s">
        <v>6</v>
      </c>
      <c r="N6" s="13" t="s">
        <v>7</v>
      </c>
    </row>
    <row r="7" spans="1:14" ht="51.75" thickTop="1">
      <c r="A7" s="15">
        <v>1</v>
      </c>
      <c r="B7" s="16" t="s">
        <v>11</v>
      </c>
      <c r="C7" s="17" t="s">
        <v>16</v>
      </c>
      <c r="D7" s="18">
        <f>100*10</f>
        <v>1000</v>
      </c>
      <c r="E7" s="19">
        <f>100*10</f>
        <v>1000</v>
      </c>
      <c r="F7" s="19">
        <f>(D7+E7)*3</f>
        <v>6000</v>
      </c>
      <c r="G7" s="19" t="s">
        <v>18</v>
      </c>
      <c r="H7" s="34"/>
      <c r="I7" s="2"/>
      <c r="J7" s="4"/>
      <c r="K7" s="2">
        <f>I7*J7</f>
        <v>0</v>
      </c>
      <c r="L7" s="20">
        <f>F7*I7</f>
        <v>0</v>
      </c>
      <c r="M7" s="20">
        <f>L7*0.21</f>
        <v>0</v>
      </c>
      <c r="N7" s="20">
        <f aca="true" t="shared" si="0" ref="N7:N19">L7+M7</f>
        <v>0</v>
      </c>
    </row>
    <row r="8" spans="1:14" ht="51">
      <c r="A8" s="21">
        <v>2</v>
      </c>
      <c r="B8" s="22" t="s">
        <v>39</v>
      </c>
      <c r="C8" s="23" t="s">
        <v>10</v>
      </c>
      <c r="D8" s="24">
        <v>40</v>
      </c>
      <c r="E8" s="25">
        <v>40</v>
      </c>
      <c r="F8" s="19">
        <f>(D8+E8)*3</f>
        <v>240</v>
      </c>
      <c r="G8" s="25" t="s">
        <v>19</v>
      </c>
      <c r="H8" s="35"/>
      <c r="I8" s="1"/>
      <c r="J8" s="25"/>
      <c r="K8" s="37">
        <f>I8*J8</f>
        <v>0</v>
      </c>
      <c r="L8" s="20">
        <f>F8*I8</f>
        <v>0</v>
      </c>
      <c r="M8" s="20">
        <f>L8*0.21</f>
        <v>0</v>
      </c>
      <c r="N8" s="20">
        <f t="shared" si="0"/>
        <v>0</v>
      </c>
    </row>
    <row r="9" spans="1:14" ht="76.5">
      <c r="A9" s="21">
        <v>3</v>
      </c>
      <c r="B9" s="22" t="s">
        <v>38</v>
      </c>
      <c r="C9" s="23" t="s">
        <v>10</v>
      </c>
      <c r="D9" s="24">
        <v>50</v>
      </c>
      <c r="E9" s="25">
        <v>50</v>
      </c>
      <c r="F9" s="19">
        <f aca="true" t="shared" si="1" ref="F9:F19">(D9+E9)*3</f>
        <v>300</v>
      </c>
      <c r="G9" s="25" t="s">
        <v>19</v>
      </c>
      <c r="H9" s="35"/>
      <c r="I9" s="1"/>
      <c r="J9" s="25" t="s">
        <v>10</v>
      </c>
      <c r="K9" s="25" t="s">
        <v>10</v>
      </c>
      <c r="L9" s="20">
        <f aca="true" t="shared" si="2" ref="L9:L13">F9*I9</f>
        <v>0</v>
      </c>
      <c r="M9" s="20">
        <f aca="true" t="shared" si="3" ref="M9:M20">L9*0.21</f>
        <v>0</v>
      </c>
      <c r="N9" s="20">
        <f t="shared" si="0"/>
        <v>0</v>
      </c>
    </row>
    <row r="10" spans="1:14" ht="51">
      <c r="A10" s="21">
        <v>4</v>
      </c>
      <c r="B10" s="22" t="s">
        <v>32</v>
      </c>
      <c r="C10" s="23" t="s">
        <v>10</v>
      </c>
      <c r="D10" s="24">
        <v>100</v>
      </c>
      <c r="E10" s="25">
        <v>100</v>
      </c>
      <c r="F10" s="19">
        <f t="shared" si="1"/>
        <v>600</v>
      </c>
      <c r="G10" s="25" t="s">
        <v>19</v>
      </c>
      <c r="H10" s="35"/>
      <c r="I10" s="1"/>
      <c r="J10" s="25" t="s">
        <v>10</v>
      </c>
      <c r="K10" s="25" t="s">
        <v>10</v>
      </c>
      <c r="L10" s="20">
        <f t="shared" si="2"/>
        <v>0</v>
      </c>
      <c r="M10" s="20">
        <f t="shared" si="3"/>
        <v>0</v>
      </c>
      <c r="N10" s="20">
        <f t="shared" si="0"/>
        <v>0</v>
      </c>
    </row>
    <row r="11" spans="1:14" ht="63.75">
      <c r="A11" s="21">
        <v>5</v>
      </c>
      <c r="B11" s="22" t="s">
        <v>33</v>
      </c>
      <c r="C11" s="23" t="s">
        <v>10</v>
      </c>
      <c r="D11" s="24">
        <v>50</v>
      </c>
      <c r="E11" s="25">
        <v>100</v>
      </c>
      <c r="F11" s="19">
        <f t="shared" si="1"/>
        <v>450</v>
      </c>
      <c r="G11" s="25" t="s">
        <v>19</v>
      </c>
      <c r="H11" s="35"/>
      <c r="I11" s="1"/>
      <c r="J11" s="25" t="s">
        <v>10</v>
      </c>
      <c r="K11" s="25" t="s">
        <v>10</v>
      </c>
      <c r="L11" s="20">
        <f t="shared" si="2"/>
        <v>0</v>
      </c>
      <c r="M11" s="20">
        <f t="shared" si="3"/>
        <v>0</v>
      </c>
      <c r="N11" s="20">
        <f t="shared" si="0"/>
        <v>0</v>
      </c>
    </row>
    <row r="12" spans="1:14" ht="51">
      <c r="A12" s="21">
        <v>6</v>
      </c>
      <c r="B12" s="22" t="s">
        <v>34</v>
      </c>
      <c r="C12" s="23" t="s">
        <v>10</v>
      </c>
      <c r="D12" s="23">
        <v>50</v>
      </c>
      <c r="E12" s="26">
        <v>100</v>
      </c>
      <c r="F12" s="19">
        <f t="shared" si="1"/>
        <v>450</v>
      </c>
      <c r="G12" s="25" t="s">
        <v>19</v>
      </c>
      <c r="H12" s="35"/>
      <c r="I12" s="1"/>
      <c r="J12" s="25" t="s">
        <v>10</v>
      </c>
      <c r="K12" s="25" t="s">
        <v>10</v>
      </c>
      <c r="L12" s="20">
        <f t="shared" si="2"/>
        <v>0</v>
      </c>
      <c r="M12" s="20">
        <f t="shared" si="3"/>
        <v>0</v>
      </c>
      <c r="N12" s="20">
        <f t="shared" si="0"/>
        <v>0</v>
      </c>
    </row>
    <row r="13" spans="1:14" ht="63.75">
      <c r="A13" s="21">
        <v>7</v>
      </c>
      <c r="B13" s="22" t="s">
        <v>35</v>
      </c>
      <c r="C13" s="23" t="s">
        <v>10</v>
      </c>
      <c r="D13" s="24">
        <v>50</v>
      </c>
      <c r="E13" s="25">
        <v>100</v>
      </c>
      <c r="F13" s="19">
        <f t="shared" si="1"/>
        <v>450</v>
      </c>
      <c r="G13" s="25" t="s">
        <v>19</v>
      </c>
      <c r="H13" s="35"/>
      <c r="I13" s="1"/>
      <c r="J13" s="25" t="s">
        <v>10</v>
      </c>
      <c r="K13" s="25" t="s">
        <v>10</v>
      </c>
      <c r="L13" s="20">
        <f t="shared" si="2"/>
        <v>0</v>
      </c>
      <c r="M13" s="20">
        <f t="shared" si="3"/>
        <v>0</v>
      </c>
      <c r="N13" s="20">
        <f t="shared" si="0"/>
        <v>0</v>
      </c>
    </row>
    <row r="14" spans="1:14" ht="38.25">
      <c r="A14" s="21">
        <v>8</v>
      </c>
      <c r="B14" s="22" t="s">
        <v>25</v>
      </c>
      <c r="C14" s="23" t="s">
        <v>14</v>
      </c>
      <c r="D14" s="24">
        <f>50*500</f>
        <v>25000</v>
      </c>
      <c r="E14" s="25">
        <f>120*500</f>
        <v>60000</v>
      </c>
      <c r="F14" s="19">
        <f t="shared" si="1"/>
        <v>255000</v>
      </c>
      <c r="G14" s="25" t="s">
        <v>20</v>
      </c>
      <c r="H14" s="35"/>
      <c r="I14" s="1"/>
      <c r="J14" s="5"/>
      <c r="K14" s="1">
        <f>I14*J14</f>
        <v>0</v>
      </c>
      <c r="L14" s="20">
        <f>F14*I14</f>
        <v>0</v>
      </c>
      <c r="M14" s="20">
        <f t="shared" si="3"/>
        <v>0</v>
      </c>
      <c r="N14" s="20">
        <f t="shared" si="0"/>
        <v>0</v>
      </c>
    </row>
    <row r="15" spans="1:14" ht="38.25">
      <c r="A15" s="21">
        <v>9</v>
      </c>
      <c r="B15" s="22" t="s">
        <v>26</v>
      </c>
      <c r="C15" s="23" t="s">
        <v>1</v>
      </c>
      <c r="D15" s="24">
        <f>20*1000</f>
        <v>20000</v>
      </c>
      <c r="E15" s="25">
        <f>120*1000</f>
        <v>120000</v>
      </c>
      <c r="F15" s="19">
        <f t="shared" si="1"/>
        <v>420000</v>
      </c>
      <c r="G15" s="25" t="s">
        <v>20</v>
      </c>
      <c r="H15" s="35"/>
      <c r="I15" s="1"/>
      <c r="J15" s="5"/>
      <c r="K15" s="1">
        <f>I15*J15</f>
        <v>0</v>
      </c>
      <c r="L15" s="20">
        <f>I15*F15</f>
        <v>0</v>
      </c>
      <c r="M15" s="20">
        <f t="shared" si="3"/>
        <v>0</v>
      </c>
      <c r="N15" s="20">
        <f t="shared" si="0"/>
        <v>0</v>
      </c>
    </row>
    <row r="16" spans="1:14" ht="51">
      <c r="A16" s="21">
        <v>10</v>
      </c>
      <c r="B16" s="22" t="s">
        <v>8</v>
      </c>
      <c r="C16" s="23" t="s">
        <v>10</v>
      </c>
      <c r="D16" s="24">
        <v>10</v>
      </c>
      <c r="E16" s="25">
        <v>50</v>
      </c>
      <c r="F16" s="19">
        <f t="shared" si="1"/>
        <v>180</v>
      </c>
      <c r="G16" s="25" t="s">
        <v>19</v>
      </c>
      <c r="H16" s="35"/>
      <c r="I16" s="1"/>
      <c r="J16" s="25" t="s">
        <v>10</v>
      </c>
      <c r="K16" s="25" t="s">
        <v>10</v>
      </c>
      <c r="L16" s="20">
        <f>F16*I16</f>
        <v>0</v>
      </c>
      <c r="M16" s="20">
        <f t="shared" si="3"/>
        <v>0</v>
      </c>
      <c r="N16" s="20">
        <f t="shared" si="0"/>
        <v>0</v>
      </c>
    </row>
    <row r="17" spans="1:14" ht="51">
      <c r="A17" s="21">
        <v>11</v>
      </c>
      <c r="B17" s="22" t="s">
        <v>36</v>
      </c>
      <c r="C17" s="23" t="s">
        <v>10</v>
      </c>
      <c r="D17" s="23">
        <v>20</v>
      </c>
      <c r="E17" s="26">
        <v>100</v>
      </c>
      <c r="F17" s="19">
        <f t="shared" si="1"/>
        <v>360</v>
      </c>
      <c r="G17" s="25" t="s">
        <v>19</v>
      </c>
      <c r="H17" s="35"/>
      <c r="I17" s="1"/>
      <c r="J17" s="25" t="s">
        <v>10</v>
      </c>
      <c r="K17" s="25" t="s">
        <v>10</v>
      </c>
      <c r="L17" s="20">
        <f>F17*I17</f>
        <v>0</v>
      </c>
      <c r="M17" s="20">
        <f t="shared" si="3"/>
        <v>0</v>
      </c>
      <c r="N17" s="20">
        <f t="shared" si="0"/>
        <v>0</v>
      </c>
    </row>
    <row r="18" spans="1:14" ht="51">
      <c r="A18" s="21">
        <v>12</v>
      </c>
      <c r="B18" s="22" t="s">
        <v>37</v>
      </c>
      <c r="C18" s="23" t="s">
        <v>10</v>
      </c>
      <c r="D18" s="24">
        <v>10</v>
      </c>
      <c r="E18" s="25">
        <v>20</v>
      </c>
      <c r="F18" s="19">
        <f t="shared" si="1"/>
        <v>90</v>
      </c>
      <c r="G18" s="25" t="s">
        <v>19</v>
      </c>
      <c r="H18" s="35"/>
      <c r="I18" s="1"/>
      <c r="J18" s="25" t="s">
        <v>10</v>
      </c>
      <c r="K18" s="25" t="s">
        <v>10</v>
      </c>
      <c r="L18" s="20">
        <f>F18*I18</f>
        <v>0</v>
      </c>
      <c r="M18" s="20">
        <f t="shared" si="3"/>
        <v>0</v>
      </c>
      <c r="N18" s="20">
        <f t="shared" si="0"/>
        <v>0</v>
      </c>
    </row>
    <row r="19" spans="1:14" ht="38.25">
      <c r="A19" s="21">
        <v>13</v>
      </c>
      <c r="B19" s="22" t="s">
        <v>27</v>
      </c>
      <c r="C19" s="23" t="s">
        <v>14</v>
      </c>
      <c r="D19" s="24">
        <f>50*500</f>
        <v>25000</v>
      </c>
      <c r="E19" s="24">
        <v>0</v>
      </c>
      <c r="F19" s="19">
        <f t="shared" si="1"/>
        <v>75000</v>
      </c>
      <c r="G19" s="25" t="s">
        <v>20</v>
      </c>
      <c r="H19" s="35"/>
      <c r="I19" s="1"/>
      <c r="J19" s="5"/>
      <c r="K19" s="1">
        <f>I19*J19</f>
        <v>0</v>
      </c>
      <c r="L19" s="20">
        <f>I19*F19</f>
        <v>0</v>
      </c>
      <c r="M19" s="20">
        <f t="shared" si="3"/>
        <v>0</v>
      </c>
      <c r="N19" s="20">
        <f t="shared" si="0"/>
        <v>0</v>
      </c>
    </row>
    <row r="20" spans="1:14" ht="39" thickBot="1">
      <c r="A20" s="27">
        <v>14</v>
      </c>
      <c r="B20" s="28" t="s">
        <v>29</v>
      </c>
      <c r="C20" s="29" t="s">
        <v>14</v>
      </c>
      <c r="D20" s="30">
        <v>0</v>
      </c>
      <c r="E20" s="30">
        <v>25000</v>
      </c>
      <c r="F20" s="31">
        <f>(D20+E20)*3</f>
        <v>75000</v>
      </c>
      <c r="G20" s="31" t="s">
        <v>20</v>
      </c>
      <c r="H20" s="36"/>
      <c r="I20" s="3"/>
      <c r="J20" s="6"/>
      <c r="K20" s="3">
        <f>I20*J20</f>
        <v>0</v>
      </c>
      <c r="L20" s="32">
        <f>I20*F20</f>
        <v>0</v>
      </c>
      <c r="M20" s="32">
        <f t="shared" si="3"/>
        <v>0</v>
      </c>
      <c r="N20" s="32">
        <f aca="true" t="shared" si="4" ref="N20">L20+M20</f>
        <v>0</v>
      </c>
    </row>
    <row r="21" spans="1:14" ht="33" customHeight="1" thickTop="1">
      <c r="A21" s="38" t="s">
        <v>15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3">
        <f>SUM(L7:L20)</f>
        <v>0</v>
      </c>
      <c r="M21" s="33">
        <f>SUM(M7:M20)</f>
        <v>0</v>
      </c>
      <c r="N21" s="33">
        <f>SUM(N7:N20)</f>
        <v>0</v>
      </c>
    </row>
    <row r="22" spans="1:14" ht="9.95" customHeight="1">
      <c r="A22" s="9"/>
      <c r="C22" s="9"/>
      <c r="D22" s="9"/>
      <c r="E22" s="9"/>
      <c r="F22" s="9"/>
      <c r="G22" s="9"/>
      <c r="H22" s="9"/>
      <c r="I22" s="9"/>
      <c r="J22" s="9"/>
      <c r="K22" s="9"/>
      <c r="L22" s="11"/>
      <c r="M22" s="11"/>
      <c r="N22" s="11"/>
    </row>
    <row r="23" spans="1:14" ht="9.95" customHeight="1">
      <c r="A23" s="9"/>
      <c r="C23" s="9"/>
      <c r="D23" s="9"/>
      <c r="E23" s="9"/>
      <c r="F23" s="9"/>
      <c r="G23" s="9"/>
      <c r="H23" s="9"/>
      <c r="I23" s="9"/>
      <c r="J23" s="9"/>
      <c r="K23" s="9"/>
      <c r="L23" s="11"/>
      <c r="M23" s="11"/>
      <c r="N23" s="11"/>
    </row>
    <row r="24" spans="1:11" ht="15">
      <c r="A24" s="7"/>
      <c r="B24" s="7"/>
      <c r="C24" s="7"/>
      <c r="D24" s="7"/>
      <c r="K24" s="7"/>
    </row>
  </sheetData>
  <sheetProtection algorithmName="SHA-512" hashValue="3fYQXngATP4LNZmWiWPw+zlai0m41ls2TKonENRjfRdOCSVSOmMHdNtLXHcZAsnPS+ypuQEyZHR6Ksw0F3SKRA==" saltValue="tbdCuLU1t1Zs8jiFlSKxRQ==" spinCount="100000" sheet="1" selectLockedCells="1"/>
  <mergeCells count="14">
    <mergeCell ref="A21:K21"/>
    <mergeCell ref="A4:A6"/>
    <mergeCell ref="L4:N4"/>
    <mergeCell ref="A1:N1"/>
    <mergeCell ref="C4:C6"/>
    <mergeCell ref="B4:B6"/>
    <mergeCell ref="D4:F4"/>
    <mergeCell ref="K4:K6"/>
    <mergeCell ref="H4:H6"/>
    <mergeCell ref="G4:G6"/>
    <mergeCell ref="J4:J6"/>
    <mergeCell ref="I4:I6"/>
    <mergeCell ref="D5:E5"/>
    <mergeCell ref="F5:F6"/>
  </mergeCells>
  <printOptions horizontalCentered="1"/>
  <pageMargins left="0.31496062992125984" right="0.31496062992125984" top="0.984251968503937" bottom="0.7874015748031497" header="0.31496062992125984" footer="0.31496062992125984"/>
  <pageSetup fitToHeight="0" fitToWidth="1" horizontalDpi="600" verticalDpi="600" orientation="landscape" paperSize="9" scale="50" r:id="rId2"/>
  <headerFooter differentFirst="1">
    <oddHeader>&amp;L&amp;G</oddHeader>
    <oddFooter>&amp;R&amp;"Verdana,Obyčejné"&amp;8Stránka &amp;P z &amp;N</oddFooter>
    <firstHeader>&amp;L&amp;G Příloha č. 4 výzvy – Podrobná specifikace předmětu plnění (Ceník)&amp;C&amp;"Verdana,Tučné"&amp;10Ochranné a zdravotní potřeby pro koně&amp;"-,Obyčejné"&amp;11
_____________________________________________________________________________</firstHeader>
    <firstFooter>&amp;R&amp;"Verdana,Obyčejné"&amp;8Stránka &amp;P z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Cyril Koky</cp:lastModifiedBy>
  <cp:lastPrinted>2024-02-23T08:15:07Z</cp:lastPrinted>
  <dcterms:created xsi:type="dcterms:W3CDTF">2016-08-31T12:21:10Z</dcterms:created>
  <dcterms:modified xsi:type="dcterms:W3CDTF">2024-03-15T06:52:48Z</dcterms:modified>
  <cp:category/>
  <cp:version/>
  <cp:contentType/>
  <cp:contentStatus/>
</cp:coreProperties>
</file>