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3506 - SO 1 - Odstraně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'223506 - SO 1 - Odstraněn...'!$C$124:$K$555</definedName>
    <definedName name="_xlnm.Print_Area" localSheetId="1">'223506 - SO 1 - Odstraněn...'!$C$4:$J$76,'223506 - SO 1 - Odstraněn...'!$C$82:$J$106,'223506 - SO 1 - Odstraněn...'!$C$112:$J$555</definedName>
    <definedName name="_xlnm.Print_Titles" localSheetId="1">'223506 - SO 1 - Odstraněn...'!$124:$124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7"/>
  <c r="BH537"/>
  <c r="BG537"/>
  <c r="BF537"/>
  <c r="T537"/>
  <c r="R537"/>
  <c r="P537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T518"/>
  <c r="R519"/>
  <c r="R518"/>
  <c r="P519"/>
  <c r="P518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499"/>
  <c r="BH499"/>
  <c r="BG499"/>
  <c r="BF499"/>
  <c r="T499"/>
  <c r="R499"/>
  <c r="P499"/>
  <c r="BI497"/>
  <c r="BH497"/>
  <c r="BG497"/>
  <c r="BF497"/>
  <c r="T497"/>
  <c r="R497"/>
  <c r="P497"/>
  <c r="BI488"/>
  <c r="BH488"/>
  <c r="BG488"/>
  <c r="BF488"/>
  <c r="T488"/>
  <c r="R488"/>
  <c r="P488"/>
  <c r="BI483"/>
  <c r="BH483"/>
  <c r="BG483"/>
  <c r="BF483"/>
  <c r="T483"/>
  <c r="R483"/>
  <c r="P483"/>
  <c r="BI478"/>
  <c r="BH478"/>
  <c r="BG478"/>
  <c r="BF478"/>
  <c r="T478"/>
  <c r="R478"/>
  <c r="P478"/>
  <c r="BI475"/>
  <c r="BH475"/>
  <c r="BG475"/>
  <c r="BF475"/>
  <c r="T475"/>
  <c r="R475"/>
  <c r="P475"/>
  <c r="BI470"/>
  <c r="BH470"/>
  <c r="BG470"/>
  <c r="BF470"/>
  <c r="T470"/>
  <c r="R470"/>
  <c r="P470"/>
  <c r="BI464"/>
  <c r="BH464"/>
  <c r="BG464"/>
  <c r="BF464"/>
  <c r="T464"/>
  <c r="R464"/>
  <c r="P464"/>
  <c r="BI458"/>
  <c r="BH458"/>
  <c r="BG458"/>
  <c r="BF458"/>
  <c r="T458"/>
  <c r="R458"/>
  <c r="P458"/>
  <c r="BI451"/>
  <c r="BH451"/>
  <c r="BG451"/>
  <c r="BF451"/>
  <c r="T451"/>
  <c r="R451"/>
  <c r="P451"/>
  <c r="BI443"/>
  <c r="BH443"/>
  <c r="BG443"/>
  <c r="BF443"/>
  <c r="T443"/>
  <c r="R443"/>
  <c r="P443"/>
  <c r="BI437"/>
  <c r="BH437"/>
  <c r="BG437"/>
  <c r="BF437"/>
  <c r="T437"/>
  <c r="R437"/>
  <c r="P437"/>
  <c r="BI431"/>
  <c r="BH431"/>
  <c r="BG431"/>
  <c r="BF431"/>
  <c r="T431"/>
  <c r="R431"/>
  <c r="P431"/>
  <c r="BI427"/>
  <c r="BH427"/>
  <c r="BG427"/>
  <c r="BF427"/>
  <c r="T427"/>
  <c r="R427"/>
  <c r="P427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5"/>
  <c r="BH315"/>
  <c r="BG315"/>
  <c r="BF315"/>
  <c r="T315"/>
  <c r="R315"/>
  <c r="P315"/>
  <c r="BI311"/>
  <c r="BH311"/>
  <c r="BG311"/>
  <c r="BF311"/>
  <c r="T311"/>
  <c r="R311"/>
  <c r="P311"/>
  <c r="BI305"/>
  <c r="BH305"/>
  <c r="BG305"/>
  <c r="BF305"/>
  <c r="T305"/>
  <c r="R305"/>
  <c r="P305"/>
  <c r="BI298"/>
  <c r="BH298"/>
  <c r="BG298"/>
  <c r="BF298"/>
  <c r="T298"/>
  <c r="R298"/>
  <c r="P298"/>
  <c r="BI292"/>
  <c r="BH292"/>
  <c r="BG292"/>
  <c r="BF292"/>
  <c r="T292"/>
  <c r="R292"/>
  <c r="P292"/>
  <c r="BI285"/>
  <c r="BH285"/>
  <c r="BG285"/>
  <c r="BF285"/>
  <c r="T285"/>
  <c r="R285"/>
  <c r="P285"/>
  <c r="BI204"/>
  <c r="BH204"/>
  <c r="BG204"/>
  <c r="BF204"/>
  <c r="T204"/>
  <c r="R204"/>
  <c r="P204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3"/>
  <c r="BH183"/>
  <c r="BG183"/>
  <c r="BF183"/>
  <c r="T183"/>
  <c r="R183"/>
  <c r="P183"/>
  <c r="BI176"/>
  <c r="BH176"/>
  <c r="BG176"/>
  <c r="BF176"/>
  <c r="T176"/>
  <c r="R176"/>
  <c r="P176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4"/>
  <c r="BH154"/>
  <c r="BG154"/>
  <c r="BF154"/>
  <c r="T154"/>
  <c r="R154"/>
  <c r="P154"/>
  <c r="BI151"/>
  <c r="BH151"/>
  <c r="BG151"/>
  <c r="BF151"/>
  <c r="T151"/>
  <c r="R151"/>
  <c r="P151"/>
  <c r="BI145"/>
  <c r="BH145"/>
  <c r="BG145"/>
  <c r="BF145"/>
  <c r="T145"/>
  <c r="R145"/>
  <c r="P145"/>
  <c r="BI138"/>
  <c r="BH138"/>
  <c r="BG138"/>
  <c r="BF138"/>
  <c r="T138"/>
  <c r="R138"/>
  <c r="P138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115"/>
  <c i="1" r="L90"/>
  <c r="AM90"/>
  <c r="AM89"/>
  <c r="L89"/>
  <c r="AM87"/>
  <c r="L87"/>
  <c r="L85"/>
  <c r="L84"/>
  <c i="2" r="BK198"/>
  <c r="J165"/>
  <c r="BK547"/>
  <c r="J544"/>
  <c r="BK537"/>
  <c r="J535"/>
  <c r="J519"/>
  <c r="BK470"/>
  <c r="BK443"/>
  <c r="J414"/>
  <c r="J311"/>
  <c r="BK204"/>
  <c r="BK169"/>
  <c r="J151"/>
  <c r="J128"/>
  <c r="BK514"/>
  <c r="J505"/>
  <c r="BK478"/>
  <c r="J418"/>
  <c r="J329"/>
  <c r="BK298"/>
  <c r="BK176"/>
  <c r="J154"/>
  <c r="J529"/>
  <c r="BK523"/>
  <c r="J507"/>
  <c r="BK499"/>
  <c r="J488"/>
  <c r="BK483"/>
  <c r="BK475"/>
  <c r="J464"/>
  <c r="J443"/>
  <c r="J420"/>
  <c r="J332"/>
  <c r="J315"/>
  <c r="J292"/>
  <c r="BK190"/>
  <c r="BK165"/>
  <c r="BK128"/>
  <c r="J526"/>
  <c r="J470"/>
  <c r="J451"/>
  <c r="BK418"/>
  <c r="BK332"/>
  <c r="J305"/>
  <c r="J194"/>
  <c r="J176"/>
  <c r="BK151"/>
  <c r="J547"/>
  <c r="J541"/>
  <c r="BK529"/>
  <c r="J514"/>
  <c r="J497"/>
  <c r="BK451"/>
  <c r="BK420"/>
  <c r="BK322"/>
  <c r="J298"/>
  <c r="J183"/>
  <c r="BK154"/>
  <c r="BK138"/>
  <c r="BK519"/>
  <c r="J499"/>
  <c r="J475"/>
  <c r="BK427"/>
  <c r="BK414"/>
  <c r="BK311"/>
  <c r="BK194"/>
  <c r="J145"/>
  <c r="BK535"/>
  <c r="J510"/>
  <c r="BK505"/>
  <c r="BK497"/>
  <c r="J478"/>
  <c r="BK458"/>
  <c r="J437"/>
  <c r="BK431"/>
  <c r="J322"/>
  <c r="BK305"/>
  <c r="BK285"/>
  <c r="BK183"/>
  <c r="J138"/>
  <c i="1" r="AS94"/>
  <c i="2" r="J532"/>
  <c r="J483"/>
  <c r="J458"/>
  <c r="BK437"/>
  <c r="J416"/>
  <c r="BK325"/>
  <c r="J204"/>
  <c r="J190"/>
  <c r="J161"/>
  <c r="BK544"/>
  <c r="BK541"/>
  <c r="J537"/>
  <c r="BK532"/>
  <c r="J523"/>
  <c r="BK510"/>
  <c r="BK464"/>
  <c r="J427"/>
  <c r="BK329"/>
  <c r="BK315"/>
  <c r="J285"/>
  <c r="J198"/>
  <c r="BK161"/>
  <c r="BK145"/>
  <c r="BK526"/>
  <c r="BK507"/>
  <c r="BK488"/>
  <c r="J431"/>
  <c r="BK416"/>
  <c r="J325"/>
  <c r="BK292"/>
  <c r="J169"/>
  <c l="1" r="T127"/>
  <c r="P469"/>
  <c r="BK127"/>
  <c r="J127"/>
  <c r="J98"/>
  <c r="R127"/>
  <c r="P430"/>
  <c r="R430"/>
  <c r="BK457"/>
  <c r="J457"/>
  <c r="J100"/>
  <c r="R457"/>
  <c r="T457"/>
  <c r="T469"/>
  <c r="P496"/>
  <c r="T496"/>
  <c r="P522"/>
  <c r="P521"/>
  <c r="R522"/>
  <c r="R521"/>
  <c r="P127"/>
  <c r="P126"/>
  <c r="P125"/>
  <c i="1" r="AU95"/>
  <c i="2" r="BK430"/>
  <c r="J430"/>
  <c r="J99"/>
  <c r="T430"/>
  <c r="P457"/>
  <c r="BK469"/>
  <c r="J469"/>
  <c r="J101"/>
  <c r="R469"/>
  <c r="BK496"/>
  <c r="J496"/>
  <c r="J102"/>
  <c r="R496"/>
  <c r="BK522"/>
  <c r="J522"/>
  <c r="J105"/>
  <c r="T522"/>
  <c r="T521"/>
  <c r="BK518"/>
  <c r="J518"/>
  <c r="J103"/>
  <c r="F122"/>
  <c r="BE128"/>
  <c r="BE145"/>
  <c r="BE161"/>
  <c r="BE169"/>
  <c r="BE176"/>
  <c r="BE183"/>
  <c r="BE190"/>
  <c r="BE285"/>
  <c r="BE332"/>
  <c r="BE437"/>
  <c r="BE451"/>
  <c r="BE458"/>
  <c r="BE464"/>
  <c r="BE497"/>
  <c r="BE499"/>
  <c r="BE505"/>
  <c r="BE523"/>
  <c r="J89"/>
  <c r="BE165"/>
  <c r="BE198"/>
  <c r="BE298"/>
  <c r="BE329"/>
  <c r="BE431"/>
  <c r="BE470"/>
  <c r="BE475"/>
  <c r="BE478"/>
  <c r="BE532"/>
  <c r="BE535"/>
  <c r="BE537"/>
  <c r="BE541"/>
  <c r="BE544"/>
  <c r="BE547"/>
  <c r="E85"/>
  <c r="BE138"/>
  <c r="BE154"/>
  <c r="BE204"/>
  <c r="BE292"/>
  <c r="BE311"/>
  <c r="BE416"/>
  <c r="BE418"/>
  <c r="BE420"/>
  <c r="BE443"/>
  <c r="BE483"/>
  <c r="BE488"/>
  <c r="BE507"/>
  <c r="BE510"/>
  <c r="BE514"/>
  <c r="BE526"/>
  <c r="BE529"/>
  <c r="BE151"/>
  <c r="BE194"/>
  <c r="BE305"/>
  <c r="BE315"/>
  <c r="BE322"/>
  <c r="BE325"/>
  <c r="BE414"/>
  <c r="BE427"/>
  <c r="BE519"/>
  <c i="1" r="AU94"/>
  <c i="2" r="F35"/>
  <c i="1" r="BB95"/>
  <c r="BB94"/>
  <c r="W31"/>
  <c i="2" r="F36"/>
  <c i="1" r="BC95"/>
  <c r="BC94"/>
  <c r="W32"/>
  <c i="2" r="F37"/>
  <c i="1" r="BD95"/>
  <c r="BD94"/>
  <c r="W33"/>
  <c i="2" r="F34"/>
  <c i="1" r="BA95"/>
  <c r="BA94"/>
  <c r="AW94"/>
  <c r="AK30"/>
  <c i="2" r="J34"/>
  <c i="1" r="AW95"/>
  <c i="2" l="1" r="R126"/>
  <c r="R125"/>
  <c r="T126"/>
  <c r="T125"/>
  <c r="BK126"/>
  <c r="J126"/>
  <c r="J97"/>
  <c r="BK521"/>
  <c r="J521"/>
  <c r="J104"/>
  <c i="1" r="W30"/>
  <c i="2" r="J33"/>
  <c i="1" r="AV95"/>
  <c r="AT95"/>
  <c r="AX94"/>
  <c r="AY94"/>
  <c i="2" r="F33"/>
  <c i="1" r="AZ95"/>
  <c r="AZ94"/>
  <c r="W29"/>
  <c i="2" l="1" r="BK125"/>
  <c r="J125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<sst xmlns="http://schemas.openxmlformats.org/spreadsheetml/2006/main">
  <si>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</si>
  <si>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</si>
  <si>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</si>
  <si>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</si>
  <si>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</si>
  <si>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{ce39e32d-644d-45e3-af66-2bdb3f44ca87}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</si>
  <si>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</si>
  <si>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</si>
  <si>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</si>
  <si>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</si>
  <si>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</si>
  <si>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</si>
  <si>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</si>
  <si>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</si>
  <si>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223506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</si>
  <si>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</si>
  <si>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</si>
  <si>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Studenecký potok, Studenec - II.etapa</t>
  </si>
  <si>
    <t>KSO:</t>
  </si>
  <si>
    <t>CC-CZ:</t>
  </si>
  <si>
    <t>Místo:</t>
  </si>
  <si>
    <t>Studenec</t>
  </si>
  <si>
    <t>Datum:</t>
  </si>
  <si>
    <t>25. 10. 2021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</si>
  <si>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</si>
  <si>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</si>
  <si>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</si>
  <si>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</si>
  <si>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</si>
  <si>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</si>
  <si>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</si>
  <si>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</si>
  <si>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</si>
  <si>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Ing. Kauer Miroslav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</si>
  <si>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</si>
  <si>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</si>
  <si>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</si>
  <si>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</si>
  <si>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</si>
  <si>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</si>
  <si>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</si>
  <si>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</si>
  <si>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</si>
  <si>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</si>
  <si>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</si>
  <si>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</si>
  <si>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</si>
  <si>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</si>
  <si>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</si>
  <si>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</si>
  <si>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</si>
  <si>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</si>
  <si>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</si>
  <si>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</si>
  <si>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</si>
  <si>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</si>
  <si>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</si>
  <si>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</si>
  <si>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</si>
  <si>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</si>
  <si>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</si>
  <si>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</si>
  <si>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</si>
  <si>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</si>
  <si>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</si>
  <si>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</si>
  <si>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</si>
  <si>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</si>
  <si>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</si>
  <si>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</si>
  <si>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</si>
  <si>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</si>
  <si>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</si>
  <si>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</si>
  <si>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</si>
  <si>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</si>
  <si>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</si>
  <si>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</si>
  <si>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</si>
  <si>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</si>
  <si>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1 - Odstranění nánosů a oprava toku</t>
  </si>
  <si>
    <t>STA</t>
  </si>
  <si>
    <t>1</t>
  </si>
  <si>
    <t>{27b18ef4-ac3b-48fe-a4d6-9e7a2d9c2127}</t>
  </si>
  <si>
    <t>2</t>
  </si>
  <si>
    <t>KRYCÍ LIST SOUPISU PRACÍ</t>
  </si>
  <si>
    <t>Objekt:</t>
  </si>
  <si>
    <t>223506 - SO 1 - Odstranění nánosů a oprava toku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</si>
  <si>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</si>
  <si>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</si>
  <si>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</si>
  <si>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</si>
  <si>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</si>
  <si>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</si>
  <si>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</si>
  <si>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</si>
  <si>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</si>
  <si>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</si>
  <si>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</si>
  <si>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</si>
  <si>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</si>
  <si>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</si>
  <si>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</si>
  <si>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</si>
  <si>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</si>
  <si>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</si>
  <si>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</si>
  <si>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</si>
  <si>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</si>
  <si>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</si>
  <si>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</si>
  <si>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</si>
  <si>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</si>
  <si>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</si>
  <si>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</si>
  <si>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</si>
  <si>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</si>
  <si>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</si>
  <si>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</si>
  <si>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</si>
  <si>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111251202</t>
  </si>
  <si>
    <t>Odstranění křovin a stromů průměru kmene do 100 mm i s kořeny sklonu terénu přes 1:5 z celkové plochy přes 100 do 500 m2 strojně</t>
  </si>
  <si>
    <t>m2</t>
  </si>
  <si>
    <t>4</t>
  </si>
  <si>
    <t>-1783237</t>
  </si>
  <si>
    <t>PP</t>
  </si>
  <si>
    <t>Odstranění křovin a stromů s odstraněním kořenů strojně průměru kmene do 100 mm v rovině nebo ve svahu sklonu terénu přes 1:5, při celkové ploše přes 100 do 500 m2</t>
  </si>
  <si>
    <t>VV</t>
  </si>
  <si>
    <t>"viz. TZ kapitola č.5 - zákres je proveden v situaci"</t>
  </si>
  <si>
    <t>"odstranění náletových dřevin ze dna a břehů toku, včetně příjezdu na stavbu"</t>
  </si>
  <si>
    <t>"řKm 0,5892-0,7851" 160</t>
  </si>
  <si>
    <t>"řKm 1,0428-1,1244" 24</t>
  </si>
  <si>
    <t>"řKm 1,1244-1,3331" 35</t>
  </si>
  <si>
    <t>"řKm 1,3331-1,4894" 90</t>
  </si>
  <si>
    <t>"řKm 0,9351 - příjezd č.4" 15</t>
  </si>
  <si>
    <t>Součet</t>
  </si>
  <si>
    <t>112151012</t>
  </si>
  <si>
    <t>Volné kácení stromů s rozřezáním a odvětvením D kmene přes 200 do 300 mm</t>
  </si>
  <si>
    <t>kus</t>
  </si>
  <si>
    <t>-891626404</t>
  </si>
  <si>
    <t>Pokácení stromu volné v celku s odřezáním kmene a s odvětvením průměru kmene přes 200 do 300 mm</t>
  </si>
  <si>
    <t>"odstranění stromů z břehů a dna toku, stromy jsou označeny v situaci"</t>
  </si>
  <si>
    <t>"ř.Km 1,221 - strom č.2 LB - ořech" 1</t>
  </si>
  <si>
    <t>"ř.Km 1,228 - strom č.3-4 LB - vrba" 2</t>
  </si>
  <si>
    <t>"ř.Km 1,297 - strom č.7-8 LB - ořech a vrba" 2</t>
  </si>
  <si>
    <t>3</t>
  </si>
  <si>
    <t>112151016</t>
  </si>
  <si>
    <t>Volné kácení stromů s rozřezáním a odvětvením D kmene přes 600 do 700 mm</t>
  </si>
  <si>
    <t>1850826226</t>
  </si>
  <si>
    <t>Pokácení stromu volné v celku s odřezáním kmene a s odvětvením průměru kmene přes 600 do 700 mm</t>
  </si>
  <si>
    <t>"ř.Km 1,173 - strom č.1 LB - ořech" 1</t>
  </si>
  <si>
    <t>"ř.Km 1,271 - strom č.5-6 LB - dvojkmen - vrba, u země jeden kmen" 2</t>
  </si>
  <si>
    <t>112151511</t>
  </si>
  <si>
    <t>Řez a průklest stromů pomocí mobilní plošiny v do 10 m</t>
  </si>
  <si>
    <t>1698532986</t>
  </si>
  <si>
    <t>Řez a průklest stromů pomocí mobilní plošiny výšky stromu do 10 m</t>
  </si>
  <si>
    <t>"ořez spodních větví stromů pro pro zajištění průjezdu na stavbě" 2</t>
  </si>
  <si>
    <t>5</t>
  </si>
  <si>
    <t>112155215</t>
  </si>
  <si>
    <t>Štěpkování solitérních stromků a větví průměru kmene do 300 mm s naložením</t>
  </si>
  <si>
    <t>-592072322</t>
  </si>
  <si>
    <t>Štěpkování s naložením na dopravní prostředek a odvozem do 20 km stromků a větví solitérů, průměru kmene do 300 mm</t>
  </si>
  <si>
    <t>"štěpkování stromů z břehů a dna toku, stromy jsou označeny v situaci"</t>
  </si>
  <si>
    <t>6</t>
  </si>
  <si>
    <t>112155221</t>
  </si>
  <si>
    <t>Štěpkování solitérních stromků a větví průměru kmene přes 300 do 500 mm s naložením</t>
  </si>
  <si>
    <t>-974055595</t>
  </si>
  <si>
    <t>Štěpkování s naložením na dopravní prostředek a odvozem do 20 km stromků a větví solitérů, průměru kmene přes 300 do 500 mm</t>
  </si>
  <si>
    <t>"ř.Km 1,271 - strom č.5-6 LB - dvojkmen - vrba, kmeny 0,4m + 0,5m" 2</t>
  </si>
  <si>
    <t>7</t>
  </si>
  <si>
    <t>112155225</t>
  </si>
  <si>
    <t>Štěpkování solitérních stromků a větví průměru kmene přes 500 do 700 mm s naložením</t>
  </si>
  <si>
    <t>-868566028</t>
  </si>
  <si>
    <t>Štěpkování s naložením na dopravní prostředek a odvozem do 20 km stromků a větví solitérů, průměru kmene přes 500 do 700 mm</t>
  </si>
  <si>
    <t>8</t>
  </si>
  <si>
    <t>112155311</t>
  </si>
  <si>
    <t>Štěpkování keřového porostu středně hustého s naložením</t>
  </si>
  <si>
    <t>409168442</t>
  </si>
  <si>
    <t>Štěpkování s naložením na dopravní prostředek a odvozem do 20 km keřového porostu středně hustého</t>
  </si>
  <si>
    <t>"štěpkování středně hustého porostu z břehů a dna toku - keře jsou označeny v situaci"</t>
  </si>
  <si>
    <t>"řKm 0,5892-0,7851" 15*5+5*5</t>
  </si>
  <si>
    <t>9</t>
  </si>
  <si>
    <t>112155315</t>
  </si>
  <si>
    <t>Štěpkování keřového porostu hustého s naložením</t>
  </si>
  <si>
    <t>-1690680181</t>
  </si>
  <si>
    <t>Štěpkování s naložením na dopravní prostředek a odvozem do 20 km keřového porostu hustého</t>
  </si>
  <si>
    <t>"štěpkování hustého porostu z břehů a dna toku - keře jsou označeny v situaci"</t>
  </si>
  <si>
    <t>"řKm 0,5892-0,7851" 25*2,4</t>
  </si>
  <si>
    <t>10</t>
  </si>
  <si>
    <t>112201152</t>
  </si>
  <si>
    <t>Odstranění pařezů D přes 0,2 do 0,3 m ve svahu přes 1:2 do 1:1 s odklizením do 20 m a zasypáním jámy</t>
  </si>
  <si>
    <t>-700054189</t>
  </si>
  <si>
    <t>Odstranění pařezu na svahu přes 1:2 do 1:1 o průměru pařezu na řezné ploše přes 200 do 300 mm</t>
  </si>
  <si>
    <t>"odstranění pařezů stromů z břehů a dna toku, stromy jsou označeny v situaci"</t>
  </si>
  <si>
    <t>11</t>
  </si>
  <si>
    <t>112201155</t>
  </si>
  <si>
    <t>Odstranění pařezů D přes 0,5 do 0,6 m ve svahu přes 1:2 do 1:1 s odklizením do 20 m a zasypáním jámy</t>
  </si>
  <si>
    <t>1671299367</t>
  </si>
  <si>
    <t>Odstranění pařezu na svahu přes 1:2 do 1:1 o průměru pařezu na řezné ploše přes 500 do 600 mm</t>
  </si>
  <si>
    <t>12</t>
  </si>
  <si>
    <t>112201156</t>
  </si>
  <si>
    <t>Odstranění pařezů D přes 0,6 do 0,7 m ve svahu přes 1:2 do 1:1 s odklizením do 20 m a zasypáním jámy</t>
  </si>
  <si>
    <t>-903324540</t>
  </si>
  <si>
    <t>Odstranění pařezu na svahu přes 1:2 do 1:1 o průměru pařezu na řezné ploše přes 600 do 700 mm</t>
  </si>
  <si>
    <t>"ř.Km 1,271 - strom č.5-6 LB - dvojkmen - vrba, u země jeden kmen" 1</t>
  </si>
  <si>
    <t>13</t>
  </si>
  <si>
    <t>124253100</t>
  </si>
  <si>
    <t>Vykopávky pro koryta vodotečí v hornině třídy těžitelnosti I skupiny 3 objem do 100 m3 strojně</t>
  </si>
  <si>
    <t>m3</t>
  </si>
  <si>
    <t>655269708</t>
  </si>
  <si>
    <t>Vykopávky pro koryta vodotečí strojně v hornině třídy těžitelnosti I skupiny 3 do 100 m3</t>
  </si>
  <si>
    <t>"odstranění zeminy (do hloubky 0,5m) pod budovaným opevněním dna a břehů, stupeň - ř.Km 1,3063"</t>
  </si>
  <si>
    <t>"dno š.0,5m" (0,5*4,0+0,5*1,2)*0,5</t>
  </si>
  <si>
    <t>"břehy výška opevnění 0,9-1,5m" ((1,4+1,5)*4,0+(0,9+1,0)*1,2)*0,5</t>
  </si>
  <si>
    <t>14</t>
  </si>
  <si>
    <t>129253101</t>
  </si>
  <si>
    <t>Čištění otevřených koryt vodotečí šíře dna do 5 m hl do 2,5 m v hornině třídy těžitelnosti I skupiny 3 strojně</t>
  </si>
  <si>
    <t>208334268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</si>
  <si>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</si>
  <si>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"odstranění nánosů z koryta - viz. jednotlivé příčné řezy"</t>
  </si>
  <si>
    <t>"ve výpočtech je započítán i objem sedimentů pod lávkami a mosty"</t>
  </si>
  <si>
    <t>"ZÚ-PF1" (0,0+0,05)/2*2,4</t>
  </si>
  <si>
    <t>"PF1-PF2" (0,05+0,07)/2*14,7</t>
  </si>
  <si>
    <t>"PF2-PF3" (0,07+0,77)/2*13,9</t>
  </si>
  <si>
    <t>"PF3-PF4" (0,77+0,60)/2*11,6</t>
  </si>
  <si>
    <t>"PF4-PF5" (0,60+0,84)/2*13,6</t>
  </si>
  <si>
    <t>"PF5-PF6" (0,84+0,86)/2*13,5</t>
  </si>
  <si>
    <t>"PF6-PF7" (0,86+0,77)/2*16,3</t>
  </si>
  <si>
    <t>"PF7-PF8" (0,77+0,65)/2*12,8</t>
  </si>
  <si>
    <t>"PF8-PF9" (0,65+0,48)/2*15,3</t>
  </si>
  <si>
    <t>"PF9-PF10" (0,48+0,53)/2*12,7</t>
  </si>
  <si>
    <t>"PF10-PF11" (0,53+0,50)/2*14,7</t>
  </si>
  <si>
    <t>"PF11-PF12" (0,50+0,48)/2*14,4</t>
  </si>
  <si>
    <t>"PF12-PF13" (0,48+0,21)/2*13,5</t>
  </si>
  <si>
    <t>"PF13-PF14" (0,21+0,27)/2*11,8</t>
  </si>
  <si>
    <t>"PF14-PF15" (0,27+0,13)/2*14,6</t>
  </si>
  <si>
    <t>"PF15-PF16" (0,13+0,05)/2*16,9</t>
  </si>
  <si>
    <t>"PF16-PF17" (0,05+0,07)/2*8,3</t>
  </si>
  <si>
    <t>"PF17-PF18" (0,07+0,68)/2*12,8</t>
  </si>
  <si>
    <t>"PF18-PF19" (0,68+0,37)/2*11,5</t>
  </si>
  <si>
    <t>"PF19-PF20" (0,37+0,35)/2*5,3</t>
  </si>
  <si>
    <t>"PF20-PF21" (0,35+0,50)/2*9,6</t>
  </si>
  <si>
    <t>"PF21-PF22" (0,50+0,59)/2*12,6</t>
  </si>
  <si>
    <t>"PF22-PF23" (0,59+0,66)/2*16,0</t>
  </si>
  <si>
    <t>"PF23-PF24" (0,66+0,54)/2*9,5</t>
  </si>
  <si>
    <t>"PF24-PF25" (0,54+0,57)/2*4,1</t>
  </si>
  <si>
    <t>"PF25-PF26" (0,57+0,45)/2*5,9</t>
  </si>
  <si>
    <t>"PF26-PF27" (0,45+0,30)/2*5,8</t>
  </si>
  <si>
    <t>"PF27-PF28" (0,30+0,34)/2*19,3</t>
  </si>
  <si>
    <t>"PF28-PF29" (0,34+0,23)/2*12,3</t>
  </si>
  <si>
    <t>"PF29-PF30" (0,23+0,44)/2*10,8</t>
  </si>
  <si>
    <t>"PF30-PF31" (0,44+0,40)/2*14,0</t>
  </si>
  <si>
    <t>"PF31-PF32" (0,40+0,68)/2*10,4</t>
  </si>
  <si>
    <t>"PF32-PF33" (0,68+0,83)/2*11,4</t>
  </si>
  <si>
    <t>"PF33-PF34" (0,83+0,57)/2*17,2</t>
  </si>
  <si>
    <t>"PF34-PF35" (0,57+0,57)/2*13,3</t>
  </si>
  <si>
    <t>"PF35-PF36" (0,57+0,45)/2*12,2</t>
  </si>
  <si>
    <t>"PF36-PF37" (0,45+0,44)/2*5,9</t>
  </si>
  <si>
    <t>"PF37-PF38" (0,44+0,55)/2*12,50</t>
  </si>
  <si>
    <t>Mezisoučet</t>
  </si>
  <si>
    <t>"PF38-PF39" (0,55+0,04)/2*8,3</t>
  </si>
  <si>
    <t>"PF39-PF40" (0,04+0,13)/2*14,7</t>
  </si>
  <si>
    <t>"PF40-PF41" (0,13+0,17)/2*12,7</t>
  </si>
  <si>
    <t>"PF41-PF42" (0,17+0,51)/2*6,9</t>
  </si>
  <si>
    <t>"PF42-PF43" (0,51+0,16)/2*2,1</t>
  </si>
  <si>
    <t>"PF43-PF44" (0,16+0,0)/2*18,0</t>
  </si>
  <si>
    <t>"PF44-PF45" (0,00+0,00)/2*28,4</t>
  </si>
  <si>
    <t>"PF45-PF46" (0,00+0,00)/2*6,8</t>
  </si>
  <si>
    <t>"PF46-PF47" (0,00+0,83)/2*3,1</t>
  </si>
  <si>
    <t>"PF47-PF48" (0,83+1,17)/2*13,8</t>
  </si>
  <si>
    <t>"PF48-PF49" (1,17+0,68)/2*13,7</t>
  </si>
  <si>
    <t>"PF49-PF50" (0,68+1,09)/2*12,8</t>
  </si>
  <si>
    <t>"PF50-PF51" (1,09+1,19)/2*15,0</t>
  </si>
  <si>
    <t>"PF51-PF52" (1,19+1,21)/2*22,8</t>
  </si>
  <si>
    <t>"PF52-PF53" (1,21+1,07)/2*18,7</t>
  </si>
  <si>
    <t>"PF53-PF54" (1,07+0,24)/2*10,1</t>
  </si>
  <si>
    <t>"PF54-PF55" (0,24+0,71)/2*13,8</t>
  </si>
  <si>
    <t>"PF55-PF56" (0,71+0,68)/2*12,4</t>
  </si>
  <si>
    <t>"PF56-PF57" (0,68+0,06)/2*12,9</t>
  </si>
  <si>
    <t>"PF57-PF58" (0,06+0,05)/2*11,9</t>
  </si>
  <si>
    <t>"PF58-PF59" (0,05+1,51)/2*4,4</t>
  </si>
  <si>
    <t>"PF59-PF60" (1,51+0,88)/2*9,8</t>
  </si>
  <si>
    <t>"PF60-PF61" (0,88+0,58)/2*8,6</t>
  </si>
  <si>
    <t>"PF61-PF62" (0,58+0,39)/2*8,3</t>
  </si>
  <si>
    <t>"PF62-PF63" (0,39+0,13)/2*14,3</t>
  </si>
  <si>
    <t>"PF63-PF64" (0,13+0,17)/2*17,3</t>
  </si>
  <si>
    <t>"PF64-PF65" (0,17+0,33)/2*14,2</t>
  </si>
  <si>
    <t>"PF65-PF66" (0,33+0,33)/2*10,0</t>
  </si>
  <si>
    <t>"PF66-PF67" (0,33+0,41)/2*4,6</t>
  </si>
  <si>
    <t>"PF67-PF68" (0,41+0,03)/2*16,8</t>
  </si>
  <si>
    <t>"PF68-PF69" (0,03+0,00)/2*13,3</t>
  </si>
  <si>
    <t>"PF69-PF70" (0,00+0,00)/2*13,9</t>
  </si>
  <si>
    <t>"PF70-PF71" (0,00+0,90)/2*13,3</t>
  </si>
  <si>
    <t>"PF71-PF72" (0,90+1,26)/2*19,2</t>
  </si>
  <si>
    <t>"PF72-PF73" (1,26+0,60)/2*15,0</t>
  </si>
  <si>
    <t>"PF73-PF74" (0,60+1,15)/2*4,4</t>
  </si>
  <si>
    <t>162201421</t>
  </si>
  <si>
    <t>Vodorovné přemístění pařezů do 1 km D přes 100 do 300 mm</t>
  </si>
  <si>
    <t>492123473</t>
  </si>
  <si>
    <t>Vodorovné přemístění větví, kmenů nebo pařezů s naložením, složením a dopravou do 1000 m pařezů kmenů, průměru přes 100 do 300 mm</t>
  </si>
  <si>
    <t>"odvoz pařezů stromů z břehů a dna toku, stromy jsou označeny v situaci"</t>
  </si>
  <si>
    <t>16</t>
  </si>
  <si>
    <t>162201423</t>
  </si>
  <si>
    <t>Vodorovné přemístění pařezů do 1 km D přes 500 do 700 mm</t>
  </si>
  <si>
    <t>-1071310441</t>
  </si>
  <si>
    <t>Vodorovné přemístění větví, kmenů nebo pařezů s naložením, složením a dopravou do 1000 m pařezů kmenů, průměru přes 500 do 700 mm</t>
  </si>
  <si>
    <t>17</t>
  </si>
  <si>
    <t>162211311</t>
  </si>
  <si>
    <t>Vodorovné přemístění výkopku z horniny třídy těžitelnosti I skupiny 1 až 3 stavebním kolečkem do 10 m</t>
  </si>
  <si>
    <t>35904942</t>
  </si>
  <si>
    <t>Vodorovné přemístění výkopku nebo sypaniny stavebním kolečkem s vyprázdněním kolečka na hromady nebo do dopravního prostředku na vzdálenost do 10 m z horniny třídy těžitelnosti I, skupiny 1 až 3</t>
  </si>
  <si>
    <t>"přemístění výkopku v místech bez možnosti příjezdu techniky (pod lávkami, případně mezi lávkami a ploty"</t>
  </si>
  <si>
    <t>"PF31-PF33" 5,616+8,607</t>
  </si>
  <si>
    <t>"PF36-PF38" 2,6255+6,1875</t>
  </si>
  <si>
    <t>"pod mosty a lávkami v celkové délce 31 bm" 31,0*0,5</t>
  </si>
  <si>
    <t>18</t>
  </si>
  <si>
    <t>162211319</t>
  </si>
  <si>
    <t>Příplatek k vodorovnému přemístění výkopku z horniny třídy těžitelnosti I skupiny 1 až 3 stavebním kolečkem za každých dalších 10 m</t>
  </si>
  <si>
    <t>283756090</t>
  </si>
  <si>
    <t>Vodorovné přemístění výkopku nebo sypaniny stavebním kolečkem s vyprázdněním kolečka na hromady nebo do dopravního prostředku na vzdálenost do 10 m Příplatek za každých dalších 10 m k ceně -1311</t>
  </si>
  <si>
    <t>"přemístění výkopku v místech bez možnosti příjezdu techniky (pod lávkami, případně mezi lávkami a ploty - přesun na průměrnou vzdálenost 20-30m "</t>
  </si>
  <si>
    <t>"PF31-PF33" (5,616+8,607)*2</t>
  </si>
  <si>
    <t>"PF36-PF38" (2,6255+6,1875)*3</t>
  </si>
  <si>
    <t>19</t>
  </si>
  <si>
    <t>162651112</t>
  </si>
  <si>
    <t>Vodorovné přemístění přes 4 000 do 5000 m výkopku/sypaniny z horniny třídy těžitelnosti I skupiny 1 až 3</t>
  </si>
  <si>
    <t>1546045217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</si>
  <si>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</si>
  <si>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 xml:space="preserve">"viz. položka čištění koryt, výkop u stupně - odvoz do recyklačního závodu Držovice, část toku : ZÚ-KÚ " </t>
  </si>
  <si>
    <t>446,30+8,24</t>
  </si>
  <si>
    <t>20</t>
  </si>
  <si>
    <t>167151101</t>
  </si>
  <si>
    <t>Nakládání výkopku z hornin třídy těžitelnosti I skupiny 1 až 3 do 100 m3</t>
  </si>
  <si>
    <t>-1161905187</t>
  </si>
  <si>
    <t>Nakládání, skládání a překládání neulehlého výkopku nebo sypaniny strojně nakládání, množství do 100 m3, z horniny třídy těžitelnosti I, skupiny 1 až 3</t>
  </si>
  <si>
    <t>"nakládání výkopku přesouvaného na stavbě pomocí koleček"</t>
  </si>
  <si>
    <t>171251201</t>
  </si>
  <si>
    <t>Uložení sypaniny na skládky nebo meziskládky</t>
  </si>
  <si>
    <t>-163104839</t>
  </si>
  <si>
    <t>Uložení sypaniny na skládky nebo meziskládky bez hutnění s upravením uložené sypaniny do předepsaného tvaru</t>
  </si>
  <si>
    <t>"nánosů po čištění koryta a výkopu pod dlažbou stupně" 446,30+8,24</t>
  </si>
  <si>
    <t>22</t>
  </si>
  <si>
    <t>181451123</t>
  </si>
  <si>
    <t>Založení lučního trávníku výsevem pl přes 1000 m2 ve svahu přes 1:2 do 1:1</t>
  </si>
  <si>
    <t>-1021635153</t>
  </si>
  <si>
    <t>Založení trávníku na půdě předem připravené plochy přes 1000 m2 výsevem včetně utažení lučního na svahu přes 1:2 do 1:1</t>
  </si>
  <si>
    <t xml:space="preserve">"břehy nad opevněním včetně stupně" </t>
  </si>
  <si>
    <t>1757,554+4,99</t>
  </si>
  <si>
    <t>23</t>
  </si>
  <si>
    <t>M</t>
  </si>
  <si>
    <t>00572474</t>
  </si>
  <si>
    <t>osivo směs travní krajinná-svahová</t>
  </si>
  <si>
    <t>kg</t>
  </si>
  <si>
    <t>1319722087</t>
  </si>
  <si>
    <t>1762,544*0,02 'Přepočtené koeficientem množství</t>
  </si>
  <si>
    <t>24</t>
  </si>
  <si>
    <t>182151111</t>
  </si>
  <si>
    <t>Svahování v zářezech v hornině třídy těžitelnosti I skupiny 1 až 3 strojně</t>
  </si>
  <si>
    <t>368267266</t>
  </si>
  <si>
    <t>Svahování trvalých svahů do projektovaných profilů strojně s potřebným přemístěním výkopku při svahování v zářezech v hornině třídy těžitelnosti I, skupiny 1 až 3</t>
  </si>
  <si>
    <t>"svahování břehů po odtěžení nánosů z koryta - viz. jednotlivé příčné řezy, z celku bude odpočítána část břehů, kde se předpokládá opevnění z LK"</t>
  </si>
  <si>
    <t>"ZÚ-PF1" (0,50+0,51)/2*2,4</t>
  </si>
  <si>
    <t>"PF1-PF2" (0,51+0,38)/2*14,7</t>
  </si>
  <si>
    <t>"PF2-PF3" (0,38+4,82)/2*13,9</t>
  </si>
  <si>
    <t>"PF3-PF4" (4,82+5,27)/2*11,6</t>
  </si>
  <si>
    <t>"PF4-PF5" (5,27+4,46)/2*13,6</t>
  </si>
  <si>
    <t>"PF5-PF6" (4,46+4,45)/2*13,5</t>
  </si>
  <si>
    <t>"PF6-PF7" (4,45+4,05)/2*16,3</t>
  </si>
  <si>
    <t>"PF7-PF8" (4,05+3,72)/2*12,8</t>
  </si>
  <si>
    <t>"PF8-PF9" (3,72+2,48)/2*15,3</t>
  </si>
  <si>
    <t>"PF9-PF10" (2,48+3,40)/2*12,7</t>
  </si>
  <si>
    <t>"PF10-PF11" (3,40+3,01)/2*14,7</t>
  </si>
  <si>
    <t>"PF11-PF12" (3,01+2,23)/2*14,4</t>
  </si>
  <si>
    <t>"PF12-PF13" (2,23+1,71)/2*13,5</t>
  </si>
  <si>
    <t>"PF13-PF14" (1,71+1,20)/2*11,8</t>
  </si>
  <si>
    <t>"PF14-PF15" (1,20+2,22)/2*14,6</t>
  </si>
  <si>
    <t>"PF15-PF16" (2,22+0,45)/2*16,9</t>
  </si>
  <si>
    <t>"PF16-PF17" (0,45+0,62)/2*8,3</t>
  </si>
  <si>
    <t>"PF17-PF18" (0,62+4,03)/2*12,8</t>
  </si>
  <si>
    <t>"PF18-PF19" (4,03+2,32)/2*11,5</t>
  </si>
  <si>
    <t>"PF19-PF20" (2,32+2,57)/2*5,3</t>
  </si>
  <si>
    <t>"PF20-PF21" (2,57+4,66)/2*9,6</t>
  </si>
  <si>
    <t>"PF21-PF22" (4,66+4,79)/2*12,6</t>
  </si>
  <si>
    <t>"PF22-PF23" (4,79+4,58)/2*16,0</t>
  </si>
  <si>
    <t>"PF23-PF24" (4,58+3,02)/2*9,5</t>
  </si>
  <si>
    <t>"PF24-PF25" (3,02+0,00)/2*4,1</t>
  </si>
  <si>
    <t>"PF25-PF26" (0,00+0,00)/2*5,9</t>
  </si>
  <si>
    <t>"PF26-PF27" (0,00+0,00)/2*5,8</t>
  </si>
  <si>
    <t>"PF27-PF28" (0,00+0,00)/2*19,3</t>
  </si>
  <si>
    <t>"PF28-PF29" (0,00+2,11)/2*12,3</t>
  </si>
  <si>
    <t>"PF29-PF30" (2,1123+4,00)/2*10,8</t>
  </si>
  <si>
    <t>"PF30-PF31" (4,00+4,11)/2*14,0</t>
  </si>
  <si>
    <t>"PF31-PF32" (4,11+4,87)/2*10,4</t>
  </si>
  <si>
    <t>"PF32-PF33" (4,87+5,04)/2*11,4</t>
  </si>
  <si>
    <t>"PF33-PF34" (5,04+2,99)/2*17,2</t>
  </si>
  <si>
    <t>"PF34-PF35" (2,99+5,30)/2*13,3</t>
  </si>
  <si>
    <t>"PF35-PF36" (5,30+5,24)/2*12,2</t>
  </si>
  <si>
    <t>"PF36-PF37" (5,24+3,99)/2*5,9</t>
  </si>
  <si>
    <t>"PF37-PF38" (3,99+4,68)/2*12,50</t>
  </si>
  <si>
    <t>"PF38-PF39" (4,68+0,62)/2*8,3</t>
  </si>
  <si>
    <t>"PF39-PF40" (0,62+2,89)/2*14,7</t>
  </si>
  <si>
    <t>"PF40-PF41" (2,89+5,84)/2*12,7</t>
  </si>
  <si>
    <t>"PF41-PF42" (5,84+5,89)/2*6,9</t>
  </si>
  <si>
    <t>"PF42-PF43" (5,89+3,86)/2*2,1</t>
  </si>
  <si>
    <t>"PF43-PF44" (3,86+0,0)/2*18,0</t>
  </si>
  <si>
    <t>"PF46-PF47" (0,00+3,51)/2*3,1</t>
  </si>
  <si>
    <t>"PF47-PF48" (3,51+5,35)/2*13,8</t>
  </si>
  <si>
    <t>"PF48-PF49" (5,35+5,36)/2*13,7</t>
  </si>
  <si>
    <t>"PF49-PF50" (5,36+5,86)/2*12,8</t>
  </si>
  <si>
    <t>"PF50-PF51" (5,86+5,85)/2*15,0</t>
  </si>
  <si>
    <t>"PF51-PF52" (5,85+4,89)/2*22,8</t>
  </si>
  <si>
    <t>"PF52-PF53" (4,89+4,71)/2*18,7</t>
  </si>
  <si>
    <t>"PF53-PF54" (4,71+2,22)/2*10,1</t>
  </si>
  <si>
    <t>"PF54-PF55" (2,22+4,25)/2*13,8</t>
  </si>
  <si>
    <t>"PF55-PF56" (4,25+3,15)/2*12,4</t>
  </si>
  <si>
    <t>"PF56-PF57" (3,15+0,61)/2*12,9</t>
  </si>
  <si>
    <t>"PF57-PF58" (0,61+2,56)/2*11,9</t>
  </si>
  <si>
    <t>"PF58-PF59" (2,56+5,12)/2*4,4</t>
  </si>
  <si>
    <t>"PF59-PF60" (5,12+4,24)/2*9,8</t>
  </si>
  <si>
    <t>"PF60-PF61" (4,24+5,69)/2*8,6</t>
  </si>
  <si>
    <t>"PF61-PF62" (5,69+3,82)/2*8,3</t>
  </si>
  <si>
    <t>"PF62-PF63" (3,82+1,04)/2*14,3</t>
  </si>
  <si>
    <t>"PF63-PF64" (1,04+1,72)/2*17,3</t>
  </si>
  <si>
    <t>"PF64-PF65" (1,72+2,56)/2*14,2</t>
  </si>
  <si>
    <t>"PF65-PF66" (2,56+1,92)/2*10,0</t>
  </si>
  <si>
    <t>"PF66-PF67" (1,92+2,76)/2*4,6</t>
  </si>
  <si>
    <t>"PF67-PF68" (2,76+0,33)/2*16,8</t>
  </si>
  <si>
    <t>"PF68-PF69" (0,33+0,00)/2*13,3</t>
  </si>
  <si>
    <t>"PF70-PF71" (0,00+4,09)/2*13,3</t>
  </si>
  <si>
    <t>"PF71-PF72" (4,09+3,94)/2*19,2</t>
  </si>
  <si>
    <t>"PF72-PF73" (3,94+4,05)/2*15,0</t>
  </si>
  <si>
    <t>"PF73-PF74" (4,05+3,43)/2*4,4</t>
  </si>
  <si>
    <t xml:space="preserve">"u stupně ř.km 1,3063" 4,99 </t>
  </si>
  <si>
    <t>"odpočet opevnění obou břehů na výšku 0,65m, v délce 743,9m - ř.KM 0,5892-1,3331"</t>
  </si>
  <si>
    <t>-0,65*743,9*2</t>
  </si>
  <si>
    <t>25</t>
  </si>
  <si>
    <t>184818231</t>
  </si>
  <si>
    <t>Ochrana kmene průměru do 300 mm bedněním výšky do 2 m</t>
  </si>
  <si>
    <t>-2087812078</t>
  </si>
  <si>
    <t>Ochrana kmene bedněním před poškozením stavebním provozem zřízení včetně odstranění výšky bednění do 2 m průměru kmene do 300 mm</t>
  </si>
  <si>
    <t>26</t>
  </si>
  <si>
    <t>184818232</t>
  </si>
  <si>
    <t>Ochrana kmene průměru přes 300 do 500 mm bedněním výšky do 2 m</t>
  </si>
  <si>
    <t>1666285396</t>
  </si>
  <si>
    <t>Ochrana kmene bedněním před poškozením stavebním provozem zřízení včetně odstranění výšky bednění do 2 m průměru kmene přes 300 do 500 mm</t>
  </si>
  <si>
    <t>27</t>
  </si>
  <si>
    <t>184818233</t>
  </si>
  <si>
    <t>Ochrana kmene průměru přes 500 do 700 mm bedněním výšky do 2 m</t>
  </si>
  <si>
    <t>621442053</t>
  </si>
  <si>
    <t>Ochrana kmene bedněním před poškozením stavebním provozem zřízení včetně odstranění výšky bednění do 2 m průměru kmene přes 500 do 700 mm</t>
  </si>
  <si>
    <t>28</t>
  </si>
  <si>
    <t>R1</t>
  </si>
  <si>
    <t xml:space="preserve">Příplatek za ztížené čištění otevřených koryt vodotečí š dna do 2,5  m v hornoině tř.3, ruční výkop</t>
  </si>
  <si>
    <t>1318860626</t>
  </si>
  <si>
    <t xml:space="preserve">"ztížené čištění koryta v blízkosti lávek a mostů (i pod nimi), při křížení se sítěmi (např. vodovod, kanalizace)  </t>
  </si>
  <si>
    <t>29</t>
  </si>
  <si>
    <t>R2</t>
  </si>
  <si>
    <t>Případný poplatek za skládku pařezů</t>
  </si>
  <si>
    <t>t</t>
  </si>
  <si>
    <t>1339179078</t>
  </si>
  <si>
    <t>"celkem 7 ks pařezů" 5*0,3+2*0,5</t>
  </si>
  <si>
    <t>Vodorovné konstrukce</t>
  </si>
  <si>
    <t>30</t>
  </si>
  <si>
    <t>451313521</t>
  </si>
  <si>
    <t>Podkladní vrstva z betonu prostého se zvýšenými nároky na prostředí pod dlažbu tl přes 100 do 150 mm</t>
  </si>
  <si>
    <t>-779351249</t>
  </si>
  <si>
    <t>Podkladní vrstva z betonu prostého pod dlažbu se zvýšenými nároky na prostředí tl. přes 100 do 150 mm</t>
  </si>
  <si>
    <t>"podkladní beton pod dlažbu, stupeň - ř.Km 1,3063"</t>
  </si>
  <si>
    <t>"dno š.0,5m" 0,5*4,0+0,5*1,2</t>
  </si>
  <si>
    <t>"břehy výška opevnění 1,2-2,0m" (1,4+1,9)/2*4,0+(1,5+2,0)/2*4+(1,2+1,2)*1,2</t>
  </si>
  <si>
    <t>31</t>
  </si>
  <si>
    <t>451571111</t>
  </si>
  <si>
    <t>Lože pod dlažby ze štěrkopísku vrstva tl do 100 mm</t>
  </si>
  <si>
    <t>1577438479</t>
  </si>
  <si>
    <t xml:space="preserve">Lože pod dlažby  ze štěrkopísků, tl. vrstvy do 100 mm</t>
  </si>
  <si>
    <t>"štěrkopísek pod podkladní beton, stupeň - ř.Km 1,3063"</t>
  </si>
  <si>
    <t>32</t>
  </si>
  <si>
    <t>463211142R</t>
  </si>
  <si>
    <t>Rovnanina objemu do 3 m3 z lomového kamene tříděného hmotnosti do 200 kg s urovnáním líce</t>
  </si>
  <si>
    <t>956670643</t>
  </si>
  <si>
    <t>Rovnanina z lomového kamene neupraveného pro podélné i příčné objekty objemu do 3 m3 z kamene tříděného, s urovnáním líce a vyklínováním spár úlomky kamene hmotnost jednotlivých kamenů přes 80 do 200 kg</t>
  </si>
  <si>
    <t xml:space="preserve">"oprav lokálních poruch v opevnění, doplnění chybějícího kamene, v případě potřeby místní přerovnání rovnaniny, pouze odhad"  </t>
  </si>
  <si>
    <t>"oprava rovnaniny ve dně v rozsahu do 10% celkové plochy tl. 20 cm - odečten stupeň"</t>
  </si>
  <si>
    <t>0,50*(743,9-5)*0,1*0,2</t>
  </si>
  <si>
    <t>"oprava rovnaniny na březích v rozsahu do 10% celkové plochy tl. 20 cm - odečten stupeň"</t>
  </si>
  <si>
    <t>0,65*(743,9-5)*2*0,1*0,2</t>
  </si>
  <si>
    <t>33</t>
  </si>
  <si>
    <t>465511512</t>
  </si>
  <si>
    <t>Dlažba z lomového kamene do malty s vyplněním spár maltou a vyspárováním pl do 20 m2 tl 250 mm</t>
  </si>
  <si>
    <t>1368812136</t>
  </si>
  <si>
    <t>Dlažba z lomového kamene upraveného vodorovná nebo plocha ve sklonu do 1:2 s dodáním hmot do cementové malty, s vyplněním spár a s vyspárováním cementovou maltou v ploše do 20 m2, tl. 250 mm</t>
  </si>
  <si>
    <t>"dlažba pod a nad stupněm, stupeň - ř.Km 1,3063"</t>
  </si>
  <si>
    <t>Úpravy povrchů, podlahy a osazování výplní</t>
  </si>
  <si>
    <t>34</t>
  </si>
  <si>
    <t>628635512</t>
  </si>
  <si>
    <t>Vyplnění spár zdiva z lomového kamene maltou cementovou na hl do 70 mm s vyspárováním</t>
  </si>
  <si>
    <t>1947574068</t>
  </si>
  <si>
    <t xml:space="preserve">Vyplnění spár dosavadních konstrukcí zdiva  cementovou maltou s vyčištěním spár hloubky do 70 mm, zdiva z lomového kamene s vyspárováním</t>
  </si>
  <si>
    <t>"oprava spárování na dlažbě mezi opěrnými zdmi - odhad 20% plochy"</t>
  </si>
  <si>
    <t xml:space="preserve">"opěrná zeď ř.Km 0,8918-0,9228" </t>
  </si>
  <si>
    <t>"při výšce zdí 2,0 m, délce 31,0 m"</t>
  </si>
  <si>
    <t>31*2,0*0,2</t>
  </si>
  <si>
    <t>35</t>
  </si>
  <si>
    <t>628635552</t>
  </si>
  <si>
    <t>Vyplnění spár zdiva z lomového kamene maltou cementovou na hl přes 70 do 120 mm s vyspárováním</t>
  </si>
  <si>
    <t>-1049952592</t>
  </si>
  <si>
    <t xml:space="preserve">Vyplnění spár dosavadních konstrukcí zdiva  cementovou maltou s vyčištěním spár hloubky přes 70 do 120 mm, zdiva z lomového kamene s vyspárováním</t>
  </si>
  <si>
    <t>"oprava spárování na opěrných zdech - odhad 20% plochy"</t>
  </si>
  <si>
    <t>(31,0*1,1*2+(0,4+0,4)*31,0*2)*0,2</t>
  </si>
  <si>
    <t>Ostatní konstrukce a práce, bourání</t>
  </si>
  <si>
    <t>36</t>
  </si>
  <si>
    <t>938901101</t>
  </si>
  <si>
    <t>Očištění dlažby z lomového kamene nebo z betonových desek od porostu</t>
  </si>
  <si>
    <t>2120397014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</si>
  <si>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</si>
  <si>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"očištění ploch opěrných zdí, dna a horní hrany"</t>
  </si>
  <si>
    <t xml:space="preserve">"očištění opěrných zdí ř.Km 0,8918-0,9228" </t>
  </si>
  <si>
    <t>(31,0*1,1*2+(0,4+0,4)*31,0*2)</t>
  </si>
  <si>
    <t>37</t>
  </si>
  <si>
    <t>938902472</t>
  </si>
  <si>
    <t>Čištění propustků ručně D přes 500 do 1000 mm při tl nánosu přes 50 do 75% DN</t>
  </si>
  <si>
    <t>m</t>
  </si>
  <si>
    <t>-1110009163</t>
  </si>
  <si>
    <t>Čištění propustků s odstraněním travnatého porostu nebo nánosu, s naložením na dopravní prostředek nebo s přemístěním na hromady na vzdálenost do 20 m ručně tloušťky nánosu přes 50 do 75% průměru propustku přes 500 do 1000 mm</t>
  </si>
  <si>
    <t>"propustek DN 600 ř.Km 1,2647 v délce 5,0 m" 5</t>
  </si>
  <si>
    <t>38</t>
  </si>
  <si>
    <t>938903111</t>
  </si>
  <si>
    <t>Vysekání spár hl do 70 mm v dlažbě z lomového kamene</t>
  </si>
  <si>
    <t>-713107758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</si>
  <si>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</si>
  <si>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39</t>
  </si>
  <si>
    <t>938903211</t>
  </si>
  <si>
    <t>Vysekání spár hl nad 70 do 120 mm ve zdivu z lomového kamene</t>
  </si>
  <si>
    <t>-956660368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</si>
  <si>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</si>
  <si>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40</t>
  </si>
  <si>
    <t>985131111</t>
  </si>
  <si>
    <t>Očištění ploch stěn, rubu kleneb a podlah tlakovou vodou</t>
  </si>
  <si>
    <t>1889169387</t>
  </si>
  <si>
    <t>"očištění ploch opěrných zdí a betonových konstrukcí stupně"</t>
  </si>
  <si>
    <t>"očištění betonových konstrukcí stupně ř.Km 1,3063"</t>
  </si>
  <si>
    <t>4,6*0,4+3,2*(0,4+0,5)</t>
  </si>
  <si>
    <t>997</t>
  </si>
  <si>
    <t>Přesun sutě</t>
  </si>
  <si>
    <t>41</t>
  </si>
  <si>
    <t>997013601</t>
  </si>
  <si>
    <t>Poplatek za uložení na skládce (skládkovné) stavebního odpadu betonového kód odpadu 17 01 01</t>
  </si>
  <si>
    <t>-1857008199</t>
  </si>
  <si>
    <t>Poplatek za uložení stavebního odpadu na skládce (skládkovné) z prostého betonu zatříděného do Katalogu odpadů pod kódem 17 01 01</t>
  </si>
  <si>
    <t>42</t>
  </si>
  <si>
    <t>997013873</t>
  </si>
  <si>
    <t>Poplatek za uložení stavebního odpadu na recyklační skládce (skládkovné) zeminy a kamení zatříděného do Katalogu odpadů pod kódem 17 05 04</t>
  </si>
  <si>
    <t>-669271158</t>
  </si>
  <si>
    <t>"Uložení sedimentu na rekultivační skládku do Držovic"</t>
  </si>
  <si>
    <t>"odtěžené zeminy z toku předávat v sypkém stavu=odvodněné, tok je větší část roku bez vody"</t>
  </si>
  <si>
    <t>"zhotovitel zajistí nové rozbory sedimentů dle platné vyhlášky, které jsou nutné pro uložení na rekultivační skládku, přepočet na tuny"</t>
  </si>
  <si>
    <t>"446,30+8,24 m3 - převod na tuny" 454,540*1,8</t>
  </si>
  <si>
    <t>43</t>
  </si>
  <si>
    <t>997321511</t>
  </si>
  <si>
    <t>Vodorovná doprava suti a vybouraných hmot po suchu do 1 km</t>
  </si>
  <si>
    <t>-2130125480</t>
  </si>
  <si>
    <t xml:space="preserve">Vodorovná doprava suti a vybouraných hmot  bez naložení, s vyložením a hrubým urovnáním po suchu, na vzdálenost do 1 km</t>
  </si>
  <si>
    <t>44</t>
  </si>
  <si>
    <t>997321519</t>
  </si>
  <si>
    <t>Příplatek ZKD 1 km vodorovné dopravy suti a vybouraných hmot po suchu</t>
  </si>
  <si>
    <t>-25482158</t>
  </si>
  <si>
    <t xml:space="preserve">Vodorovná doprava suti a vybouraných hmot  bez naložení, s vyložením a hrubým urovnáním po suchu, na vzdálenost Příplatek k cenám za každý další i započatý 1 km přes 1 km</t>
  </si>
  <si>
    <t>"přesun hmot do vzdálenosti 35 km" 34*2,055</t>
  </si>
  <si>
    <t>45</t>
  </si>
  <si>
    <t>R3</t>
  </si>
  <si>
    <t>Očištění mechanické stávající rovnaniny z LK ve dně</t>
  </si>
  <si>
    <t>849797154</t>
  </si>
  <si>
    <t>"očištění opevnění dna v délce 743,9m při šířce dna 0,5 m - ř.KM 0,5892-1,3331"</t>
  </si>
  <si>
    <t>0,50*743,9</t>
  </si>
  <si>
    <t>46</t>
  </si>
  <si>
    <t>R4</t>
  </si>
  <si>
    <t>Očištění mechanické stavajícího opevnění břehů rovnaninou z LK</t>
  </si>
  <si>
    <t>-1713496839</t>
  </si>
  <si>
    <t>Očištění mechanické stavajícího opevnění dna LK</t>
  </si>
  <si>
    <t>"očištění opevnění břehů na výšku 0,65m a v délce 743,9m - ř.KM 0,5892-1,3331"</t>
  </si>
  <si>
    <t>0,65*743,9*2</t>
  </si>
  <si>
    <t>998</t>
  </si>
  <si>
    <t>Přesun hmot</t>
  </si>
  <si>
    <t>47</t>
  </si>
  <si>
    <t>998332011</t>
  </si>
  <si>
    <t>Přesun hmot pro úpravy vodních toků a kanály</t>
  </si>
  <si>
    <t>817416196</t>
  </si>
  <si>
    <t xml:space="preserve">Přesun hmot pro úpravy vodních toků a kanály, hráze rybníků apod.  dopravní vzdálenost do 500 m</t>
  </si>
  <si>
    <t>VRN</t>
  </si>
  <si>
    <t>Vedlejší rozpočtové náklady</t>
  </si>
  <si>
    <t>VRN3</t>
  </si>
  <si>
    <t>Zařízení staveniště</t>
  </si>
  <si>
    <t>48</t>
  </si>
  <si>
    <t>030001000</t>
  </si>
  <si>
    <t>…</t>
  </si>
  <si>
    <t>1024</t>
  </si>
  <si>
    <t>1013575454</t>
  </si>
  <si>
    <t>"vybavení staveniště buňkou, oplocením, mobilním WC atd., při postupu stavby přemísťované na pozemky obecní, po dohodě s obcí a TDI" 1</t>
  </si>
  <si>
    <t>49</t>
  </si>
  <si>
    <t>R-10</t>
  </si>
  <si>
    <t>Havarijní a povodňový plán			</t>
  </si>
  <si>
    <t>Soubor</t>
  </si>
  <si>
    <t>-850731590</t>
  </si>
  <si>
    <t>"vypracování plánů zhotovitelem a jejich schválení" 1</t>
  </si>
  <si>
    <t>50</t>
  </si>
  <si>
    <t>R-11</t>
  </si>
  <si>
    <t>Přechodné dopravní značení			</t>
  </si>
  <si>
    <t>1540370579</t>
  </si>
  <si>
    <t>"zhotovitel zpracuje a odsouhlasí PDZ a následně rozmístí značky, např. v místě výjezdu vozidel stavby na silnici"1</t>
  </si>
  <si>
    <t>51</t>
  </si>
  <si>
    <t>R-15</t>
  </si>
  <si>
    <t>Zpětné vysazení keřového porostu	</t>
  </si>
  <si>
    <t>1767181130</t>
  </si>
  <si>
    <t>"vjezd č.4 - zpětné vysazení keřů na hranici pozemku dle dohody s vlastníkem, v místech příjezdu na stavbu, po dokončení stavby - v délce 5,0 m"1</t>
  </si>
  <si>
    <t>52</t>
  </si>
  <si>
    <t>R-4</t>
  </si>
  <si>
    <t>Vytýčení inž. sítí před stavbou a ochrana inž. sítí před poškozením v průběhu stavby</t>
  </si>
  <si>
    <t>soubor</t>
  </si>
  <si>
    <t>1893663485</t>
  </si>
  <si>
    <t>53</t>
  </si>
  <si>
    <t>R5</t>
  </si>
  <si>
    <t>Úprava stávajících výustí</t>
  </si>
  <si>
    <t>ks</t>
  </si>
  <si>
    <t>-837840948</t>
  </si>
  <si>
    <t>"případné úpravy stávajících výustí, např. prodloužení, seřezání čela, opevnění okolí LK do 80 kg - 0,5*0,5*0,2"</t>
  </si>
  <si>
    <t>"např. při vyústění ve stupni ř.KM 1,3053 bude stávající výusť prodloužena za nové opevnění břehů - dle výkresu,celkem cca 11ks výustí DN 100-DN300"11</t>
  </si>
  <si>
    <t>54</t>
  </si>
  <si>
    <t>R-6</t>
  </si>
  <si>
    <t>Čištění komunkací - mechanicky</t>
  </si>
  <si>
    <t>-1531020024</t>
  </si>
  <si>
    <t>"vždy po výjezdu znečištěného vozidla ze stavby na asfaltovou silnici"1</t>
  </si>
  <si>
    <t>55</t>
  </si>
  <si>
    <t>R-7</t>
  </si>
  <si>
    <t>Čištění komunikací - vodou</t>
  </si>
  <si>
    <t>-275349565</t>
  </si>
  <si>
    <t>56</t>
  </si>
  <si>
    <t>R-8</t>
  </si>
  <si>
    <t>Uvedení využívaných ploch do původního stavu			</t>
  </si>
  <si>
    <t>-1850472689</t>
  </si>
  <si>
    <t>"týká se to všech pozemků dotčených stavbou nebo příjezdem na stavbu, travnatých ploch i ploch s povrchem asfaltovým"</t>
  </si>
  <si>
    <t>"včetně pozemků v soukromém vlastnictví, případné rozebrání plotů z pletiva, sloupků a jejich navrácení na původní místo"</t>
  </si>
  <si>
    <t>"úprava terénu na příjezdu a zpětnou úpravu dle dohody s majitelem pozemku - příjezd 5b"</t>
  </si>
  <si>
    <t>"v případě potřeby (při zvýšené hladině spodní vody) zpevnění trasy silničními panely - předpokládaná délka 40 bm, včetně přemístění panelů"</t>
  </si>
  <si>
    <t>"pro zajištění příjezdů k toku č.2, č.4 a č.5b "</t>
  </si>
  <si>
    <t xml:space="preserve">"včetně dočasného přemístění a zpětného vrácení překážek (např. kontejneru, skládky dřeva)" </t>
  </si>
  <si>
    <t>"provedení fotodokumentace jednotlivých pozemků a staveb dotčených stavbou a příjezdem před zahájením stavby"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</si>
</sst>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223506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Studenecký potok, Studenec - II.etapa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Studenec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25. 10. 2021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Povodí Moravy, s.p.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Ing. Kauer Miroslav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4.75" customHeight="1">
      <c r="A95" s="120" t="s">
        <v>79</v>
      </c>
      <c r="B95" s="121"/>
      <c r="C95" s="122"/>
      <c r="D95" s="123" t="s">
        <v>14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'223506 - SO 1 - Odstraněn...'!J30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'223506 - SO 1 - Odstraněn...'!P125</f>
        <v>0</v>
      </c>
      <c r="AV95" s="129">
        <f>'223506 - SO 1 - Odstraněn...'!J33</f>
        <v>0</v>
      </c>
      <c r="AW95" s="129">
        <f>'223506 - SO 1 - Odstraněn...'!J34</f>
        <v>0</v>
      </c>
      <c r="AX95" s="129">
        <f>'223506 - SO 1 - Odstraněn...'!J35</f>
        <v>0</v>
      </c>
      <c r="AY95" s="129">
        <f>'223506 - SO 1 - Odstraněn...'!J36</f>
        <v>0</v>
      </c>
      <c r="AZ95" s="129">
        <f>'223506 - SO 1 - Odstraněn...'!F33</f>
        <v>0</v>
      </c>
      <c r="BA95" s="129">
        <f>'223506 - SO 1 - Odstraněn...'!F34</f>
        <v>0</v>
      </c>
      <c r="BB95" s="129">
        <f>'223506 - SO 1 - Odstraněn...'!F35</f>
        <v>0</v>
      </c>
      <c r="BC95" s="129">
        <f>'223506 - SO 1 - Odstraněn...'!F36</f>
        <v>0</v>
      </c>
      <c r="BD95" s="131">
        <f>'223506 - SO 1 - Odstraněn...'!F37</f>
        <v>0</v>
      </c>
      <c r="BE95" s="7"/>
      <c r="BT95" s="132" t="s">
        <v>82</v>
      </c>
      <c r="BV95" s="132" t="s">
        <v>77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hrNmfbKn7F1xCar85H2NOO//z0P5pSXuV2ZwS6+E/7qnbGKfV1dxhQ4WT/VRbqXad/CyVBCF19uIsNuHSfrwtg==" hashValue="3nJhK9sA6+jr8tGFjsNBKCysxA5GdcvKBQcX8+vrCFmZMp5W+RrWRhAatyF7KPiXpF3U/ZpCqZ7sLrazNqwve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23506 - SO 1 - Odstraně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85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Studenecký potok, Studenec - II.etapa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25. 10. 2021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26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32</v>
      </c>
      <c r="E23" s="39"/>
      <c r="F23" s="39"/>
      <c r="G23" s="39"/>
      <c r="H23" s="39"/>
      <c r="I23" s="137" t="s">
        <v>25</v>
      </c>
      <c r="J23" s="140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33</v>
      </c>
      <c r="F24" s="39"/>
      <c r="G24" s="39"/>
      <c r="H24" s="39"/>
      <c r="I24" s="137" t="s">
        <v>27</v>
      </c>
      <c r="J24" s="140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35</v>
      </c>
      <c r="E30" s="39"/>
      <c r="F30" s="39"/>
      <c r="G30" s="39"/>
      <c r="H30" s="39"/>
      <c r="I30" s="39"/>
      <c r="J30" s="148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37</v>
      </c>
      <c r="G32" s="39"/>
      <c r="H32" s="39"/>
      <c r="I32" s="149" t="s">
        <v>36</v>
      </c>
      <c r="J32" s="14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39</v>
      </c>
      <c r="E33" s="137" t="s">
        <v>40</v>
      </c>
      <c r="F33" s="151">
        <f>ROUND((SUM(BE125:BE555)),  2)</f>
        <v>0</v>
      </c>
      <c r="G33" s="39"/>
      <c r="H33" s="39"/>
      <c r="I33" s="152">
        <v>0.20999999999999999</v>
      </c>
      <c r="J33" s="151">
        <f>ROUND(((SUM(BE125:BE555))*I33),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41</v>
      </c>
      <c r="F34" s="151">
        <f>ROUND((SUM(BF125:BF555)),  2)</f>
        <v>0</v>
      </c>
      <c r="G34" s="39"/>
      <c r="H34" s="39"/>
      <c r="I34" s="152">
        <v>0.14999999999999999</v>
      </c>
      <c r="J34" s="151">
        <f>ROUND(((SUM(BF125:BF555))*I34),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42</v>
      </c>
      <c r="F35" s="151">
        <f>ROUND((SUM(BG125:BG555)),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43</v>
      </c>
      <c r="F36" s="151">
        <f>ROUND((SUM(BH125:BH555)),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44</v>
      </c>
      <c r="F37" s="151">
        <f>ROUND((SUM(BI125:BI555)),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Studenecký potok, Studenec - II.etapa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223506 - SO 1 - Odstranění nánosů a oprava toku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Studenec</v>
      </c>
      <c r="G89" s="41"/>
      <c r="H89" s="41"/>
      <c r="I89" s="33" t="s">
        <v>22</v>
      </c>
      <c r="J89" s="80" t="str">
        <f>IF(J12="","",J12)</f>
        <v>25. 10. 2021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89</v>
      </c>
      <c r="D94" s="173"/>
      <c r="E94" s="173"/>
      <c r="F94" s="173"/>
      <c r="G94" s="173"/>
      <c r="H94" s="173"/>
      <c r="I94" s="173"/>
      <c r="J94" s="174" t="s">
        <v>90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91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92</v>
      </c>
    </row>
    <row r="97" s="9" customFormat="1" ht="24.96" customHeight="1">
      <c r="A97" s="9"/>
      <c r="B97" s="176"/>
      <c r="C97" s="177"/>
      <c r="D97" s="178" t="s">
        <v>93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94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95</v>
      </c>
      <c r="E99" s="185"/>
      <c r="F99" s="185"/>
      <c r="G99" s="185"/>
      <c r="H99" s="185"/>
      <c r="I99" s="185"/>
      <c r="J99" s="186">
        <f>J430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96</v>
      </c>
      <c r="E100" s="185"/>
      <c r="F100" s="185"/>
      <c r="G100" s="185"/>
      <c r="H100" s="185"/>
      <c r="I100" s="185"/>
      <c r="J100" s="186">
        <f>J457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97</v>
      </c>
      <c r="E101" s="185"/>
      <c r="F101" s="185"/>
      <c r="G101" s="185"/>
      <c r="H101" s="185"/>
      <c r="I101" s="185"/>
      <c r="J101" s="186">
        <f>J469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98</v>
      </c>
      <c r="E102" s="185"/>
      <c r="F102" s="185"/>
      <c r="G102" s="185"/>
      <c r="H102" s="185"/>
      <c r="I102" s="185"/>
      <c r="J102" s="186">
        <f>J496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99</v>
      </c>
      <c r="E103" s="185"/>
      <c r="F103" s="185"/>
      <c r="G103" s="185"/>
      <c r="H103" s="185"/>
      <c r="I103" s="185"/>
      <c r="J103" s="186">
        <f>J518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100</v>
      </c>
      <c r="E104" s="179"/>
      <c r="F104" s="179"/>
      <c r="G104" s="179"/>
      <c r="H104" s="179"/>
      <c r="I104" s="179"/>
      <c r="J104" s="180">
        <f>J521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101</v>
      </c>
      <c r="E105" s="185"/>
      <c r="F105" s="185"/>
      <c r="G105" s="185"/>
      <c r="H105" s="185"/>
      <c r="I105" s="185"/>
      <c r="J105" s="186">
        <f>J522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102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1" t="str">
        <f>E7</f>
        <v>Studenecký potok, Studenec - II.etapa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86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223506 - SO 1 - Odstranění nánosů a oprava toku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Studenec</v>
      </c>
      <c r="G119" s="41"/>
      <c r="H119" s="41"/>
      <c r="I119" s="33" t="s">
        <v>22</v>
      </c>
      <c r="J119" s="80" t="str">
        <f>IF(J12="","",J12)</f>
        <v>25. 10. 2021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Povodí Moravy, s.p.</v>
      </c>
      <c r="G121" s="41"/>
      <c r="H121" s="41"/>
      <c r="I121" s="33" t="s">
        <v>30</v>
      </c>
      <c r="J121" s="37" t="str">
        <f>E21</f>
        <v>Povodí Moravy, s.p.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32</v>
      </c>
      <c r="J122" s="37" t="str">
        <f>E24</f>
        <v>Ing. Kauer Miroslav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88"/>
      <c r="B124" s="189"/>
      <c r="C124" s="190" t="s">
        <v>103</v>
      </c>
      <c r="D124" s="191" t="s">
        <v>60</v>
      </c>
      <c r="E124" s="191" t="s">
        <v>56</v>
      </c>
      <c r="F124" s="191" t="s">
        <v>57</v>
      </c>
      <c r="G124" s="191" t="s">
        <v>104</v>
      </c>
      <c r="H124" s="191" t="s">
        <v>105</v>
      </c>
      <c r="I124" s="191" t="s">
        <v>106</v>
      </c>
      <c r="J124" s="192" t="s">
        <v>90</v>
      </c>
      <c r="K124" s="193" t="s">
        <v>107</v>
      </c>
      <c r="L124" s="194"/>
      <c r="M124" s="101" t="s">
        <v>1</v>
      </c>
      <c r="N124" s="102" t="s">
        <v>39</v>
      </c>
      <c r="O124" s="102" t="s">
        <v>108</v>
      </c>
      <c r="P124" s="102" t="s">
        <v>109</v>
      </c>
      <c r="Q124" s="102" t="s">
        <v>110</v>
      </c>
      <c r="R124" s="102" t="s">
        <v>111</v>
      </c>
      <c r="S124" s="102" t="s">
        <v>112</v>
      </c>
      <c r="T124" s="103" t="s">
        <v>113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9"/>
      <c r="B125" s="40"/>
      <c r="C125" s="108" t="s">
        <v>114</v>
      </c>
      <c r="D125" s="41"/>
      <c r="E125" s="41"/>
      <c r="F125" s="41"/>
      <c r="G125" s="41"/>
      <c r="H125" s="41"/>
      <c r="I125" s="41"/>
      <c r="J125" s="195">
        <f>BK125</f>
        <v>0</v>
      </c>
      <c r="K125" s="41"/>
      <c r="L125" s="45"/>
      <c r="M125" s="104"/>
      <c r="N125" s="196"/>
      <c r="O125" s="105"/>
      <c r="P125" s="197">
        <f>P126+P521</f>
        <v>0</v>
      </c>
      <c r="Q125" s="105"/>
      <c r="R125" s="197">
        <f>R126+R521</f>
        <v>79.729360200000002</v>
      </c>
      <c r="S125" s="105"/>
      <c r="T125" s="198">
        <f>T126+T521</f>
        <v>2.0550800000000002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92</v>
      </c>
      <c r="BK125" s="199">
        <f>BK126+BK521</f>
        <v>0</v>
      </c>
    </row>
    <row r="126" s="12" customFormat="1" ht="25.92" customHeight="1">
      <c r="A126" s="12"/>
      <c r="B126" s="200"/>
      <c r="C126" s="201"/>
      <c r="D126" s="202" t="s">
        <v>74</v>
      </c>
      <c r="E126" s="203" t="s">
        <v>115</v>
      </c>
      <c r="F126" s="203" t="s">
        <v>116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P127+P430+P457+P469+P496+P518</f>
        <v>0</v>
      </c>
      <c r="Q126" s="208"/>
      <c r="R126" s="209">
        <f>R127+R430+R457+R469+R496+R518</f>
        <v>79.729360200000002</v>
      </c>
      <c r="S126" s="208"/>
      <c r="T126" s="210">
        <f>T127+T430+T457+T469+T496+T518</f>
        <v>2.0550800000000002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82</v>
      </c>
      <c r="AT126" s="212" t="s">
        <v>74</v>
      </c>
      <c r="AU126" s="212" t="s">
        <v>75</v>
      </c>
      <c r="AY126" s="211" t="s">
        <v>117</v>
      </c>
      <c r="BK126" s="213">
        <f>BK127+BK430+BK457+BK469+BK496+BK518</f>
        <v>0</v>
      </c>
    </row>
    <row r="127" s="12" customFormat="1" ht="22.8" customHeight="1">
      <c r="A127" s="12"/>
      <c r="B127" s="200"/>
      <c r="C127" s="201"/>
      <c r="D127" s="202" t="s">
        <v>74</v>
      </c>
      <c r="E127" s="214" t="s">
        <v>82</v>
      </c>
      <c r="F127" s="214" t="s">
        <v>118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SUM(P128:P429)</f>
        <v>0</v>
      </c>
      <c r="Q127" s="208"/>
      <c r="R127" s="209">
        <f>SUM(R128:R429)</f>
        <v>0.17616100000000001</v>
      </c>
      <c r="S127" s="208"/>
      <c r="T127" s="210">
        <f>SUM(T128:T429)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82</v>
      </c>
      <c r="AT127" s="212" t="s">
        <v>74</v>
      </c>
      <c r="AU127" s="212" t="s">
        <v>82</v>
      </c>
      <c r="AY127" s="211" t="s">
        <v>117</v>
      </c>
      <c r="BK127" s="213">
        <f>SUM(BK128:BK429)</f>
        <v>0</v>
      </c>
    </row>
    <row r="128" s="2" customFormat="1" ht="37.8" customHeight="1">
      <c r="A128" s="39"/>
      <c r="B128" s="40"/>
      <c r="C128" s="216" t="s">
        <v>82</v>
      </c>
      <c r="D128" s="216" t="s">
        <v>119</v>
      </c>
      <c r="E128" s="217" t="s">
        <v>120</v>
      </c>
      <c r="F128" s="218" t="s">
        <v>121</v>
      </c>
      <c r="G128" s="219" t="s">
        <v>122</v>
      </c>
      <c r="H128" s="220">
        <v>324</v>
      </c>
      <c r="I128" s="221"/>
      <c r="J128" s="222">
        <f>ROUND(I128*H128,2)</f>
        <v>0</v>
      </c>
      <c r="K128" s="223"/>
      <c r="L128" s="45"/>
      <c r="M128" s="224" t="s">
        <v>1</v>
      </c>
      <c r="N128" s="225" t="s">
        <v>40</v>
      </c>
      <c r="O128" s="92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8" t="s">
        <v>123</v>
      </c>
      <c r="AT128" s="228" t="s">
        <v>119</v>
      </c>
      <c r="AU128" s="228" t="s">
        <v>84</v>
      </c>
      <c r="AY128" s="18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8" t="s">
        <v>82</v>
      </c>
      <c r="BK128" s="229">
        <f>ROUND(I128*H128,2)</f>
        <v>0</v>
      </c>
      <c r="BL128" s="18" t="s">
        <v>123</v>
      </c>
      <c r="BM128" s="228" t="s">
        <v>124</v>
      </c>
    </row>
    <row r="129" s="2" customFormat="1">
      <c r="A129" s="39"/>
      <c r="B129" s="40"/>
      <c r="C129" s="41"/>
      <c r="D129" s="230" t="s">
        <v>125</v>
      </c>
      <c r="E129" s="41"/>
      <c r="F129" s="231" t="s">
        <v>126</v>
      </c>
      <c r="G129" s="41"/>
      <c r="H129" s="41"/>
      <c r="I129" s="232"/>
      <c r="J129" s="41"/>
      <c r="K129" s="41"/>
      <c r="L129" s="45"/>
      <c r="M129" s="233"/>
      <c r="N129" s="23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125</v>
      </c>
      <c r="AU129" s="18" t="s">
        <v>84</v>
      </c>
    </row>
    <row r="130" s="13" customFormat="1">
      <c r="A130" s="13"/>
      <c r="B130" s="235"/>
      <c r="C130" s="236"/>
      <c r="D130" s="230" t="s">
        <v>127</v>
      </c>
      <c r="E130" s="237" t="s">
        <v>1</v>
      </c>
      <c r="F130" s="238" t="s">
        <v>128</v>
      </c>
      <c r="G130" s="236"/>
      <c r="H130" s="237" t="s">
        <v>1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127</v>
      </c>
      <c r="AU130" s="244" t="s">
        <v>84</v>
      </c>
      <c r="AV130" s="13" t="s">
        <v>82</v>
      </c>
      <c r="AW130" s="13" t="s">
        <v>31</v>
      </c>
      <c r="AX130" s="13" t="s">
        <v>75</v>
      </c>
      <c r="AY130" s="244" t="s">
        <v>117</v>
      </c>
    </row>
    <row r="131" s="13" customFormat="1">
      <c r="A131" s="13"/>
      <c r="B131" s="235"/>
      <c r="C131" s="236"/>
      <c r="D131" s="230" t="s">
        <v>127</v>
      </c>
      <c r="E131" s="237" t="s">
        <v>1</v>
      </c>
      <c r="F131" s="238" t="s">
        <v>129</v>
      </c>
      <c r="G131" s="236"/>
      <c r="H131" s="237" t="s">
        <v>1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127</v>
      </c>
      <c r="AU131" s="244" t="s">
        <v>84</v>
      </c>
      <c r="AV131" s="13" t="s">
        <v>82</v>
      </c>
      <c r="AW131" s="13" t="s">
        <v>31</v>
      </c>
      <c r="AX131" s="13" t="s">
        <v>75</v>
      </c>
      <c r="AY131" s="244" t="s">
        <v>117</v>
      </c>
    </row>
    <row r="132" s="14" customFormat="1">
      <c r="A132" s="14"/>
      <c r="B132" s="245"/>
      <c r="C132" s="246"/>
      <c r="D132" s="230" t="s">
        <v>127</v>
      </c>
      <c r="E132" s="247" t="s">
        <v>1</v>
      </c>
      <c r="F132" s="248" t="s">
        <v>130</v>
      </c>
      <c r="G132" s="246"/>
      <c r="H132" s="249">
        <v>160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127</v>
      </c>
      <c r="AU132" s="255" t="s">
        <v>84</v>
      </c>
      <c r="AV132" s="14" t="s">
        <v>84</v>
      </c>
      <c r="AW132" s="14" t="s">
        <v>31</v>
      </c>
      <c r="AX132" s="14" t="s">
        <v>75</v>
      </c>
      <c r="AY132" s="255" t="s">
        <v>117</v>
      </c>
    </row>
    <row r="133" s="14" customFormat="1">
      <c r="A133" s="14"/>
      <c r="B133" s="245"/>
      <c r="C133" s="246"/>
      <c r="D133" s="230" t="s">
        <v>127</v>
      </c>
      <c r="E133" s="247" t="s">
        <v>1</v>
      </c>
      <c r="F133" s="248" t="s">
        <v>131</v>
      </c>
      <c r="G133" s="246"/>
      <c r="H133" s="249">
        <v>24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127</v>
      </c>
      <c r="AU133" s="255" t="s">
        <v>84</v>
      </c>
      <c r="AV133" s="14" t="s">
        <v>84</v>
      </c>
      <c r="AW133" s="14" t="s">
        <v>31</v>
      </c>
      <c r="AX133" s="14" t="s">
        <v>75</v>
      </c>
      <c r="AY133" s="255" t="s">
        <v>117</v>
      </c>
    </row>
    <row r="134" s="14" customFormat="1">
      <c r="A134" s="14"/>
      <c r="B134" s="245"/>
      <c r="C134" s="246"/>
      <c r="D134" s="230" t="s">
        <v>127</v>
      </c>
      <c r="E134" s="247" t="s">
        <v>1</v>
      </c>
      <c r="F134" s="248" t="s">
        <v>132</v>
      </c>
      <c r="G134" s="246"/>
      <c r="H134" s="249">
        <v>35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127</v>
      </c>
      <c r="AU134" s="255" t="s">
        <v>84</v>
      </c>
      <c r="AV134" s="14" t="s">
        <v>84</v>
      </c>
      <c r="AW134" s="14" t="s">
        <v>31</v>
      </c>
      <c r="AX134" s="14" t="s">
        <v>75</v>
      </c>
      <c r="AY134" s="255" t="s">
        <v>117</v>
      </c>
    </row>
    <row r="135" s="14" customFormat="1">
      <c r="A135" s="14"/>
      <c r="B135" s="245"/>
      <c r="C135" s="246"/>
      <c r="D135" s="230" t="s">
        <v>127</v>
      </c>
      <c r="E135" s="247" t="s">
        <v>1</v>
      </c>
      <c r="F135" s="248" t="s">
        <v>133</v>
      </c>
      <c r="G135" s="246"/>
      <c r="H135" s="249">
        <v>90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127</v>
      </c>
      <c r="AU135" s="255" t="s">
        <v>84</v>
      </c>
      <c r="AV135" s="14" t="s">
        <v>84</v>
      </c>
      <c r="AW135" s="14" t="s">
        <v>31</v>
      </c>
      <c r="AX135" s="14" t="s">
        <v>75</v>
      </c>
      <c r="AY135" s="255" t="s">
        <v>117</v>
      </c>
    </row>
    <row r="136" s="14" customFormat="1">
      <c r="A136" s="14"/>
      <c r="B136" s="245"/>
      <c r="C136" s="246"/>
      <c r="D136" s="230" t="s">
        <v>127</v>
      </c>
      <c r="E136" s="247" t="s">
        <v>1</v>
      </c>
      <c r="F136" s="248" t="s">
        <v>134</v>
      </c>
      <c r="G136" s="246"/>
      <c r="H136" s="249">
        <v>15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127</v>
      </c>
      <c r="AU136" s="255" t="s">
        <v>84</v>
      </c>
      <c r="AV136" s="14" t="s">
        <v>84</v>
      </c>
      <c r="AW136" s="14" t="s">
        <v>31</v>
      </c>
      <c r="AX136" s="14" t="s">
        <v>75</v>
      </c>
      <c r="AY136" s="255" t="s">
        <v>117</v>
      </c>
    </row>
    <row r="137" s="15" customFormat="1">
      <c r="A137" s="15"/>
      <c r="B137" s="256"/>
      <c r="C137" s="257"/>
      <c r="D137" s="230" t="s">
        <v>127</v>
      </c>
      <c r="E137" s="258" t="s">
        <v>1</v>
      </c>
      <c r="F137" s="259" t="s">
        <v>135</v>
      </c>
      <c r="G137" s="257"/>
      <c r="H137" s="260">
        <v>324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127</v>
      </c>
      <c r="AU137" s="266" t="s">
        <v>84</v>
      </c>
      <c r="AV137" s="15" t="s">
        <v>123</v>
      </c>
      <c r="AW137" s="15" t="s">
        <v>31</v>
      </c>
      <c r="AX137" s="15" t="s">
        <v>82</v>
      </c>
      <c r="AY137" s="266" t="s">
        <v>117</v>
      </c>
    </row>
    <row r="138" s="2" customFormat="1" ht="24.15" customHeight="1">
      <c r="A138" s="39"/>
      <c r="B138" s="40"/>
      <c r="C138" s="216" t="s">
        <v>84</v>
      </c>
      <c r="D138" s="216" t="s">
        <v>119</v>
      </c>
      <c r="E138" s="217" t="s">
        <v>136</v>
      </c>
      <c r="F138" s="218" t="s">
        <v>137</v>
      </c>
      <c r="G138" s="219" t="s">
        <v>138</v>
      </c>
      <c r="H138" s="220">
        <v>5</v>
      </c>
      <c r="I138" s="221"/>
      <c r="J138" s="222">
        <f>ROUND(I138*H138,2)</f>
        <v>0</v>
      </c>
      <c r="K138" s="223"/>
      <c r="L138" s="45"/>
      <c r="M138" s="224" t="s">
        <v>1</v>
      </c>
      <c r="N138" s="225" t="s">
        <v>40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123</v>
      </c>
      <c r="AT138" s="228" t="s">
        <v>119</v>
      </c>
      <c r="AU138" s="228" t="s">
        <v>84</v>
      </c>
      <c r="AY138" s="18" t="s">
        <v>117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82</v>
      </c>
      <c r="BK138" s="229">
        <f>ROUND(I138*H138,2)</f>
        <v>0</v>
      </c>
      <c r="BL138" s="18" t="s">
        <v>123</v>
      </c>
      <c r="BM138" s="228" t="s">
        <v>139</v>
      </c>
    </row>
    <row r="139" s="2" customFormat="1">
      <c r="A139" s="39"/>
      <c r="B139" s="40"/>
      <c r="C139" s="41"/>
      <c r="D139" s="230" t="s">
        <v>125</v>
      </c>
      <c r="E139" s="41"/>
      <c r="F139" s="231" t="s">
        <v>140</v>
      </c>
      <c r="G139" s="41"/>
      <c r="H139" s="41"/>
      <c r="I139" s="232"/>
      <c r="J139" s="41"/>
      <c r="K139" s="41"/>
      <c r="L139" s="45"/>
      <c r="M139" s="233"/>
      <c r="N139" s="23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125</v>
      </c>
      <c r="AU139" s="18" t="s">
        <v>84</v>
      </c>
    </row>
    <row r="140" s="13" customFormat="1">
      <c r="A140" s="13"/>
      <c r="B140" s="235"/>
      <c r="C140" s="236"/>
      <c r="D140" s="230" t="s">
        <v>127</v>
      </c>
      <c r="E140" s="237" t="s">
        <v>1</v>
      </c>
      <c r="F140" s="238" t="s">
        <v>141</v>
      </c>
      <c r="G140" s="236"/>
      <c r="H140" s="237" t="s">
        <v>1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127</v>
      </c>
      <c r="AU140" s="244" t="s">
        <v>84</v>
      </c>
      <c r="AV140" s="13" t="s">
        <v>82</v>
      </c>
      <c r="AW140" s="13" t="s">
        <v>31</v>
      </c>
      <c r="AX140" s="13" t="s">
        <v>75</v>
      </c>
      <c r="AY140" s="244" t="s">
        <v>117</v>
      </c>
    </row>
    <row r="141" s="14" customFormat="1">
      <c r="A141" s="14"/>
      <c r="B141" s="245"/>
      <c r="C141" s="246"/>
      <c r="D141" s="230" t="s">
        <v>127</v>
      </c>
      <c r="E141" s="247" t="s">
        <v>1</v>
      </c>
      <c r="F141" s="248" t="s">
        <v>142</v>
      </c>
      <c r="G141" s="246"/>
      <c r="H141" s="249">
        <v>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127</v>
      </c>
      <c r="AU141" s="255" t="s">
        <v>84</v>
      </c>
      <c r="AV141" s="14" t="s">
        <v>84</v>
      </c>
      <c r="AW141" s="14" t="s">
        <v>31</v>
      </c>
      <c r="AX141" s="14" t="s">
        <v>75</v>
      </c>
      <c r="AY141" s="255" t="s">
        <v>117</v>
      </c>
    </row>
    <row r="142" s="14" customFormat="1">
      <c r="A142" s="14"/>
      <c r="B142" s="245"/>
      <c r="C142" s="246"/>
      <c r="D142" s="230" t="s">
        <v>127</v>
      </c>
      <c r="E142" s="247" t="s">
        <v>1</v>
      </c>
      <c r="F142" s="248" t="s">
        <v>143</v>
      </c>
      <c r="G142" s="246"/>
      <c r="H142" s="249">
        <v>2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127</v>
      </c>
      <c r="AU142" s="255" t="s">
        <v>84</v>
      </c>
      <c r="AV142" s="14" t="s">
        <v>84</v>
      </c>
      <c r="AW142" s="14" t="s">
        <v>31</v>
      </c>
      <c r="AX142" s="14" t="s">
        <v>75</v>
      </c>
      <c r="AY142" s="255" t="s">
        <v>117</v>
      </c>
    </row>
    <row r="143" s="14" customFormat="1">
      <c r="A143" s="14"/>
      <c r="B143" s="245"/>
      <c r="C143" s="246"/>
      <c r="D143" s="230" t="s">
        <v>127</v>
      </c>
      <c r="E143" s="247" t="s">
        <v>1</v>
      </c>
      <c r="F143" s="248" t="s">
        <v>144</v>
      </c>
      <c r="G143" s="246"/>
      <c r="H143" s="249">
        <v>2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127</v>
      </c>
      <c r="AU143" s="255" t="s">
        <v>84</v>
      </c>
      <c r="AV143" s="14" t="s">
        <v>84</v>
      </c>
      <c r="AW143" s="14" t="s">
        <v>31</v>
      </c>
      <c r="AX143" s="14" t="s">
        <v>75</v>
      </c>
      <c r="AY143" s="255" t="s">
        <v>117</v>
      </c>
    </row>
    <row r="144" s="15" customFormat="1">
      <c r="A144" s="15"/>
      <c r="B144" s="256"/>
      <c r="C144" s="257"/>
      <c r="D144" s="230" t="s">
        <v>127</v>
      </c>
      <c r="E144" s="258" t="s">
        <v>1</v>
      </c>
      <c r="F144" s="259" t="s">
        <v>135</v>
      </c>
      <c r="G144" s="257"/>
      <c r="H144" s="260">
        <v>5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127</v>
      </c>
      <c r="AU144" s="266" t="s">
        <v>84</v>
      </c>
      <c r="AV144" s="15" t="s">
        <v>123</v>
      </c>
      <c r="AW144" s="15" t="s">
        <v>31</v>
      </c>
      <c r="AX144" s="15" t="s">
        <v>82</v>
      </c>
      <c r="AY144" s="266" t="s">
        <v>117</v>
      </c>
    </row>
    <row r="145" s="2" customFormat="1" ht="24.15" customHeight="1">
      <c r="A145" s="39"/>
      <c r="B145" s="40"/>
      <c r="C145" s="216" t="s">
        <v>145</v>
      </c>
      <c r="D145" s="216" t="s">
        <v>119</v>
      </c>
      <c r="E145" s="217" t="s">
        <v>146</v>
      </c>
      <c r="F145" s="218" t="s">
        <v>147</v>
      </c>
      <c r="G145" s="219" t="s">
        <v>138</v>
      </c>
      <c r="H145" s="220">
        <v>3</v>
      </c>
      <c r="I145" s="221"/>
      <c r="J145" s="222">
        <f>ROUND(I145*H145,2)</f>
        <v>0</v>
      </c>
      <c r="K145" s="223"/>
      <c r="L145" s="45"/>
      <c r="M145" s="224" t="s">
        <v>1</v>
      </c>
      <c r="N145" s="225" t="s">
        <v>40</v>
      </c>
      <c r="O145" s="92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8" t="s">
        <v>123</v>
      </c>
      <c r="AT145" s="228" t="s">
        <v>119</v>
      </c>
      <c r="AU145" s="228" t="s">
        <v>84</v>
      </c>
      <c r="AY145" s="18" t="s">
        <v>117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82</v>
      </c>
      <c r="BK145" s="229">
        <f>ROUND(I145*H145,2)</f>
        <v>0</v>
      </c>
      <c r="BL145" s="18" t="s">
        <v>123</v>
      </c>
      <c r="BM145" s="228" t="s">
        <v>148</v>
      </c>
    </row>
    <row r="146" s="2" customFormat="1">
      <c r="A146" s="39"/>
      <c r="B146" s="40"/>
      <c r="C146" s="41"/>
      <c r="D146" s="230" t="s">
        <v>125</v>
      </c>
      <c r="E146" s="41"/>
      <c r="F146" s="231" t="s">
        <v>149</v>
      </c>
      <c r="G146" s="41"/>
      <c r="H146" s="41"/>
      <c r="I146" s="232"/>
      <c r="J146" s="41"/>
      <c r="K146" s="41"/>
      <c r="L146" s="45"/>
      <c r="M146" s="233"/>
      <c r="N146" s="23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125</v>
      </c>
      <c r="AU146" s="18" t="s">
        <v>84</v>
      </c>
    </row>
    <row r="147" s="13" customFormat="1">
      <c r="A147" s="13"/>
      <c r="B147" s="235"/>
      <c r="C147" s="236"/>
      <c r="D147" s="230" t="s">
        <v>127</v>
      </c>
      <c r="E147" s="237" t="s">
        <v>1</v>
      </c>
      <c r="F147" s="238" t="s">
        <v>141</v>
      </c>
      <c r="G147" s="236"/>
      <c r="H147" s="237" t="s">
        <v>1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127</v>
      </c>
      <c r="AU147" s="244" t="s">
        <v>84</v>
      </c>
      <c r="AV147" s="13" t="s">
        <v>82</v>
      </c>
      <c r="AW147" s="13" t="s">
        <v>31</v>
      </c>
      <c r="AX147" s="13" t="s">
        <v>75</v>
      </c>
      <c r="AY147" s="244" t="s">
        <v>117</v>
      </c>
    </row>
    <row r="148" s="14" customFormat="1">
      <c r="A148" s="14"/>
      <c r="B148" s="245"/>
      <c r="C148" s="246"/>
      <c r="D148" s="230" t="s">
        <v>127</v>
      </c>
      <c r="E148" s="247" t="s">
        <v>1</v>
      </c>
      <c r="F148" s="248" t="s">
        <v>150</v>
      </c>
      <c r="G148" s="246"/>
      <c r="H148" s="249">
        <v>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127</v>
      </c>
      <c r="AU148" s="255" t="s">
        <v>84</v>
      </c>
      <c r="AV148" s="14" t="s">
        <v>84</v>
      </c>
      <c r="AW148" s="14" t="s">
        <v>31</v>
      </c>
      <c r="AX148" s="14" t="s">
        <v>75</v>
      </c>
      <c r="AY148" s="255" t="s">
        <v>117</v>
      </c>
    </row>
    <row r="149" s="14" customFormat="1">
      <c r="A149" s="14"/>
      <c r="B149" s="245"/>
      <c r="C149" s="246"/>
      <c r="D149" s="230" t="s">
        <v>127</v>
      </c>
      <c r="E149" s="247" t="s">
        <v>1</v>
      </c>
      <c r="F149" s="248" t="s">
        <v>151</v>
      </c>
      <c r="G149" s="246"/>
      <c r="H149" s="249">
        <v>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127</v>
      </c>
      <c r="AU149" s="255" t="s">
        <v>84</v>
      </c>
      <c r="AV149" s="14" t="s">
        <v>84</v>
      </c>
      <c r="AW149" s="14" t="s">
        <v>31</v>
      </c>
      <c r="AX149" s="14" t="s">
        <v>75</v>
      </c>
      <c r="AY149" s="255" t="s">
        <v>117</v>
      </c>
    </row>
    <row r="150" s="15" customFormat="1">
      <c r="A150" s="15"/>
      <c r="B150" s="256"/>
      <c r="C150" s="257"/>
      <c r="D150" s="230" t="s">
        <v>127</v>
      </c>
      <c r="E150" s="258" t="s">
        <v>1</v>
      </c>
      <c r="F150" s="259" t="s">
        <v>135</v>
      </c>
      <c r="G150" s="257"/>
      <c r="H150" s="260">
        <v>3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127</v>
      </c>
      <c r="AU150" s="266" t="s">
        <v>84</v>
      </c>
      <c r="AV150" s="15" t="s">
        <v>123</v>
      </c>
      <c r="AW150" s="15" t="s">
        <v>31</v>
      </c>
      <c r="AX150" s="15" t="s">
        <v>82</v>
      </c>
      <c r="AY150" s="266" t="s">
        <v>117</v>
      </c>
    </row>
    <row r="151" s="2" customFormat="1" ht="24.15" customHeight="1">
      <c r="A151" s="39"/>
      <c r="B151" s="40"/>
      <c r="C151" s="216" t="s">
        <v>123</v>
      </c>
      <c r="D151" s="216" t="s">
        <v>119</v>
      </c>
      <c r="E151" s="217" t="s">
        <v>152</v>
      </c>
      <c r="F151" s="218" t="s">
        <v>153</v>
      </c>
      <c r="G151" s="219" t="s">
        <v>138</v>
      </c>
      <c r="H151" s="220">
        <v>2</v>
      </c>
      <c r="I151" s="221"/>
      <c r="J151" s="222">
        <f>ROUND(I151*H151,2)</f>
        <v>0</v>
      </c>
      <c r="K151" s="223"/>
      <c r="L151" s="45"/>
      <c r="M151" s="224" t="s">
        <v>1</v>
      </c>
      <c r="N151" s="225" t="s">
        <v>40</v>
      </c>
      <c r="O151" s="92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8" t="s">
        <v>123</v>
      </c>
      <c r="AT151" s="228" t="s">
        <v>119</v>
      </c>
      <c r="AU151" s="228" t="s">
        <v>84</v>
      </c>
      <c r="AY151" s="18" t="s">
        <v>117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82</v>
      </c>
      <c r="BK151" s="229">
        <f>ROUND(I151*H151,2)</f>
        <v>0</v>
      </c>
      <c r="BL151" s="18" t="s">
        <v>123</v>
      </c>
      <c r="BM151" s="228" t="s">
        <v>154</v>
      </c>
    </row>
    <row r="152" s="2" customFormat="1">
      <c r="A152" s="39"/>
      <c r="B152" s="40"/>
      <c r="C152" s="41"/>
      <c r="D152" s="230" t="s">
        <v>125</v>
      </c>
      <c r="E152" s="41"/>
      <c r="F152" s="231" t="s">
        <v>155</v>
      </c>
      <c r="G152" s="41"/>
      <c r="H152" s="41"/>
      <c r="I152" s="232"/>
      <c r="J152" s="41"/>
      <c r="K152" s="41"/>
      <c r="L152" s="45"/>
      <c r="M152" s="233"/>
      <c r="N152" s="23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125</v>
      </c>
      <c r="AU152" s="18" t="s">
        <v>84</v>
      </c>
    </row>
    <row r="153" s="14" customFormat="1">
      <c r="A153" s="14"/>
      <c r="B153" s="245"/>
      <c r="C153" s="246"/>
      <c r="D153" s="230" t="s">
        <v>127</v>
      </c>
      <c r="E153" s="247" t="s">
        <v>1</v>
      </c>
      <c r="F153" s="248" t="s">
        <v>156</v>
      </c>
      <c r="G153" s="246"/>
      <c r="H153" s="249">
        <v>2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127</v>
      </c>
      <c r="AU153" s="255" t="s">
        <v>84</v>
      </c>
      <c r="AV153" s="14" t="s">
        <v>84</v>
      </c>
      <c r="AW153" s="14" t="s">
        <v>31</v>
      </c>
      <c r="AX153" s="14" t="s">
        <v>82</v>
      </c>
      <c r="AY153" s="255" t="s">
        <v>117</v>
      </c>
    </row>
    <row r="154" s="2" customFormat="1" ht="24.15" customHeight="1">
      <c r="A154" s="39"/>
      <c r="B154" s="40"/>
      <c r="C154" s="216" t="s">
        <v>157</v>
      </c>
      <c r="D154" s="216" t="s">
        <v>119</v>
      </c>
      <c r="E154" s="217" t="s">
        <v>158</v>
      </c>
      <c r="F154" s="218" t="s">
        <v>159</v>
      </c>
      <c r="G154" s="219" t="s">
        <v>138</v>
      </c>
      <c r="H154" s="220">
        <v>5</v>
      </c>
      <c r="I154" s="221"/>
      <c r="J154" s="222">
        <f>ROUND(I154*H154,2)</f>
        <v>0</v>
      </c>
      <c r="K154" s="223"/>
      <c r="L154" s="45"/>
      <c r="M154" s="224" t="s">
        <v>1</v>
      </c>
      <c r="N154" s="225" t="s">
        <v>40</v>
      </c>
      <c r="O154" s="92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8" t="s">
        <v>123</v>
      </c>
      <c r="AT154" s="228" t="s">
        <v>119</v>
      </c>
      <c r="AU154" s="228" t="s">
        <v>84</v>
      </c>
      <c r="AY154" s="18" t="s">
        <v>117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8" t="s">
        <v>82</v>
      </c>
      <c r="BK154" s="229">
        <f>ROUND(I154*H154,2)</f>
        <v>0</v>
      </c>
      <c r="BL154" s="18" t="s">
        <v>123</v>
      </c>
      <c r="BM154" s="228" t="s">
        <v>160</v>
      </c>
    </row>
    <row r="155" s="2" customFormat="1">
      <c r="A155" s="39"/>
      <c r="B155" s="40"/>
      <c r="C155" s="41"/>
      <c r="D155" s="230" t="s">
        <v>125</v>
      </c>
      <c r="E155" s="41"/>
      <c r="F155" s="231" t="s">
        <v>161</v>
      </c>
      <c r="G155" s="41"/>
      <c r="H155" s="41"/>
      <c r="I155" s="232"/>
      <c r="J155" s="41"/>
      <c r="K155" s="41"/>
      <c r="L155" s="45"/>
      <c r="M155" s="233"/>
      <c r="N155" s="23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125</v>
      </c>
      <c r="AU155" s="18" t="s">
        <v>84</v>
      </c>
    </row>
    <row r="156" s="13" customFormat="1">
      <c r="A156" s="13"/>
      <c r="B156" s="235"/>
      <c r="C156" s="236"/>
      <c r="D156" s="230" t="s">
        <v>127</v>
      </c>
      <c r="E156" s="237" t="s">
        <v>1</v>
      </c>
      <c r="F156" s="238" t="s">
        <v>162</v>
      </c>
      <c r="G156" s="236"/>
      <c r="H156" s="237" t="s">
        <v>1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127</v>
      </c>
      <c r="AU156" s="244" t="s">
        <v>84</v>
      </c>
      <c r="AV156" s="13" t="s">
        <v>82</v>
      </c>
      <c r="AW156" s="13" t="s">
        <v>31</v>
      </c>
      <c r="AX156" s="13" t="s">
        <v>75</v>
      </c>
      <c r="AY156" s="244" t="s">
        <v>117</v>
      </c>
    </row>
    <row r="157" s="14" customFormat="1">
      <c r="A157" s="14"/>
      <c r="B157" s="245"/>
      <c r="C157" s="246"/>
      <c r="D157" s="230" t="s">
        <v>127</v>
      </c>
      <c r="E157" s="247" t="s">
        <v>1</v>
      </c>
      <c r="F157" s="248" t="s">
        <v>142</v>
      </c>
      <c r="G157" s="246"/>
      <c r="H157" s="249">
        <v>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127</v>
      </c>
      <c r="AU157" s="255" t="s">
        <v>84</v>
      </c>
      <c r="AV157" s="14" t="s">
        <v>84</v>
      </c>
      <c r="AW157" s="14" t="s">
        <v>31</v>
      </c>
      <c r="AX157" s="14" t="s">
        <v>75</v>
      </c>
      <c r="AY157" s="255" t="s">
        <v>117</v>
      </c>
    </row>
    <row r="158" s="14" customFormat="1">
      <c r="A158" s="14"/>
      <c r="B158" s="245"/>
      <c r="C158" s="246"/>
      <c r="D158" s="230" t="s">
        <v>127</v>
      </c>
      <c r="E158" s="247" t="s">
        <v>1</v>
      </c>
      <c r="F158" s="248" t="s">
        <v>143</v>
      </c>
      <c r="G158" s="246"/>
      <c r="H158" s="249">
        <v>2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127</v>
      </c>
      <c r="AU158" s="255" t="s">
        <v>84</v>
      </c>
      <c r="AV158" s="14" t="s">
        <v>84</v>
      </c>
      <c r="AW158" s="14" t="s">
        <v>31</v>
      </c>
      <c r="AX158" s="14" t="s">
        <v>75</v>
      </c>
      <c r="AY158" s="255" t="s">
        <v>117</v>
      </c>
    </row>
    <row r="159" s="14" customFormat="1">
      <c r="A159" s="14"/>
      <c r="B159" s="245"/>
      <c r="C159" s="246"/>
      <c r="D159" s="230" t="s">
        <v>127</v>
      </c>
      <c r="E159" s="247" t="s">
        <v>1</v>
      </c>
      <c r="F159" s="248" t="s">
        <v>144</v>
      </c>
      <c r="G159" s="246"/>
      <c r="H159" s="249">
        <v>2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127</v>
      </c>
      <c r="AU159" s="255" t="s">
        <v>84</v>
      </c>
      <c r="AV159" s="14" t="s">
        <v>84</v>
      </c>
      <c r="AW159" s="14" t="s">
        <v>31</v>
      </c>
      <c r="AX159" s="14" t="s">
        <v>75</v>
      </c>
      <c r="AY159" s="255" t="s">
        <v>117</v>
      </c>
    </row>
    <row r="160" s="15" customFormat="1">
      <c r="A160" s="15"/>
      <c r="B160" s="256"/>
      <c r="C160" s="257"/>
      <c r="D160" s="230" t="s">
        <v>127</v>
      </c>
      <c r="E160" s="258" t="s">
        <v>1</v>
      </c>
      <c r="F160" s="259" t="s">
        <v>135</v>
      </c>
      <c r="G160" s="257"/>
      <c r="H160" s="260">
        <v>5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127</v>
      </c>
      <c r="AU160" s="266" t="s">
        <v>84</v>
      </c>
      <c r="AV160" s="15" t="s">
        <v>123</v>
      </c>
      <c r="AW160" s="15" t="s">
        <v>31</v>
      </c>
      <c r="AX160" s="15" t="s">
        <v>82</v>
      </c>
      <c r="AY160" s="266" t="s">
        <v>117</v>
      </c>
    </row>
    <row r="161" s="2" customFormat="1" ht="24.15" customHeight="1">
      <c r="A161" s="39"/>
      <c r="B161" s="40"/>
      <c r="C161" s="216" t="s">
        <v>163</v>
      </c>
      <c r="D161" s="216" t="s">
        <v>119</v>
      </c>
      <c r="E161" s="217" t="s">
        <v>164</v>
      </c>
      <c r="F161" s="218" t="s">
        <v>165</v>
      </c>
      <c r="G161" s="219" t="s">
        <v>138</v>
      </c>
      <c r="H161" s="220">
        <v>2</v>
      </c>
      <c r="I161" s="221"/>
      <c r="J161" s="222">
        <f>ROUND(I161*H161,2)</f>
        <v>0</v>
      </c>
      <c r="K161" s="223"/>
      <c r="L161" s="45"/>
      <c r="M161" s="224" t="s">
        <v>1</v>
      </c>
      <c r="N161" s="225" t="s">
        <v>40</v>
      </c>
      <c r="O161" s="92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8" t="s">
        <v>123</v>
      </c>
      <c r="AT161" s="228" t="s">
        <v>119</v>
      </c>
      <c r="AU161" s="228" t="s">
        <v>84</v>
      </c>
      <c r="AY161" s="18" t="s">
        <v>117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8" t="s">
        <v>82</v>
      </c>
      <c r="BK161" s="229">
        <f>ROUND(I161*H161,2)</f>
        <v>0</v>
      </c>
      <c r="BL161" s="18" t="s">
        <v>123</v>
      </c>
      <c r="BM161" s="228" t="s">
        <v>166</v>
      </c>
    </row>
    <row r="162" s="2" customFormat="1">
      <c r="A162" s="39"/>
      <c r="B162" s="40"/>
      <c r="C162" s="41"/>
      <c r="D162" s="230" t="s">
        <v>125</v>
      </c>
      <c r="E162" s="41"/>
      <c r="F162" s="231" t="s">
        <v>167</v>
      </c>
      <c r="G162" s="41"/>
      <c r="H162" s="41"/>
      <c r="I162" s="232"/>
      <c r="J162" s="41"/>
      <c r="K162" s="41"/>
      <c r="L162" s="45"/>
      <c r="M162" s="233"/>
      <c r="N162" s="23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125</v>
      </c>
      <c r="AU162" s="18" t="s">
        <v>84</v>
      </c>
    </row>
    <row r="163" s="13" customFormat="1">
      <c r="A163" s="13"/>
      <c r="B163" s="235"/>
      <c r="C163" s="236"/>
      <c r="D163" s="230" t="s">
        <v>127</v>
      </c>
      <c r="E163" s="237" t="s">
        <v>1</v>
      </c>
      <c r="F163" s="238" t="s">
        <v>162</v>
      </c>
      <c r="G163" s="236"/>
      <c r="H163" s="237" t="s">
        <v>1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127</v>
      </c>
      <c r="AU163" s="244" t="s">
        <v>84</v>
      </c>
      <c r="AV163" s="13" t="s">
        <v>82</v>
      </c>
      <c r="AW163" s="13" t="s">
        <v>31</v>
      </c>
      <c r="AX163" s="13" t="s">
        <v>75</v>
      </c>
      <c r="AY163" s="244" t="s">
        <v>117</v>
      </c>
    </row>
    <row r="164" s="14" customFormat="1">
      <c r="A164" s="14"/>
      <c r="B164" s="245"/>
      <c r="C164" s="246"/>
      <c r="D164" s="230" t="s">
        <v>127</v>
      </c>
      <c r="E164" s="247" t="s">
        <v>1</v>
      </c>
      <c r="F164" s="248" t="s">
        <v>168</v>
      </c>
      <c r="G164" s="246"/>
      <c r="H164" s="249">
        <v>2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127</v>
      </c>
      <c r="AU164" s="255" t="s">
        <v>84</v>
      </c>
      <c r="AV164" s="14" t="s">
        <v>84</v>
      </c>
      <c r="AW164" s="14" t="s">
        <v>31</v>
      </c>
      <c r="AX164" s="14" t="s">
        <v>82</v>
      </c>
      <c r="AY164" s="255" t="s">
        <v>117</v>
      </c>
    </row>
    <row r="165" s="2" customFormat="1" ht="24.15" customHeight="1">
      <c r="A165" s="39"/>
      <c r="B165" s="40"/>
      <c r="C165" s="216" t="s">
        <v>169</v>
      </c>
      <c r="D165" s="216" t="s">
        <v>119</v>
      </c>
      <c r="E165" s="217" t="s">
        <v>170</v>
      </c>
      <c r="F165" s="218" t="s">
        <v>171</v>
      </c>
      <c r="G165" s="219" t="s">
        <v>138</v>
      </c>
      <c r="H165" s="220">
        <v>1</v>
      </c>
      <c r="I165" s="221"/>
      <c r="J165" s="222">
        <f>ROUND(I165*H165,2)</f>
        <v>0</v>
      </c>
      <c r="K165" s="223"/>
      <c r="L165" s="45"/>
      <c r="M165" s="224" t="s">
        <v>1</v>
      </c>
      <c r="N165" s="225" t="s">
        <v>40</v>
      </c>
      <c r="O165" s="92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8" t="s">
        <v>123</v>
      </c>
      <c r="AT165" s="228" t="s">
        <v>119</v>
      </c>
      <c r="AU165" s="228" t="s">
        <v>84</v>
      </c>
      <c r="AY165" s="18" t="s">
        <v>117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8" t="s">
        <v>82</v>
      </c>
      <c r="BK165" s="229">
        <f>ROUND(I165*H165,2)</f>
        <v>0</v>
      </c>
      <c r="BL165" s="18" t="s">
        <v>123</v>
      </c>
      <c r="BM165" s="228" t="s">
        <v>172</v>
      </c>
    </row>
    <row r="166" s="2" customFormat="1">
      <c r="A166" s="39"/>
      <c r="B166" s="40"/>
      <c r="C166" s="41"/>
      <c r="D166" s="230" t="s">
        <v>125</v>
      </c>
      <c r="E166" s="41"/>
      <c r="F166" s="231" t="s">
        <v>173</v>
      </c>
      <c r="G166" s="41"/>
      <c r="H166" s="41"/>
      <c r="I166" s="232"/>
      <c r="J166" s="41"/>
      <c r="K166" s="41"/>
      <c r="L166" s="45"/>
      <c r="M166" s="233"/>
      <c r="N166" s="23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125</v>
      </c>
      <c r="AU166" s="18" t="s">
        <v>84</v>
      </c>
    </row>
    <row r="167" s="13" customFormat="1">
      <c r="A167" s="13"/>
      <c r="B167" s="235"/>
      <c r="C167" s="236"/>
      <c r="D167" s="230" t="s">
        <v>127</v>
      </c>
      <c r="E167" s="237" t="s">
        <v>1</v>
      </c>
      <c r="F167" s="238" t="s">
        <v>162</v>
      </c>
      <c r="G167" s="236"/>
      <c r="H167" s="237" t="s">
        <v>1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127</v>
      </c>
      <c r="AU167" s="244" t="s">
        <v>84</v>
      </c>
      <c r="AV167" s="13" t="s">
        <v>82</v>
      </c>
      <c r="AW167" s="13" t="s">
        <v>31</v>
      </c>
      <c r="AX167" s="13" t="s">
        <v>75</v>
      </c>
      <c r="AY167" s="244" t="s">
        <v>117</v>
      </c>
    </row>
    <row r="168" s="14" customFormat="1">
      <c r="A168" s="14"/>
      <c r="B168" s="245"/>
      <c r="C168" s="246"/>
      <c r="D168" s="230" t="s">
        <v>127</v>
      </c>
      <c r="E168" s="247" t="s">
        <v>1</v>
      </c>
      <c r="F168" s="248" t="s">
        <v>150</v>
      </c>
      <c r="G168" s="246"/>
      <c r="H168" s="249">
        <v>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127</v>
      </c>
      <c r="AU168" s="255" t="s">
        <v>84</v>
      </c>
      <c r="AV168" s="14" t="s">
        <v>84</v>
      </c>
      <c r="AW168" s="14" t="s">
        <v>31</v>
      </c>
      <c r="AX168" s="14" t="s">
        <v>82</v>
      </c>
      <c r="AY168" s="255" t="s">
        <v>117</v>
      </c>
    </row>
    <row r="169" s="2" customFormat="1" ht="24.15" customHeight="1">
      <c r="A169" s="39"/>
      <c r="B169" s="40"/>
      <c r="C169" s="216" t="s">
        <v>174</v>
      </c>
      <c r="D169" s="216" t="s">
        <v>119</v>
      </c>
      <c r="E169" s="217" t="s">
        <v>175</v>
      </c>
      <c r="F169" s="218" t="s">
        <v>176</v>
      </c>
      <c r="G169" s="219" t="s">
        <v>122</v>
      </c>
      <c r="H169" s="220">
        <v>139</v>
      </c>
      <c r="I169" s="221"/>
      <c r="J169" s="222">
        <f>ROUND(I169*H169,2)</f>
        <v>0</v>
      </c>
      <c r="K169" s="223"/>
      <c r="L169" s="45"/>
      <c r="M169" s="224" t="s">
        <v>1</v>
      </c>
      <c r="N169" s="225" t="s">
        <v>40</v>
      </c>
      <c r="O169" s="92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8" t="s">
        <v>123</v>
      </c>
      <c r="AT169" s="228" t="s">
        <v>119</v>
      </c>
      <c r="AU169" s="228" t="s">
        <v>84</v>
      </c>
      <c r="AY169" s="18" t="s">
        <v>117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8" t="s">
        <v>82</v>
      </c>
      <c r="BK169" s="229">
        <f>ROUND(I169*H169,2)</f>
        <v>0</v>
      </c>
      <c r="BL169" s="18" t="s">
        <v>123</v>
      </c>
      <c r="BM169" s="228" t="s">
        <v>177</v>
      </c>
    </row>
    <row r="170" s="2" customFormat="1">
      <c r="A170" s="39"/>
      <c r="B170" s="40"/>
      <c r="C170" s="41"/>
      <c r="D170" s="230" t="s">
        <v>125</v>
      </c>
      <c r="E170" s="41"/>
      <c r="F170" s="231" t="s">
        <v>178</v>
      </c>
      <c r="G170" s="41"/>
      <c r="H170" s="41"/>
      <c r="I170" s="232"/>
      <c r="J170" s="41"/>
      <c r="K170" s="41"/>
      <c r="L170" s="45"/>
      <c r="M170" s="233"/>
      <c r="N170" s="23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125</v>
      </c>
      <c r="AU170" s="18" t="s">
        <v>84</v>
      </c>
    </row>
    <row r="171" s="13" customFormat="1">
      <c r="A171" s="13"/>
      <c r="B171" s="235"/>
      <c r="C171" s="236"/>
      <c r="D171" s="230" t="s">
        <v>127</v>
      </c>
      <c r="E171" s="237" t="s">
        <v>1</v>
      </c>
      <c r="F171" s="238" t="s">
        <v>179</v>
      </c>
      <c r="G171" s="236"/>
      <c r="H171" s="237" t="s">
        <v>1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127</v>
      </c>
      <c r="AU171" s="244" t="s">
        <v>84</v>
      </c>
      <c r="AV171" s="13" t="s">
        <v>82</v>
      </c>
      <c r="AW171" s="13" t="s">
        <v>31</v>
      </c>
      <c r="AX171" s="13" t="s">
        <v>75</v>
      </c>
      <c r="AY171" s="244" t="s">
        <v>117</v>
      </c>
    </row>
    <row r="172" s="14" customFormat="1">
      <c r="A172" s="14"/>
      <c r="B172" s="245"/>
      <c r="C172" s="246"/>
      <c r="D172" s="230" t="s">
        <v>127</v>
      </c>
      <c r="E172" s="247" t="s">
        <v>1</v>
      </c>
      <c r="F172" s="248" t="s">
        <v>180</v>
      </c>
      <c r="G172" s="246"/>
      <c r="H172" s="249">
        <v>100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127</v>
      </c>
      <c r="AU172" s="255" t="s">
        <v>84</v>
      </c>
      <c r="AV172" s="14" t="s">
        <v>84</v>
      </c>
      <c r="AW172" s="14" t="s">
        <v>31</v>
      </c>
      <c r="AX172" s="14" t="s">
        <v>75</v>
      </c>
      <c r="AY172" s="255" t="s">
        <v>117</v>
      </c>
    </row>
    <row r="173" s="14" customFormat="1">
      <c r="A173" s="14"/>
      <c r="B173" s="245"/>
      <c r="C173" s="246"/>
      <c r="D173" s="230" t="s">
        <v>127</v>
      </c>
      <c r="E173" s="247" t="s">
        <v>1</v>
      </c>
      <c r="F173" s="248" t="s">
        <v>131</v>
      </c>
      <c r="G173" s="246"/>
      <c r="H173" s="249">
        <v>24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127</v>
      </c>
      <c r="AU173" s="255" t="s">
        <v>84</v>
      </c>
      <c r="AV173" s="14" t="s">
        <v>84</v>
      </c>
      <c r="AW173" s="14" t="s">
        <v>31</v>
      </c>
      <c r="AX173" s="14" t="s">
        <v>75</v>
      </c>
      <c r="AY173" s="255" t="s">
        <v>117</v>
      </c>
    </row>
    <row r="174" s="14" customFormat="1">
      <c r="A174" s="14"/>
      <c r="B174" s="245"/>
      <c r="C174" s="246"/>
      <c r="D174" s="230" t="s">
        <v>127</v>
      </c>
      <c r="E174" s="247" t="s">
        <v>1</v>
      </c>
      <c r="F174" s="248" t="s">
        <v>134</v>
      </c>
      <c r="G174" s="246"/>
      <c r="H174" s="249">
        <v>15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127</v>
      </c>
      <c r="AU174" s="255" t="s">
        <v>84</v>
      </c>
      <c r="AV174" s="14" t="s">
        <v>84</v>
      </c>
      <c r="AW174" s="14" t="s">
        <v>31</v>
      </c>
      <c r="AX174" s="14" t="s">
        <v>75</v>
      </c>
      <c r="AY174" s="255" t="s">
        <v>117</v>
      </c>
    </row>
    <row r="175" s="15" customFormat="1">
      <c r="A175" s="15"/>
      <c r="B175" s="256"/>
      <c r="C175" s="257"/>
      <c r="D175" s="230" t="s">
        <v>127</v>
      </c>
      <c r="E175" s="258" t="s">
        <v>1</v>
      </c>
      <c r="F175" s="259" t="s">
        <v>135</v>
      </c>
      <c r="G175" s="257"/>
      <c r="H175" s="260">
        <v>139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127</v>
      </c>
      <c r="AU175" s="266" t="s">
        <v>84</v>
      </c>
      <c r="AV175" s="15" t="s">
        <v>123</v>
      </c>
      <c r="AW175" s="15" t="s">
        <v>31</v>
      </c>
      <c r="AX175" s="15" t="s">
        <v>82</v>
      </c>
      <c r="AY175" s="266" t="s">
        <v>117</v>
      </c>
    </row>
    <row r="176" s="2" customFormat="1" ht="21.75" customHeight="1">
      <c r="A176" s="39"/>
      <c r="B176" s="40"/>
      <c r="C176" s="216" t="s">
        <v>181</v>
      </c>
      <c r="D176" s="216" t="s">
        <v>119</v>
      </c>
      <c r="E176" s="217" t="s">
        <v>182</v>
      </c>
      <c r="F176" s="218" t="s">
        <v>183</v>
      </c>
      <c r="G176" s="219" t="s">
        <v>122</v>
      </c>
      <c r="H176" s="220">
        <v>185</v>
      </c>
      <c r="I176" s="221"/>
      <c r="J176" s="222">
        <f>ROUND(I176*H176,2)</f>
        <v>0</v>
      </c>
      <c r="K176" s="223"/>
      <c r="L176" s="45"/>
      <c r="M176" s="224" t="s">
        <v>1</v>
      </c>
      <c r="N176" s="225" t="s">
        <v>40</v>
      </c>
      <c r="O176" s="92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8" t="s">
        <v>123</v>
      </c>
      <c r="AT176" s="228" t="s">
        <v>119</v>
      </c>
      <c r="AU176" s="228" t="s">
        <v>84</v>
      </c>
      <c r="AY176" s="18" t="s">
        <v>117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8" t="s">
        <v>82</v>
      </c>
      <c r="BK176" s="229">
        <f>ROUND(I176*H176,2)</f>
        <v>0</v>
      </c>
      <c r="BL176" s="18" t="s">
        <v>123</v>
      </c>
      <c r="BM176" s="228" t="s">
        <v>184</v>
      </c>
    </row>
    <row r="177" s="2" customFormat="1">
      <c r="A177" s="39"/>
      <c r="B177" s="40"/>
      <c r="C177" s="41"/>
      <c r="D177" s="230" t="s">
        <v>125</v>
      </c>
      <c r="E177" s="41"/>
      <c r="F177" s="231" t="s">
        <v>185</v>
      </c>
      <c r="G177" s="41"/>
      <c r="H177" s="41"/>
      <c r="I177" s="232"/>
      <c r="J177" s="41"/>
      <c r="K177" s="41"/>
      <c r="L177" s="45"/>
      <c r="M177" s="233"/>
      <c r="N177" s="23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125</v>
      </c>
      <c r="AU177" s="18" t="s">
        <v>84</v>
      </c>
    </row>
    <row r="178" s="13" customFormat="1">
      <c r="A178" s="13"/>
      <c r="B178" s="235"/>
      <c r="C178" s="236"/>
      <c r="D178" s="230" t="s">
        <v>127</v>
      </c>
      <c r="E178" s="237" t="s">
        <v>1</v>
      </c>
      <c r="F178" s="238" t="s">
        <v>186</v>
      </c>
      <c r="G178" s="236"/>
      <c r="H178" s="237" t="s">
        <v>1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127</v>
      </c>
      <c r="AU178" s="244" t="s">
        <v>84</v>
      </c>
      <c r="AV178" s="13" t="s">
        <v>82</v>
      </c>
      <c r="AW178" s="13" t="s">
        <v>31</v>
      </c>
      <c r="AX178" s="13" t="s">
        <v>75</v>
      </c>
      <c r="AY178" s="244" t="s">
        <v>117</v>
      </c>
    </row>
    <row r="179" s="14" customFormat="1">
      <c r="A179" s="14"/>
      <c r="B179" s="245"/>
      <c r="C179" s="246"/>
      <c r="D179" s="230" t="s">
        <v>127</v>
      </c>
      <c r="E179" s="247" t="s">
        <v>1</v>
      </c>
      <c r="F179" s="248" t="s">
        <v>187</v>
      </c>
      <c r="G179" s="246"/>
      <c r="H179" s="249">
        <v>60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127</v>
      </c>
      <c r="AU179" s="255" t="s">
        <v>84</v>
      </c>
      <c r="AV179" s="14" t="s">
        <v>84</v>
      </c>
      <c r="AW179" s="14" t="s">
        <v>31</v>
      </c>
      <c r="AX179" s="14" t="s">
        <v>75</v>
      </c>
      <c r="AY179" s="255" t="s">
        <v>117</v>
      </c>
    </row>
    <row r="180" s="14" customFormat="1">
      <c r="A180" s="14"/>
      <c r="B180" s="245"/>
      <c r="C180" s="246"/>
      <c r="D180" s="230" t="s">
        <v>127</v>
      </c>
      <c r="E180" s="247" t="s">
        <v>1</v>
      </c>
      <c r="F180" s="248" t="s">
        <v>132</v>
      </c>
      <c r="G180" s="246"/>
      <c r="H180" s="249">
        <v>35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127</v>
      </c>
      <c r="AU180" s="255" t="s">
        <v>84</v>
      </c>
      <c r="AV180" s="14" t="s">
        <v>84</v>
      </c>
      <c r="AW180" s="14" t="s">
        <v>31</v>
      </c>
      <c r="AX180" s="14" t="s">
        <v>75</v>
      </c>
      <c r="AY180" s="255" t="s">
        <v>117</v>
      </c>
    </row>
    <row r="181" s="14" customFormat="1">
      <c r="A181" s="14"/>
      <c r="B181" s="245"/>
      <c r="C181" s="246"/>
      <c r="D181" s="230" t="s">
        <v>127</v>
      </c>
      <c r="E181" s="247" t="s">
        <v>1</v>
      </c>
      <c r="F181" s="248" t="s">
        <v>133</v>
      </c>
      <c r="G181" s="246"/>
      <c r="H181" s="249">
        <v>90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127</v>
      </c>
      <c r="AU181" s="255" t="s">
        <v>84</v>
      </c>
      <c r="AV181" s="14" t="s">
        <v>84</v>
      </c>
      <c r="AW181" s="14" t="s">
        <v>31</v>
      </c>
      <c r="AX181" s="14" t="s">
        <v>75</v>
      </c>
      <c r="AY181" s="255" t="s">
        <v>117</v>
      </c>
    </row>
    <row r="182" s="15" customFormat="1">
      <c r="A182" s="15"/>
      <c r="B182" s="256"/>
      <c r="C182" s="257"/>
      <c r="D182" s="230" t="s">
        <v>127</v>
      </c>
      <c r="E182" s="258" t="s">
        <v>1</v>
      </c>
      <c r="F182" s="259" t="s">
        <v>135</v>
      </c>
      <c r="G182" s="257"/>
      <c r="H182" s="260">
        <v>185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127</v>
      </c>
      <c r="AU182" s="266" t="s">
        <v>84</v>
      </c>
      <c r="AV182" s="15" t="s">
        <v>123</v>
      </c>
      <c r="AW182" s="15" t="s">
        <v>31</v>
      </c>
      <c r="AX182" s="15" t="s">
        <v>82</v>
      </c>
      <c r="AY182" s="266" t="s">
        <v>117</v>
      </c>
    </row>
    <row r="183" s="2" customFormat="1" ht="33" customHeight="1">
      <c r="A183" s="39"/>
      <c r="B183" s="40"/>
      <c r="C183" s="216" t="s">
        <v>188</v>
      </c>
      <c r="D183" s="216" t="s">
        <v>119</v>
      </c>
      <c r="E183" s="217" t="s">
        <v>189</v>
      </c>
      <c r="F183" s="218" t="s">
        <v>190</v>
      </c>
      <c r="G183" s="219" t="s">
        <v>138</v>
      </c>
      <c r="H183" s="220">
        <v>5</v>
      </c>
      <c r="I183" s="221"/>
      <c r="J183" s="222">
        <f>ROUND(I183*H183,2)</f>
        <v>0</v>
      </c>
      <c r="K183" s="223"/>
      <c r="L183" s="45"/>
      <c r="M183" s="224" t="s">
        <v>1</v>
      </c>
      <c r="N183" s="225" t="s">
        <v>40</v>
      </c>
      <c r="O183" s="92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8" t="s">
        <v>123</v>
      </c>
      <c r="AT183" s="228" t="s">
        <v>119</v>
      </c>
      <c r="AU183" s="228" t="s">
        <v>84</v>
      </c>
      <c r="AY183" s="18" t="s">
        <v>117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8" t="s">
        <v>82</v>
      </c>
      <c r="BK183" s="229">
        <f>ROUND(I183*H183,2)</f>
        <v>0</v>
      </c>
      <c r="BL183" s="18" t="s">
        <v>123</v>
      </c>
      <c r="BM183" s="228" t="s">
        <v>191</v>
      </c>
    </row>
    <row r="184" s="2" customFormat="1">
      <c r="A184" s="39"/>
      <c r="B184" s="40"/>
      <c r="C184" s="41"/>
      <c r="D184" s="230" t="s">
        <v>125</v>
      </c>
      <c r="E184" s="41"/>
      <c r="F184" s="231" t="s">
        <v>192</v>
      </c>
      <c r="G184" s="41"/>
      <c r="H184" s="41"/>
      <c r="I184" s="232"/>
      <c r="J184" s="41"/>
      <c r="K184" s="41"/>
      <c r="L184" s="45"/>
      <c r="M184" s="233"/>
      <c r="N184" s="23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125</v>
      </c>
      <c r="AU184" s="18" t="s">
        <v>84</v>
      </c>
    </row>
    <row r="185" s="13" customFormat="1">
      <c r="A185" s="13"/>
      <c r="B185" s="235"/>
      <c r="C185" s="236"/>
      <c r="D185" s="230" t="s">
        <v>127</v>
      </c>
      <c r="E185" s="237" t="s">
        <v>1</v>
      </c>
      <c r="F185" s="238" t="s">
        <v>193</v>
      </c>
      <c r="G185" s="236"/>
      <c r="H185" s="237" t="s">
        <v>1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127</v>
      </c>
      <c r="AU185" s="244" t="s">
        <v>84</v>
      </c>
      <c r="AV185" s="13" t="s">
        <v>82</v>
      </c>
      <c r="AW185" s="13" t="s">
        <v>31</v>
      </c>
      <c r="AX185" s="13" t="s">
        <v>75</v>
      </c>
      <c r="AY185" s="244" t="s">
        <v>117</v>
      </c>
    </row>
    <row r="186" s="14" customFormat="1">
      <c r="A186" s="14"/>
      <c r="B186" s="245"/>
      <c r="C186" s="246"/>
      <c r="D186" s="230" t="s">
        <v>127</v>
      </c>
      <c r="E186" s="247" t="s">
        <v>1</v>
      </c>
      <c r="F186" s="248" t="s">
        <v>142</v>
      </c>
      <c r="G186" s="246"/>
      <c r="H186" s="249">
        <v>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127</v>
      </c>
      <c r="AU186" s="255" t="s">
        <v>84</v>
      </c>
      <c r="AV186" s="14" t="s">
        <v>84</v>
      </c>
      <c r="AW186" s="14" t="s">
        <v>31</v>
      </c>
      <c r="AX186" s="14" t="s">
        <v>75</v>
      </c>
      <c r="AY186" s="255" t="s">
        <v>117</v>
      </c>
    </row>
    <row r="187" s="14" customFormat="1">
      <c r="A187" s="14"/>
      <c r="B187" s="245"/>
      <c r="C187" s="246"/>
      <c r="D187" s="230" t="s">
        <v>127</v>
      </c>
      <c r="E187" s="247" t="s">
        <v>1</v>
      </c>
      <c r="F187" s="248" t="s">
        <v>143</v>
      </c>
      <c r="G187" s="246"/>
      <c r="H187" s="249">
        <v>2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127</v>
      </c>
      <c r="AU187" s="255" t="s">
        <v>84</v>
      </c>
      <c r="AV187" s="14" t="s">
        <v>84</v>
      </c>
      <c r="AW187" s="14" t="s">
        <v>31</v>
      </c>
      <c r="AX187" s="14" t="s">
        <v>75</v>
      </c>
      <c r="AY187" s="255" t="s">
        <v>117</v>
      </c>
    </row>
    <row r="188" s="14" customFormat="1">
      <c r="A188" s="14"/>
      <c r="B188" s="245"/>
      <c r="C188" s="246"/>
      <c r="D188" s="230" t="s">
        <v>127</v>
      </c>
      <c r="E188" s="247" t="s">
        <v>1</v>
      </c>
      <c r="F188" s="248" t="s">
        <v>144</v>
      </c>
      <c r="G188" s="246"/>
      <c r="H188" s="249">
        <v>2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127</v>
      </c>
      <c r="AU188" s="255" t="s">
        <v>84</v>
      </c>
      <c r="AV188" s="14" t="s">
        <v>84</v>
      </c>
      <c r="AW188" s="14" t="s">
        <v>31</v>
      </c>
      <c r="AX188" s="14" t="s">
        <v>75</v>
      </c>
      <c r="AY188" s="255" t="s">
        <v>117</v>
      </c>
    </row>
    <row r="189" s="15" customFormat="1">
      <c r="A189" s="15"/>
      <c r="B189" s="256"/>
      <c r="C189" s="257"/>
      <c r="D189" s="230" t="s">
        <v>127</v>
      </c>
      <c r="E189" s="258" t="s">
        <v>1</v>
      </c>
      <c r="F189" s="259" t="s">
        <v>135</v>
      </c>
      <c r="G189" s="257"/>
      <c r="H189" s="260">
        <v>5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127</v>
      </c>
      <c r="AU189" s="266" t="s">
        <v>84</v>
      </c>
      <c r="AV189" s="15" t="s">
        <v>123</v>
      </c>
      <c r="AW189" s="15" t="s">
        <v>31</v>
      </c>
      <c r="AX189" s="15" t="s">
        <v>82</v>
      </c>
      <c r="AY189" s="266" t="s">
        <v>117</v>
      </c>
    </row>
    <row r="190" s="2" customFormat="1" ht="33" customHeight="1">
      <c r="A190" s="39"/>
      <c r="B190" s="40"/>
      <c r="C190" s="216" t="s">
        <v>194</v>
      </c>
      <c r="D190" s="216" t="s">
        <v>119</v>
      </c>
      <c r="E190" s="217" t="s">
        <v>195</v>
      </c>
      <c r="F190" s="218" t="s">
        <v>196</v>
      </c>
      <c r="G190" s="219" t="s">
        <v>138</v>
      </c>
      <c r="H190" s="220">
        <v>1</v>
      </c>
      <c r="I190" s="221"/>
      <c r="J190" s="222">
        <f>ROUND(I190*H190,2)</f>
        <v>0</v>
      </c>
      <c r="K190" s="223"/>
      <c r="L190" s="45"/>
      <c r="M190" s="224" t="s">
        <v>1</v>
      </c>
      <c r="N190" s="225" t="s">
        <v>40</v>
      </c>
      <c r="O190" s="92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8" t="s">
        <v>123</v>
      </c>
      <c r="AT190" s="228" t="s">
        <v>119</v>
      </c>
      <c r="AU190" s="228" t="s">
        <v>84</v>
      </c>
      <c r="AY190" s="18" t="s">
        <v>117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8" t="s">
        <v>82</v>
      </c>
      <c r="BK190" s="229">
        <f>ROUND(I190*H190,2)</f>
        <v>0</v>
      </c>
      <c r="BL190" s="18" t="s">
        <v>123</v>
      </c>
      <c r="BM190" s="228" t="s">
        <v>197</v>
      </c>
    </row>
    <row r="191" s="2" customFormat="1">
      <c r="A191" s="39"/>
      <c r="B191" s="40"/>
      <c r="C191" s="41"/>
      <c r="D191" s="230" t="s">
        <v>125</v>
      </c>
      <c r="E191" s="41"/>
      <c r="F191" s="231" t="s">
        <v>198</v>
      </c>
      <c r="G191" s="41"/>
      <c r="H191" s="41"/>
      <c r="I191" s="232"/>
      <c r="J191" s="41"/>
      <c r="K191" s="41"/>
      <c r="L191" s="45"/>
      <c r="M191" s="233"/>
      <c r="N191" s="23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125</v>
      </c>
      <c r="AU191" s="18" t="s">
        <v>84</v>
      </c>
    </row>
    <row r="192" s="13" customFormat="1">
      <c r="A192" s="13"/>
      <c r="B192" s="235"/>
      <c r="C192" s="236"/>
      <c r="D192" s="230" t="s">
        <v>127</v>
      </c>
      <c r="E192" s="237" t="s">
        <v>1</v>
      </c>
      <c r="F192" s="238" t="s">
        <v>193</v>
      </c>
      <c r="G192" s="236"/>
      <c r="H192" s="237" t="s">
        <v>1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127</v>
      </c>
      <c r="AU192" s="244" t="s">
        <v>84</v>
      </c>
      <c r="AV192" s="13" t="s">
        <v>82</v>
      </c>
      <c r="AW192" s="13" t="s">
        <v>31</v>
      </c>
      <c r="AX192" s="13" t="s">
        <v>75</v>
      </c>
      <c r="AY192" s="244" t="s">
        <v>117</v>
      </c>
    </row>
    <row r="193" s="14" customFormat="1">
      <c r="A193" s="14"/>
      <c r="B193" s="245"/>
      <c r="C193" s="246"/>
      <c r="D193" s="230" t="s">
        <v>127</v>
      </c>
      <c r="E193" s="247" t="s">
        <v>1</v>
      </c>
      <c r="F193" s="248" t="s">
        <v>150</v>
      </c>
      <c r="G193" s="246"/>
      <c r="H193" s="249">
        <v>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127</v>
      </c>
      <c r="AU193" s="255" t="s">
        <v>84</v>
      </c>
      <c r="AV193" s="14" t="s">
        <v>84</v>
      </c>
      <c r="AW193" s="14" t="s">
        <v>31</v>
      </c>
      <c r="AX193" s="14" t="s">
        <v>82</v>
      </c>
      <c r="AY193" s="255" t="s">
        <v>117</v>
      </c>
    </row>
    <row r="194" s="2" customFormat="1" ht="33" customHeight="1">
      <c r="A194" s="39"/>
      <c r="B194" s="40"/>
      <c r="C194" s="216" t="s">
        <v>199</v>
      </c>
      <c r="D194" s="216" t="s">
        <v>119</v>
      </c>
      <c r="E194" s="217" t="s">
        <v>200</v>
      </c>
      <c r="F194" s="218" t="s">
        <v>201</v>
      </c>
      <c r="G194" s="219" t="s">
        <v>138</v>
      </c>
      <c r="H194" s="220">
        <v>1</v>
      </c>
      <c r="I194" s="221"/>
      <c r="J194" s="222">
        <f>ROUND(I194*H194,2)</f>
        <v>0</v>
      </c>
      <c r="K194" s="223"/>
      <c r="L194" s="45"/>
      <c r="M194" s="224" t="s">
        <v>1</v>
      </c>
      <c r="N194" s="225" t="s">
        <v>40</v>
      </c>
      <c r="O194" s="92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8" t="s">
        <v>123</v>
      </c>
      <c r="AT194" s="228" t="s">
        <v>119</v>
      </c>
      <c r="AU194" s="228" t="s">
        <v>84</v>
      </c>
      <c r="AY194" s="18" t="s">
        <v>117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8" t="s">
        <v>82</v>
      </c>
      <c r="BK194" s="229">
        <f>ROUND(I194*H194,2)</f>
        <v>0</v>
      </c>
      <c r="BL194" s="18" t="s">
        <v>123</v>
      </c>
      <c r="BM194" s="228" t="s">
        <v>202</v>
      </c>
    </row>
    <row r="195" s="2" customFormat="1">
      <c r="A195" s="39"/>
      <c r="B195" s="40"/>
      <c r="C195" s="41"/>
      <c r="D195" s="230" t="s">
        <v>125</v>
      </c>
      <c r="E195" s="41"/>
      <c r="F195" s="231" t="s">
        <v>203</v>
      </c>
      <c r="G195" s="41"/>
      <c r="H195" s="41"/>
      <c r="I195" s="232"/>
      <c r="J195" s="41"/>
      <c r="K195" s="41"/>
      <c r="L195" s="45"/>
      <c r="M195" s="233"/>
      <c r="N195" s="23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125</v>
      </c>
      <c r="AU195" s="18" t="s">
        <v>84</v>
      </c>
    </row>
    <row r="196" s="13" customFormat="1">
      <c r="A196" s="13"/>
      <c r="B196" s="235"/>
      <c r="C196" s="236"/>
      <c r="D196" s="230" t="s">
        <v>127</v>
      </c>
      <c r="E196" s="237" t="s">
        <v>1</v>
      </c>
      <c r="F196" s="238" t="s">
        <v>193</v>
      </c>
      <c r="G196" s="236"/>
      <c r="H196" s="237" t="s">
        <v>1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127</v>
      </c>
      <c r="AU196" s="244" t="s">
        <v>84</v>
      </c>
      <c r="AV196" s="13" t="s">
        <v>82</v>
      </c>
      <c r="AW196" s="13" t="s">
        <v>31</v>
      </c>
      <c r="AX196" s="13" t="s">
        <v>75</v>
      </c>
      <c r="AY196" s="244" t="s">
        <v>117</v>
      </c>
    </row>
    <row r="197" s="14" customFormat="1">
      <c r="A197" s="14"/>
      <c r="B197" s="245"/>
      <c r="C197" s="246"/>
      <c r="D197" s="230" t="s">
        <v>127</v>
      </c>
      <c r="E197" s="247" t="s">
        <v>1</v>
      </c>
      <c r="F197" s="248" t="s">
        <v>204</v>
      </c>
      <c r="G197" s="246"/>
      <c r="H197" s="249">
        <v>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127</v>
      </c>
      <c r="AU197" s="255" t="s">
        <v>84</v>
      </c>
      <c r="AV197" s="14" t="s">
        <v>84</v>
      </c>
      <c r="AW197" s="14" t="s">
        <v>31</v>
      </c>
      <c r="AX197" s="14" t="s">
        <v>82</v>
      </c>
      <c r="AY197" s="255" t="s">
        <v>117</v>
      </c>
    </row>
    <row r="198" s="2" customFormat="1" ht="33" customHeight="1">
      <c r="A198" s="39"/>
      <c r="B198" s="40"/>
      <c r="C198" s="216" t="s">
        <v>205</v>
      </c>
      <c r="D198" s="216" t="s">
        <v>119</v>
      </c>
      <c r="E198" s="217" t="s">
        <v>206</v>
      </c>
      <c r="F198" s="218" t="s">
        <v>207</v>
      </c>
      <c r="G198" s="219" t="s">
        <v>208</v>
      </c>
      <c r="H198" s="220">
        <v>8.2400000000000002</v>
      </c>
      <c r="I198" s="221"/>
      <c r="J198" s="222">
        <f>ROUND(I198*H198,2)</f>
        <v>0</v>
      </c>
      <c r="K198" s="223"/>
      <c r="L198" s="45"/>
      <c r="M198" s="224" t="s">
        <v>1</v>
      </c>
      <c r="N198" s="225" t="s">
        <v>40</v>
      </c>
      <c r="O198" s="92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8" t="s">
        <v>123</v>
      </c>
      <c r="AT198" s="228" t="s">
        <v>119</v>
      </c>
      <c r="AU198" s="228" t="s">
        <v>84</v>
      </c>
      <c r="AY198" s="18" t="s">
        <v>117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8" t="s">
        <v>82</v>
      </c>
      <c r="BK198" s="229">
        <f>ROUND(I198*H198,2)</f>
        <v>0</v>
      </c>
      <c r="BL198" s="18" t="s">
        <v>123</v>
      </c>
      <c r="BM198" s="228" t="s">
        <v>209</v>
      </c>
    </row>
    <row r="199" s="2" customFormat="1">
      <c r="A199" s="39"/>
      <c r="B199" s="40"/>
      <c r="C199" s="41"/>
      <c r="D199" s="230" t="s">
        <v>125</v>
      </c>
      <c r="E199" s="41"/>
      <c r="F199" s="231" t="s">
        <v>210</v>
      </c>
      <c r="G199" s="41"/>
      <c r="H199" s="41"/>
      <c r="I199" s="232"/>
      <c r="J199" s="41"/>
      <c r="K199" s="41"/>
      <c r="L199" s="45"/>
      <c r="M199" s="233"/>
      <c r="N199" s="23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125</v>
      </c>
      <c r="AU199" s="18" t="s">
        <v>84</v>
      </c>
    </row>
    <row r="200" s="13" customFormat="1">
      <c r="A200" s="13"/>
      <c r="B200" s="235"/>
      <c r="C200" s="236"/>
      <c r="D200" s="230" t="s">
        <v>127</v>
      </c>
      <c r="E200" s="237" t="s">
        <v>1</v>
      </c>
      <c r="F200" s="238" t="s">
        <v>211</v>
      </c>
      <c r="G200" s="236"/>
      <c r="H200" s="237" t="s">
        <v>1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127</v>
      </c>
      <c r="AU200" s="244" t="s">
        <v>84</v>
      </c>
      <c r="AV200" s="13" t="s">
        <v>82</v>
      </c>
      <c r="AW200" s="13" t="s">
        <v>31</v>
      </c>
      <c r="AX200" s="13" t="s">
        <v>75</v>
      </c>
      <c r="AY200" s="244" t="s">
        <v>117</v>
      </c>
    </row>
    <row r="201" s="14" customFormat="1">
      <c r="A201" s="14"/>
      <c r="B201" s="245"/>
      <c r="C201" s="246"/>
      <c r="D201" s="230" t="s">
        <v>127</v>
      </c>
      <c r="E201" s="247" t="s">
        <v>1</v>
      </c>
      <c r="F201" s="248" t="s">
        <v>212</v>
      </c>
      <c r="G201" s="246"/>
      <c r="H201" s="249">
        <v>1.3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127</v>
      </c>
      <c r="AU201" s="255" t="s">
        <v>84</v>
      </c>
      <c r="AV201" s="14" t="s">
        <v>84</v>
      </c>
      <c r="AW201" s="14" t="s">
        <v>31</v>
      </c>
      <c r="AX201" s="14" t="s">
        <v>75</v>
      </c>
      <c r="AY201" s="255" t="s">
        <v>117</v>
      </c>
    </row>
    <row r="202" s="14" customFormat="1">
      <c r="A202" s="14"/>
      <c r="B202" s="245"/>
      <c r="C202" s="246"/>
      <c r="D202" s="230" t="s">
        <v>127</v>
      </c>
      <c r="E202" s="247" t="s">
        <v>1</v>
      </c>
      <c r="F202" s="248" t="s">
        <v>213</v>
      </c>
      <c r="G202" s="246"/>
      <c r="H202" s="249">
        <v>6.9400000000000004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127</v>
      </c>
      <c r="AU202" s="255" t="s">
        <v>84</v>
      </c>
      <c r="AV202" s="14" t="s">
        <v>84</v>
      </c>
      <c r="AW202" s="14" t="s">
        <v>31</v>
      </c>
      <c r="AX202" s="14" t="s">
        <v>75</v>
      </c>
      <c r="AY202" s="255" t="s">
        <v>117</v>
      </c>
    </row>
    <row r="203" s="15" customFormat="1">
      <c r="A203" s="15"/>
      <c r="B203" s="256"/>
      <c r="C203" s="257"/>
      <c r="D203" s="230" t="s">
        <v>127</v>
      </c>
      <c r="E203" s="258" t="s">
        <v>1</v>
      </c>
      <c r="F203" s="259" t="s">
        <v>135</v>
      </c>
      <c r="G203" s="257"/>
      <c r="H203" s="260">
        <v>8.2400000000000002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6" t="s">
        <v>127</v>
      </c>
      <c r="AU203" s="266" t="s">
        <v>84</v>
      </c>
      <c r="AV203" s="15" t="s">
        <v>123</v>
      </c>
      <c r="AW203" s="15" t="s">
        <v>31</v>
      </c>
      <c r="AX203" s="15" t="s">
        <v>82</v>
      </c>
      <c r="AY203" s="266" t="s">
        <v>117</v>
      </c>
    </row>
    <row r="204" s="2" customFormat="1" ht="33" customHeight="1">
      <c r="A204" s="39"/>
      <c r="B204" s="40"/>
      <c r="C204" s="216" t="s">
        <v>214</v>
      </c>
      <c r="D204" s="216" t="s">
        <v>119</v>
      </c>
      <c r="E204" s="217" t="s">
        <v>215</v>
      </c>
      <c r="F204" s="218" t="s">
        <v>216</v>
      </c>
      <c r="G204" s="219" t="s">
        <v>208</v>
      </c>
      <c r="H204" s="220">
        <v>446.30000000000001</v>
      </c>
      <c r="I204" s="221"/>
      <c r="J204" s="222">
        <f>ROUND(I204*H204,2)</f>
        <v>0</v>
      </c>
      <c r="K204" s="223"/>
      <c r="L204" s="45"/>
      <c r="M204" s="224" t="s">
        <v>1</v>
      </c>
      <c r="N204" s="225" t="s">
        <v>40</v>
      </c>
      <c r="O204" s="92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8" t="s">
        <v>123</v>
      </c>
      <c r="AT204" s="228" t="s">
        <v>119</v>
      </c>
      <c r="AU204" s="228" t="s">
        <v>84</v>
      </c>
      <c r="AY204" s="18" t="s">
        <v>117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8" t="s">
        <v>82</v>
      </c>
      <c r="BK204" s="229">
        <f>ROUND(I204*H204,2)</f>
        <v>0</v>
      </c>
      <c r="BL204" s="18" t="s">
        <v>123</v>
      </c>
      <c r="BM204" s="228" t="s">
        <v>217</v>
      </c>
    </row>
    <row r="205" s="2" customFormat="1">
      <c r="A205" s="39"/>
      <c r="B205" s="40"/>
      <c r="C205" s="41"/>
      <c r="D205" s="230" t="s">
        <v>125</v>
      </c>
      <c r="E205" s="41"/>
      <c r="F205" s="231" t="s">
        <v>218</v>
      </c>
      <c r="G205" s="41"/>
      <c r="H205" s="41"/>
      <c r="I205" s="232"/>
      <c r="J205" s="41"/>
      <c r="K205" s="41"/>
      <c r="L205" s="45"/>
      <c r="M205" s="233"/>
      <c r="N205" s="23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125</v>
      </c>
      <c r="AU205" s="18" t="s">
        <v>84</v>
      </c>
    </row>
    <row r="206" s="13" customFormat="1">
      <c r="A206" s="13"/>
      <c r="B206" s="235"/>
      <c r="C206" s="236"/>
      <c r="D206" s="230" t="s">
        <v>127</v>
      </c>
      <c r="E206" s="237" t="s">
        <v>1</v>
      </c>
      <c r="F206" s="238" t="s">
        <v>219</v>
      </c>
      <c r="G206" s="236"/>
      <c r="H206" s="237" t="s">
        <v>1</v>
      </c>
      <c r="I206" s="239"/>
      <c r="J206" s="236"/>
      <c r="K206" s="236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127</v>
      </c>
      <c r="AU206" s="244" t="s">
        <v>84</v>
      </c>
      <c r="AV206" s="13" t="s">
        <v>82</v>
      </c>
      <c r="AW206" s="13" t="s">
        <v>31</v>
      </c>
      <c r="AX206" s="13" t="s">
        <v>75</v>
      </c>
      <c r="AY206" s="244" t="s">
        <v>117</v>
      </c>
    </row>
    <row r="207" s="13" customFormat="1">
      <c r="A207" s="13"/>
      <c r="B207" s="235"/>
      <c r="C207" s="236"/>
      <c r="D207" s="230" t="s">
        <v>127</v>
      </c>
      <c r="E207" s="237" t="s">
        <v>1</v>
      </c>
      <c r="F207" s="238" t="s">
        <v>220</v>
      </c>
      <c r="G207" s="236"/>
      <c r="H207" s="237" t="s">
        <v>1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127</v>
      </c>
      <c r="AU207" s="244" t="s">
        <v>84</v>
      </c>
      <c r="AV207" s="13" t="s">
        <v>82</v>
      </c>
      <c r="AW207" s="13" t="s">
        <v>31</v>
      </c>
      <c r="AX207" s="13" t="s">
        <v>75</v>
      </c>
      <c r="AY207" s="244" t="s">
        <v>117</v>
      </c>
    </row>
    <row r="208" s="14" customFormat="1">
      <c r="A208" s="14"/>
      <c r="B208" s="245"/>
      <c r="C208" s="246"/>
      <c r="D208" s="230" t="s">
        <v>127</v>
      </c>
      <c r="E208" s="247" t="s">
        <v>1</v>
      </c>
      <c r="F208" s="248" t="s">
        <v>221</v>
      </c>
      <c r="G208" s="246"/>
      <c r="H208" s="249">
        <v>0.059999999999999998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127</v>
      </c>
      <c r="AU208" s="255" t="s">
        <v>84</v>
      </c>
      <c r="AV208" s="14" t="s">
        <v>84</v>
      </c>
      <c r="AW208" s="14" t="s">
        <v>31</v>
      </c>
      <c r="AX208" s="14" t="s">
        <v>75</v>
      </c>
      <c r="AY208" s="255" t="s">
        <v>117</v>
      </c>
    </row>
    <row r="209" s="14" customFormat="1">
      <c r="A209" s="14"/>
      <c r="B209" s="245"/>
      <c r="C209" s="246"/>
      <c r="D209" s="230" t="s">
        <v>127</v>
      </c>
      <c r="E209" s="247" t="s">
        <v>1</v>
      </c>
      <c r="F209" s="248" t="s">
        <v>222</v>
      </c>
      <c r="G209" s="246"/>
      <c r="H209" s="249">
        <v>0.88200000000000001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127</v>
      </c>
      <c r="AU209" s="255" t="s">
        <v>84</v>
      </c>
      <c r="AV209" s="14" t="s">
        <v>84</v>
      </c>
      <c r="AW209" s="14" t="s">
        <v>31</v>
      </c>
      <c r="AX209" s="14" t="s">
        <v>75</v>
      </c>
      <c r="AY209" s="255" t="s">
        <v>117</v>
      </c>
    </row>
    <row r="210" s="14" customFormat="1">
      <c r="A210" s="14"/>
      <c r="B210" s="245"/>
      <c r="C210" s="246"/>
      <c r="D210" s="230" t="s">
        <v>127</v>
      </c>
      <c r="E210" s="247" t="s">
        <v>1</v>
      </c>
      <c r="F210" s="248" t="s">
        <v>223</v>
      </c>
      <c r="G210" s="246"/>
      <c r="H210" s="249">
        <v>5.8380000000000001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127</v>
      </c>
      <c r="AU210" s="255" t="s">
        <v>84</v>
      </c>
      <c r="AV210" s="14" t="s">
        <v>84</v>
      </c>
      <c r="AW210" s="14" t="s">
        <v>31</v>
      </c>
      <c r="AX210" s="14" t="s">
        <v>75</v>
      </c>
      <c r="AY210" s="255" t="s">
        <v>117</v>
      </c>
    </row>
    <row r="211" s="14" customFormat="1">
      <c r="A211" s="14"/>
      <c r="B211" s="245"/>
      <c r="C211" s="246"/>
      <c r="D211" s="230" t="s">
        <v>127</v>
      </c>
      <c r="E211" s="247" t="s">
        <v>1</v>
      </c>
      <c r="F211" s="248" t="s">
        <v>224</v>
      </c>
      <c r="G211" s="246"/>
      <c r="H211" s="249">
        <v>7.9459999999999997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127</v>
      </c>
      <c r="AU211" s="255" t="s">
        <v>84</v>
      </c>
      <c r="AV211" s="14" t="s">
        <v>84</v>
      </c>
      <c r="AW211" s="14" t="s">
        <v>31</v>
      </c>
      <c r="AX211" s="14" t="s">
        <v>75</v>
      </c>
      <c r="AY211" s="255" t="s">
        <v>117</v>
      </c>
    </row>
    <row r="212" s="14" customFormat="1">
      <c r="A212" s="14"/>
      <c r="B212" s="245"/>
      <c r="C212" s="246"/>
      <c r="D212" s="230" t="s">
        <v>127</v>
      </c>
      <c r="E212" s="247" t="s">
        <v>1</v>
      </c>
      <c r="F212" s="248" t="s">
        <v>225</v>
      </c>
      <c r="G212" s="246"/>
      <c r="H212" s="249">
        <v>9.7919999999999998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127</v>
      </c>
      <c r="AU212" s="255" t="s">
        <v>84</v>
      </c>
      <c r="AV212" s="14" t="s">
        <v>84</v>
      </c>
      <c r="AW212" s="14" t="s">
        <v>31</v>
      </c>
      <c r="AX212" s="14" t="s">
        <v>75</v>
      </c>
      <c r="AY212" s="255" t="s">
        <v>117</v>
      </c>
    </row>
    <row r="213" s="14" customFormat="1">
      <c r="A213" s="14"/>
      <c r="B213" s="245"/>
      <c r="C213" s="246"/>
      <c r="D213" s="230" t="s">
        <v>127</v>
      </c>
      <c r="E213" s="247" t="s">
        <v>1</v>
      </c>
      <c r="F213" s="248" t="s">
        <v>226</v>
      </c>
      <c r="G213" s="246"/>
      <c r="H213" s="249">
        <v>11.475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127</v>
      </c>
      <c r="AU213" s="255" t="s">
        <v>84</v>
      </c>
      <c r="AV213" s="14" t="s">
        <v>84</v>
      </c>
      <c r="AW213" s="14" t="s">
        <v>31</v>
      </c>
      <c r="AX213" s="14" t="s">
        <v>75</v>
      </c>
      <c r="AY213" s="255" t="s">
        <v>117</v>
      </c>
    </row>
    <row r="214" s="14" customFormat="1">
      <c r="A214" s="14"/>
      <c r="B214" s="245"/>
      <c r="C214" s="246"/>
      <c r="D214" s="230" t="s">
        <v>127</v>
      </c>
      <c r="E214" s="247" t="s">
        <v>1</v>
      </c>
      <c r="F214" s="248" t="s">
        <v>227</v>
      </c>
      <c r="G214" s="246"/>
      <c r="H214" s="249">
        <v>13.285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127</v>
      </c>
      <c r="AU214" s="255" t="s">
        <v>84</v>
      </c>
      <c r="AV214" s="14" t="s">
        <v>84</v>
      </c>
      <c r="AW214" s="14" t="s">
        <v>31</v>
      </c>
      <c r="AX214" s="14" t="s">
        <v>75</v>
      </c>
      <c r="AY214" s="255" t="s">
        <v>117</v>
      </c>
    </row>
    <row r="215" s="14" customFormat="1">
      <c r="A215" s="14"/>
      <c r="B215" s="245"/>
      <c r="C215" s="246"/>
      <c r="D215" s="230" t="s">
        <v>127</v>
      </c>
      <c r="E215" s="247" t="s">
        <v>1</v>
      </c>
      <c r="F215" s="248" t="s">
        <v>228</v>
      </c>
      <c r="G215" s="246"/>
      <c r="H215" s="249">
        <v>9.0879999999999992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127</v>
      </c>
      <c r="AU215" s="255" t="s">
        <v>84</v>
      </c>
      <c r="AV215" s="14" t="s">
        <v>84</v>
      </c>
      <c r="AW215" s="14" t="s">
        <v>31</v>
      </c>
      <c r="AX215" s="14" t="s">
        <v>75</v>
      </c>
      <c r="AY215" s="255" t="s">
        <v>117</v>
      </c>
    </row>
    <row r="216" s="14" customFormat="1">
      <c r="A216" s="14"/>
      <c r="B216" s="245"/>
      <c r="C216" s="246"/>
      <c r="D216" s="230" t="s">
        <v>127</v>
      </c>
      <c r="E216" s="247" t="s">
        <v>1</v>
      </c>
      <c r="F216" s="248" t="s">
        <v>229</v>
      </c>
      <c r="G216" s="246"/>
      <c r="H216" s="249">
        <v>8.6449999999999996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127</v>
      </c>
      <c r="AU216" s="255" t="s">
        <v>84</v>
      </c>
      <c r="AV216" s="14" t="s">
        <v>84</v>
      </c>
      <c r="AW216" s="14" t="s">
        <v>31</v>
      </c>
      <c r="AX216" s="14" t="s">
        <v>75</v>
      </c>
      <c r="AY216" s="255" t="s">
        <v>117</v>
      </c>
    </row>
    <row r="217" s="14" customFormat="1">
      <c r="A217" s="14"/>
      <c r="B217" s="245"/>
      <c r="C217" s="246"/>
      <c r="D217" s="230" t="s">
        <v>127</v>
      </c>
      <c r="E217" s="247" t="s">
        <v>1</v>
      </c>
      <c r="F217" s="248" t="s">
        <v>230</v>
      </c>
      <c r="G217" s="246"/>
      <c r="H217" s="249">
        <v>6.4139999999999997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127</v>
      </c>
      <c r="AU217" s="255" t="s">
        <v>84</v>
      </c>
      <c r="AV217" s="14" t="s">
        <v>84</v>
      </c>
      <c r="AW217" s="14" t="s">
        <v>31</v>
      </c>
      <c r="AX217" s="14" t="s">
        <v>75</v>
      </c>
      <c r="AY217" s="255" t="s">
        <v>117</v>
      </c>
    </row>
    <row r="218" s="14" customFormat="1">
      <c r="A218" s="14"/>
      <c r="B218" s="245"/>
      <c r="C218" s="246"/>
      <c r="D218" s="230" t="s">
        <v>127</v>
      </c>
      <c r="E218" s="247" t="s">
        <v>1</v>
      </c>
      <c r="F218" s="248" t="s">
        <v>231</v>
      </c>
      <c r="G218" s="246"/>
      <c r="H218" s="249">
        <v>7.5709999999999997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127</v>
      </c>
      <c r="AU218" s="255" t="s">
        <v>84</v>
      </c>
      <c r="AV218" s="14" t="s">
        <v>84</v>
      </c>
      <c r="AW218" s="14" t="s">
        <v>31</v>
      </c>
      <c r="AX218" s="14" t="s">
        <v>75</v>
      </c>
      <c r="AY218" s="255" t="s">
        <v>117</v>
      </c>
    </row>
    <row r="219" s="14" customFormat="1">
      <c r="A219" s="14"/>
      <c r="B219" s="245"/>
      <c r="C219" s="246"/>
      <c r="D219" s="230" t="s">
        <v>127</v>
      </c>
      <c r="E219" s="247" t="s">
        <v>1</v>
      </c>
      <c r="F219" s="248" t="s">
        <v>232</v>
      </c>
      <c r="G219" s="246"/>
      <c r="H219" s="249">
        <v>7.056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127</v>
      </c>
      <c r="AU219" s="255" t="s">
        <v>84</v>
      </c>
      <c r="AV219" s="14" t="s">
        <v>84</v>
      </c>
      <c r="AW219" s="14" t="s">
        <v>31</v>
      </c>
      <c r="AX219" s="14" t="s">
        <v>75</v>
      </c>
      <c r="AY219" s="255" t="s">
        <v>117</v>
      </c>
    </row>
    <row r="220" s="14" customFormat="1">
      <c r="A220" s="14"/>
      <c r="B220" s="245"/>
      <c r="C220" s="246"/>
      <c r="D220" s="230" t="s">
        <v>127</v>
      </c>
      <c r="E220" s="247" t="s">
        <v>1</v>
      </c>
      <c r="F220" s="248" t="s">
        <v>233</v>
      </c>
      <c r="G220" s="246"/>
      <c r="H220" s="249">
        <v>4.6580000000000004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127</v>
      </c>
      <c r="AU220" s="255" t="s">
        <v>84</v>
      </c>
      <c r="AV220" s="14" t="s">
        <v>84</v>
      </c>
      <c r="AW220" s="14" t="s">
        <v>31</v>
      </c>
      <c r="AX220" s="14" t="s">
        <v>75</v>
      </c>
      <c r="AY220" s="255" t="s">
        <v>117</v>
      </c>
    </row>
    <row r="221" s="14" customFormat="1">
      <c r="A221" s="14"/>
      <c r="B221" s="245"/>
      <c r="C221" s="246"/>
      <c r="D221" s="230" t="s">
        <v>127</v>
      </c>
      <c r="E221" s="247" t="s">
        <v>1</v>
      </c>
      <c r="F221" s="248" t="s">
        <v>234</v>
      </c>
      <c r="G221" s="246"/>
      <c r="H221" s="249">
        <v>2.8319999999999999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127</v>
      </c>
      <c r="AU221" s="255" t="s">
        <v>84</v>
      </c>
      <c r="AV221" s="14" t="s">
        <v>84</v>
      </c>
      <c r="AW221" s="14" t="s">
        <v>31</v>
      </c>
      <c r="AX221" s="14" t="s">
        <v>75</v>
      </c>
      <c r="AY221" s="255" t="s">
        <v>117</v>
      </c>
    </row>
    <row r="222" s="14" customFormat="1">
      <c r="A222" s="14"/>
      <c r="B222" s="245"/>
      <c r="C222" s="246"/>
      <c r="D222" s="230" t="s">
        <v>127</v>
      </c>
      <c r="E222" s="247" t="s">
        <v>1</v>
      </c>
      <c r="F222" s="248" t="s">
        <v>235</v>
      </c>
      <c r="G222" s="246"/>
      <c r="H222" s="249">
        <v>2.9199999999999999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127</v>
      </c>
      <c r="AU222" s="255" t="s">
        <v>84</v>
      </c>
      <c r="AV222" s="14" t="s">
        <v>84</v>
      </c>
      <c r="AW222" s="14" t="s">
        <v>31</v>
      </c>
      <c r="AX222" s="14" t="s">
        <v>75</v>
      </c>
      <c r="AY222" s="255" t="s">
        <v>117</v>
      </c>
    </row>
    <row r="223" s="14" customFormat="1">
      <c r="A223" s="14"/>
      <c r="B223" s="245"/>
      <c r="C223" s="246"/>
      <c r="D223" s="230" t="s">
        <v>127</v>
      </c>
      <c r="E223" s="247" t="s">
        <v>1</v>
      </c>
      <c r="F223" s="248" t="s">
        <v>236</v>
      </c>
      <c r="G223" s="246"/>
      <c r="H223" s="249">
        <v>1.5209999999999999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127</v>
      </c>
      <c r="AU223" s="255" t="s">
        <v>84</v>
      </c>
      <c r="AV223" s="14" t="s">
        <v>84</v>
      </c>
      <c r="AW223" s="14" t="s">
        <v>31</v>
      </c>
      <c r="AX223" s="14" t="s">
        <v>75</v>
      </c>
      <c r="AY223" s="255" t="s">
        <v>117</v>
      </c>
    </row>
    <row r="224" s="14" customFormat="1">
      <c r="A224" s="14"/>
      <c r="B224" s="245"/>
      <c r="C224" s="246"/>
      <c r="D224" s="230" t="s">
        <v>127</v>
      </c>
      <c r="E224" s="247" t="s">
        <v>1</v>
      </c>
      <c r="F224" s="248" t="s">
        <v>237</v>
      </c>
      <c r="G224" s="246"/>
      <c r="H224" s="249">
        <v>0.498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127</v>
      </c>
      <c r="AU224" s="255" t="s">
        <v>84</v>
      </c>
      <c r="AV224" s="14" t="s">
        <v>84</v>
      </c>
      <c r="AW224" s="14" t="s">
        <v>31</v>
      </c>
      <c r="AX224" s="14" t="s">
        <v>75</v>
      </c>
      <c r="AY224" s="255" t="s">
        <v>117</v>
      </c>
    </row>
    <row r="225" s="14" customFormat="1">
      <c r="A225" s="14"/>
      <c r="B225" s="245"/>
      <c r="C225" s="246"/>
      <c r="D225" s="230" t="s">
        <v>127</v>
      </c>
      <c r="E225" s="247" t="s">
        <v>1</v>
      </c>
      <c r="F225" s="248" t="s">
        <v>238</v>
      </c>
      <c r="G225" s="246"/>
      <c r="H225" s="249">
        <v>4.7999999999999998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127</v>
      </c>
      <c r="AU225" s="255" t="s">
        <v>84</v>
      </c>
      <c r="AV225" s="14" t="s">
        <v>84</v>
      </c>
      <c r="AW225" s="14" t="s">
        <v>31</v>
      </c>
      <c r="AX225" s="14" t="s">
        <v>75</v>
      </c>
      <c r="AY225" s="255" t="s">
        <v>117</v>
      </c>
    </row>
    <row r="226" s="14" customFormat="1">
      <c r="A226" s="14"/>
      <c r="B226" s="245"/>
      <c r="C226" s="246"/>
      <c r="D226" s="230" t="s">
        <v>127</v>
      </c>
      <c r="E226" s="247" t="s">
        <v>1</v>
      </c>
      <c r="F226" s="248" t="s">
        <v>239</v>
      </c>
      <c r="G226" s="246"/>
      <c r="H226" s="249">
        <v>6.0380000000000003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127</v>
      </c>
      <c r="AU226" s="255" t="s">
        <v>84</v>
      </c>
      <c r="AV226" s="14" t="s">
        <v>84</v>
      </c>
      <c r="AW226" s="14" t="s">
        <v>31</v>
      </c>
      <c r="AX226" s="14" t="s">
        <v>75</v>
      </c>
      <c r="AY226" s="255" t="s">
        <v>117</v>
      </c>
    </row>
    <row r="227" s="14" customFormat="1">
      <c r="A227" s="14"/>
      <c r="B227" s="245"/>
      <c r="C227" s="246"/>
      <c r="D227" s="230" t="s">
        <v>127</v>
      </c>
      <c r="E227" s="247" t="s">
        <v>1</v>
      </c>
      <c r="F227" s="248" t="s">
        <v>240</v>
      </c>
      <c r="G227" s="246"/>
      <c r="H227" s="249">
        <v>1.9079999999999999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127</v>
      </c>
      <c r="AU227" s="255" t="s">
        <v>84</v>
      </c>
      <c r="AV227" s="14" t="s">
        <v>84</v>
      </c>
      <c r="AW227" s="14" t="s">
        <v>31</v>
      </c>
      <c r="AX227" s="14" t="s">
        <v>75</v>
      </c>
      <c r="AY227" s="255" t="s">
        <v>117</v>
      </c>
    </row>
    <row r="228" s="14" customFormat="1">
      <c r="A228" s="14"/>
      <c r="B228" s="245"/>
      <c r="C228" s="246"/>
      <c r="D228" s="230" t="s">
        <v>127</v>
      </c>
      <c r="E228" s="247" t="s">
        <v>1</v>
      </c>
      <c r="F228" s="248" t="s">
        <v>241</v>
      </c>
      <c r="G228" s="246"/>
      <c r="H228" s="249">
        <v>4.0800000000000001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127</v>
      </c>
      <c r="AU228" s="255" t="s">
        <v>84</v>
      </c>
      <c r="AV228" s="14" t="s">
        <v>84</v>
      </c>
      <c r="AW228" s="14" t="s">
        <v>31</v>
      </c>
      <c r="AX228" s="14" t="s">
        <v>75</v>
      </c>
      <c r="AY228" s="255" t="s">
        <v>117</v>
      </c>
    </row>
    <row r="229" s="14" customFormat="1">
      <c r="A229" s="14"/>
      <c r="B229" s="245"/>
      <c r="C229" s="246"/>
      <c r="D229" s="230" t="s">
        <v>127</v>
      </c>
      <c r="E229" s="247" t="s">
        <v>1</v>
      </c>
      <c r="F229" s="248" t="s">
        <v>242</v>
      </c>
      <c r="G229" s="246"/>
      <c r="H229" s="249">
        <v>6.867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127</v>
      </c>
      <c r="AU229" s="255" t="s">
        <v>84</v>
      </c>
      <c r="AV229" s="14" t="s">
        <v>84</v>
      </c>
      <c r="AW229" s="14" t="s">
        <v>31</v>
      </c>
      <c r="AX229" s="14" t="s">
        <v>75</v>
      </c>
      <c r="AY229" s="255" t="s">
        <v>117</v>
      </c>
    </row>
    <row r="230" s="14" customFormat="1">
      <c r="A230" s="14"/>
      <c r="B230" s="245"/>
      <c r="C230" s="246"/>
      <c r="D230" s="230" t="s">
        <v>127</v>
      </c>
      <c r="E230" s="247" t="s">
        <v>1</v>
      </c>
      <c r="F230" s="248" t="s">
        <v>243</v>
      </c>
      <c r="G230" s="246"/>
      <c r="H230" s="249">
        <v>10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127</v>
      </c>
      <c r="AU230" s="255" t="s">
        <v>84</v>
      </c>
      <c r="AV230" s="14" t="s">
        <v>84</v>
      </c>
      <c r="AW230" s="14" t="s">
        <v>31</v>
      </c>
      <c r="AX230" s="14" t="s">
        <v>75</v>
      </c>
      <c r="AY230" s="255" t="s">
        <v>117</v>
      </c>
    </row>
    <row r="231" s="14" customFormat="1">
      <c r="A231" s="14"/>
      <c r="B231" s="245"/>
      <c r="C231" s="246"/>
      <c r="D231" s="230" t="s">
        <v>127</v>
      </c>
      <c r="E231" s="247" t="s">
        <v>1</v>
      </c>
      <c r="F231" s="248" t="s">
        <v>244</v>
      </c>
      <c r="G231" s="246"/>
      <c r="H231" s="249">
        <v>5.7000000000000002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127</v>
      </c>
      <c r="AU231" s="255" t="s">
        <v>84</v>
      </c>
      <c r="AV231" s="14" t="s">
        <v>84</v>
      </c>
      <c r="AW231" s="14" t="s">
        <v>31</v>
      </c>
      <c r="AX231" s="14" t="s">
        <v>75</v>
      </c>
      <c r="AY231" s="255" t="s">
        <v>117</v>
      </c>
    </row>
    <row r="232" s="14" customFormat="1">
      <c r="A232" s="14"/>
      <c r="B232" s="245"/>
      <c r="C232" s="246"/>
      <c r="D232" s="230" t="s">
        <v>127</v>
      </c>
      <c r="E232" s="247" t="s">
        <v>1</v>
      </c>
      <c r="F232" s="248" t="s">
        <v>245</v>
      </c>
      <c r="G232" s="246"/>
      <c r="H232" s="249">
        <v>2.2759999999999998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127</v>
      </c>
      <c r="AU232" s="255" t="s">
        <v>84</v>
      </c>
      <c r="AV232" s="14" t="s">
        <v>84</v>
      </c>
      <c r="AW232" s="14" t="s">
        <v>31</v>
      </c>
      <c r="AX232" s="14" t="s">
        <v>75</v>
      </c>
      <c r="AY232" s="255" t="s">
        <v>117</v>
      </c>
    </row>
    <row r="233" s="14" customFormat="1">
      <c r="A233" s="14"/>
      <c r="B233" s="245"/>
      <c r="C233" s="246"/>
      <c r="D233" s="230" t="s">
        <v>127</v>
      </c>
      <c r="E233" s="247" t="s">
        <v>1</v>
      </c>
      <c r="F233" s="248" t="s">
        <v>246</v>
      </c>
      <c r="G233" s="246"/>
      <c r="H233" s="249">
        <v>3.0089999999999999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127</v>
      </c>
      <c r="AU233" s="255" t="s">
        <v>84</v>
      </c>
      <c r="AV233" s="14" t="s">
        <v>84</v>
      </c>
      <c r="AW233" s="14" t="s">
        <v>31</v>
      </c>
      <c r="AX233" s="14" t="s">
        <v>75</v>
      </c>
      <c r="AY233" s="255" t="s">
        <v>117</v>
      </c>
    </row>
    <row r="234" s="14" customFormat="1">
      <c r="A234" s="14"/>
      <c r="B234" s="245"/>
      <c r="C234" s="246"/>
      <c r="D234" s="230" t="s">
        <v>127</v>
      </c>
      <c r="E234" s="247" t="s">
        <v>1</v>
      </c>
      <c r="F234" s="248" t="s">
        <v>247</v>
      </c>
      <c r="G234" s="246"/>
      <c r="H234" s="249">
        <v>2.1749999999999998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127</v>
      </c>
      <c r="AU234" s="255" t="s">
        <v>84</v>
      </c>
      <c r="AV234" s="14" t="s">
        <v>84</v>
      </c>
      <c r="AW234" s="14" t="s">
        <v>31</v>
      </c>
      <c r="AX234" s="14" t="s">
        <v>75</v>
      </c>
      <c r="AY234" s="255" t="s">
        <v>117</v>
      </c>
    </row>
    <row r="235" s="14" customFormat="1">
      <c r="A235" s="14"/>
      <c r="B235" s="245"/>
      <c r="C235" s="246"/>
      <c r="D235" s="230" t="s">
        <v>127</v>
      </c>
      <c r="E235" s="247" t="s">
        <v>1</v>
      </c>
      <c r="F235" s="248" t="s">
        <v>248</v>
      </c>
      <c r="G235" s="246"/>
      <c r="H235" s="249">
        <v>6.1760000000000002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127</v>
      </c>
      <c r="AU235" s="255" t="s">
        <v>84</v>
      </c>
      <c r="AV235" s="14" t="s">
        <v>84</v>
      </c>
      <c r="AW235" s="14" t="s">
        <v>31</v>
      </c>
      <c r="AX235" s="14" t="s">
        <v>75</v>
      </c>
      <c r="AY235" s="255" t="s">
        <v>117</v>
      </c>
    </row>
    <row r="236" s="14" customFormat="1">
      <c r="A236" s="14"/>
      <c r="B236" s="245"/>
      <c r="C236" s="246"/>
      <c r="D236" s="230" t="s">
        <v>127</v>
      </c>
      <c r="E236" s="247" t="s">
        <v>1</v>
      </c>
      <c r="F236" s="248" t="s">
        <v>249</v>
      </c>
      <c r="G236" s="246"/>
      <c r="H236" s="249">
        <v>3.5059999999999998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127</v>
      </c>
      <c r="AU236" s="255" t="s">
        <v>84</v>
      </c>
      <c r="AV236" s="14" t="s">
        <v>84</v>
      </c>
      <c r="AW236" s="14" t="s">
        <v>31</v>
      </c>
      <c r="AX236" s="14" t="s">
        <v>75</v>
      </c>
      <c r="AY236" s="255" t="s">
        <v>117</v>
      </c>
    </row>
    <row r="237" s="14" customFormat="1">
      <c r="A237" s="14"/>
      <c r="B237" s="245"/>
      <c r="C237" s="246"/>
      <c r="D237" s="230" t="s">
        <v>127</v>
      </c>
      <c r="E237" s="247" t="s">
        <v>1</v>
      </c>
      <c r="F237" s="248" t="s">
        <v>250</v>
      </c>
      <c r="G237" s="246"/>
      <c r="H237" s="249">
        <v>3.6179999999999999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127</v>
      </c>
      <c r="AU237" s="255" t="s">
        <v>84</v>
      </c>
      <c r="AV237" s="14" t="s">
        <v>84</v>
      </c>
      <c r="AW237" s="14" t="s">
        <v>31</v>
      </c>
      <c r="AX237" s="14" t="s">
        <v>75</v>
      </c>
      <c r="AY237" s="255" t="s">
        <v>117</v>
      </c>
    </row>
    <row r="238" s="14" customFormat="1">
      <c r="A238" s="14"/>
      <c r="B238" s="245"/>
      <c r="C238" s="246"/>
      <c r="D238" s="230" t="s">
        <v>127</v>
      </c>
      <c r="E238" s="247" t="s">
        <v>1</v>
      </c>
      <c r="F238" s="248" t="s">
        <v>251</v>
      </c>
      <c r="G238" s="246"/>
      <c r="H238" s="249">
        <v>5.8799999999999999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127</v>
      </c>
      <c r="AU238" s="255" t="s">
        <v>84</v>
      </c>
      <c r="AV238" s="14" t="s">
        <v>84</v>
      </c>
      <c r="AW238" s="14" t="s">
        <v>31</v>
      </c>
      <c r="AX238" s="14" t="s">
        <v>75</v>
      </c>
      <c r="AY238" s="255" t="s">
        <v>117</v>
      </c>
    </row>
    <row r="239" s="14" customFormat="1">
      <c r="A239" s="14"/>
      <c r="B239" s="245"/>
      <c r="C239" s="246"/>
      <c r="D239" s="230" t="s">
        <v>127</v>
      </c>
      <c r="E239" s="247" t="s">
        <v>1</v>
      </c>
      <c r="F239" s="248" t="s">
        <v>252</v>
      </c>
      <c r="G239" s="246"/>
      <c r="H239" s="249">
        <v>5.6159999999999997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127</v>
      </c>
      <c r="AU239" s="255" t="s">
        <v>84</v>
      </c>
      <c r="AV239" s="14" t="s">
        <v>84</v>
      </c>
      <c r="AW239" s="14" t="s">
        <v>31</v>
      </c>
      <c r="AX239" s="14" t="s">
        <v>75</v>
      </c>
      <c r="AY239" s="255" t="s">
        <v>117</v>
      </c>
    </row>
    <row r="240" s="14" customFormat="1">
      <c r="A240" s="14"/>
      <c r="B240" s="245"/>
      <c r="C240" s="246"/>
      <c r="D240" s="230" t="s">
        <v>127</v>
      </c>
      <c r="E240" s="247" t="s">
        <v>1</v>
      </c>
      <c r="F240" s="248" t="s">
        <v>253</v>
      </c>
      <c r="G240" s="246"/>
      <c r="H240" s="249">
        <v>8.6069999999999993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127</v>
      </c>
      <c r="AU240" s="255" t="s">
        <v>84</v>
      </c>
      <c r="AV240" s="14" t="s">
        <v>84</v>
      </c>
      <c r="AW240" s="14" t="s">
        <v>31</v>
      </c>
      <c r="AX240" s="14" t="s">
        <v>75</v>
      </c>
      <c r="AY240" s="255" t="s">
        <v>117</v>
      </c>
    </row>
    <row r="241" s="14" customFormat="1">
      <c r="A241" s="14"/>
      <c r="B241" s="245"/>
      <c r="C241" s="246"/>
      <c r="D241" s="230" t="s">
        <v>127</v>
      </c>
      <c r="E241" s="247" t="s">
        <v>1</v>
      </c>
      <c r="F241" s="248" t="s">
        <v>254</v>
      </c>
      <c r="G241" s="246"/>
      <c r="H241" s="249">
        <v>12.039999999999999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127</v>
      </c>
      <c r="AU241" s="255" t="s">
        <v>84</v>
      </c>
      <c r="AV241" s="14" t="s">
        <v>84</v>
      </c>
      <c r="AW241" s="14" t="s">
        <v>31</v>
      </c>
      <c r="AX241" s="14" t="s">
        <v>75</v>
      </c>
      <c r="AY241" s="255" t="s">
        <v>117</v>
      </c>
    </row>
    <row r="242" s="14" customFormat="1">
      <c r="A242" s="14"/>
      <c r="B242" s="245"/>
      <c r="C242" s="246"/>
      <c r="D242" s="230" t="s">
        <v>127</v>
      </c>
      <c r="E242" s="247" t="s">
        <v>1</v>
      </c>
      <c r="F242" s="248" t="s">
        <v>255</v>
      </c>
      <c r="G242" s="246"/>
      <c r="H242" s="249">
        <v>7.5810000000000004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127</v>
      </c>
      <c r="AU242" s="255" t="s">
        <v>84</v>
      </c>
      <c r="AV242" s="14" t="s">
        <v>84</v>
      </c>
      <c r="AW242" s="14" t="s">
        <v>31</v>
      </c>
      <c r="AX242" s="14" t="s">
        <v>75</v>
      </c>
      <c r="AY242" s="255" t="s">
        <v>117</v>
      </c>
    </row>
    <row r="243" s="14" customFormat="1">
      <c r="A243" s="14"/>
      <c r="B243" s="245"/>
      <c r="C243" s="246"/>
      <c r="D243" s="230" t="s">
        <v>127</v>
      </c>
      <c r="E243" s="247" t="s">
        <v>1</v>
      </c>
      <c r="F243" s="248" t="s">
        <v>256</v>
      </c>
      <c r="G243" s="246"/>
      <c r="H243" s="249">
        <v>6.2220000000000004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127</v>
      </c>
      <c r="AU243" s="255" t="s">
        <v>84</v>
      </c>
      <c r="AV243" s="14" t="s">
        <v>84</v>
      </c>
      <c r="AW243" s="14" t="s">
        <v>31</v>
      </c>
      <c r="AX243" s="14" t="s">
        <v>75</v>
      </c>
      <c r="AY243" s="255" t="s">
        <v>117</v>
      </c>
    </row>
    <row r="244" s="14" customFormat="1">
      <c r="A244" s="14"/>
      <c r="B244" s="245"/>
      <c r="C244" s="246"/>
      <c r="D244" s="230" t="s">
        <v>127</v>
      </c>
      <c r="E244" s="247" t="s">
        <v>1</v>
      </c>
      <c r="F244" s="248" t="s">
        <v>257</v>
      </c>
      <c r="G244" s="246"/>
      <c r="H244" s="249">
        <v>2.6259999999999999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127</v>
      </c>
      <c r="AU244" s="255" t="s">
        <v>84</v>
      </c>
      <c r="AV244" s="14" t="s">
        <v>84</v>
      </c>
      <c r="AW244" s="14" t="s">
        <v>31</v>
      </c>
      <c r="AX244" s="14" t="s">
        <v>75</v>
      </c>
      <c r="AY244" s="255" t="s">
        <v>117</v>
      </c>
    </row>
    <row r="245" s="14" customFormat="1">
      <c r="A245" s="14"/>
      <c r="B245" s="245"/>
      <c r="C245" s="246"/>
      <c r="D245" s="230" t="s">
        <v>127</v>
      </c>
      <c r="E245" s="247" t="s">
        <v>1</v>
      </c>
      <c r="F245" s="248" t="s">
        <v>258</v>
      </c>
      <c r="G245" s="246"/>
      <c r="H245" s="249">
        <v>6.1879999999999997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127</v>
      </c>
      <c r="AU245" s="255" t="s">
        <v>84</v>
      </c>
      <c r="AV245" s="14" t="s">
        <v>84</v>
      </c>
      <c r="AW245" s="14" t="s">
        <v>31</v>
      </c>
      <c r="AX245" s="14" t="s">
        <v>75</v>
      </c>
      <c r="AY245" s="255" t="s">
        <v>117</v>
      </c>
    </row>
    <row r="246" s="16" customFormat="1">
      <c r="A246" s="16"/>
      <c r="B246" s="267"/>
      <c r="C246" s="268"/>
      <c r="D246" s="230" t="s">
        <v>127</v>
      </c>
      <c r="E246" s="269" t="s">
        <v>1</v>
      </c>
      <c r="F246" s="270" t="s">
        <v>259</v>
      </c>
      <c r="G246" s="268"/>
      <c r="H246" s="271">
        <v>215.39400000000001</v>
      </c>
      <c r="I246" s="272"/>
      <c r="J246" s="268"/>
      <c r="K246" s="268"/>
      <c r="L246" s="273"/>
      <c r="M246" s="274"/>
      <c r="N246" s="275"/>
      <c r="O246" s="275"/>
      <c r="P246" s="275"/>
      <c r="Q246" s="275"/>
      <c r="R246" s="275"/>
      <c r="S246" s="275"/>
      <c r="T246" s="27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77" t="s">
        <v>127</v>
      </c>
      <c r="AU246" s="277" t="s">
        <v>84</v>
      </c>
      <c r="AV246" s="16" t="s">
        <v>145</v>
      </c>
      <c r="AW246" s="16" t="s">
        <v>31</v>
      </c>
      <c r="AX246" s="16" t="s">
        <v>75</v>
      </c>
      <c r="AY246" s="277" t="s">
        <v>117</v>
      </c>
    </row>
    <row r="247" s="14" customFormat="1">
      <c r="A247" s="14"/>
      <c r="B247" s="245"/>
      <c r="C247" s="246"/>
      <c r="D247" s="230" t="s">
        <v>127</v>
      </c>
      <c r="E247" s="247" t="s">
        <v>1</v>
      </c>
      <c r="F247" s="248" t="s">
        <v>260</v>
      </c>
      <c r="G247" s="246"/>
      <c r="H247" s="249">
        <v>2.4489999999999998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127</v>
      </c>
      <c r="AU247" s="255" t="s">
        <v>84</v>
      </c>
      <c r="AV247" s="14" t="s">
        <v>84</v>
      </c>
      <c r="AW247" s="14" t="s">
        <v>31</v>
      </c>
      <c r="AX247" s="14" t="s">
        <v>75</v>
      </c>
      <c r="AY247" s="255" t="s">
        <v>117</v>
      </c>
    </row>
    <row r="248" s="14" customFormat="1">
      <c r="A248" s="14"/>
      <c r="B248" s="245"/>
      <c r="C248" s="246"/>
      <c r="D248" s="230" t="s">
        <v>127</v>
      </c>
      <c r="E248" s="247" t="s">
        <v>1</v>
      </c>
      <c r="F248" s="248" t="s">
        <v>261</v>
      </c>
      <c r="G248" s="246"/>
      <c r="H248" s="249">
        <v>1.25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127</v>
      </c>
      <c r="AU248" s="255" t="s">
        <v>84</v>
      </c>
      <c r="AV248" s="14" t="s">
        <v>84</v>
      </c>
      <c r="AW248" s="14" t="s">
        <v>31</v>
      </c>
      <c r="AX248" s="14" t="s">
        <v>75</v>
      </c>
      <c r="AY248" s="255" t="s">
        <v>117</v>
      </c>
    </row>
    <row r="249" s="14" customFormat="1">
      <c r="A249" s="14"/>
      <c r="B249" s="245"/>
      <c r="C249" s="246"/>
      <c r="D249" s="230" t="s">
        <v>127</v>
      </c>
      <c r="E249" s="247" t="s">
        <v>1</v>
      </c>
      <c r="F249" s="248" t="s">
        <v>262</v>
      </c>
      <c r="G249" s="246"/>
      <c r="H249" s="249">
        <v>1.905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127</v>
      </c>
      <c r="AU249" s="255" t="s">
        <v>84</v>
      </c>
      <c r="AV249" s="14" t="s">
        <v>84</v>
      </c>
      <c r="AW249" s="14" t="s">
        <v>31</v>
      </c>
      <c r="AX249" s="14" t="s">
        <v>75</v>
      </c>
      <c r="AY249" s="255" t="s">
        <v>117</v>
      </c>
    </row>
    <row r="250" s="14" customFormat="1">
      <c r="A250" s="14"/>
      <c r="B250" s="245"/>
      <c r="C250" s="246"/>
      <c r="D250" s="230" t="s">
        <v>127</v>
      </c>
      <c r="E250" s="247" t="s">
        <v>1</v>
      </c>
      <c r="F250" s="248" t="s">
        <v>263</v>
      </c>
      <c r="G250" s="246"/>
      <c r="H250" s="249">
        <v>2.3460000000000001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127</v>
      </c>
      <c r="AU250" s="255" t="s">
        <v>84</v>
      </c>
      <c r="AV250" s="14" t="s">
        <v>84</v>
      </c>
      <c r="AW250" s="14" t="s">
        <v>31</v>
      </c>
      <c r="AX250" s="14" t="s">
        <v>75</v>
      </c>
      <c r="AY250" s="255" t="s">
        <v>117</v>
      </c>
    </row>
    <row r="251" s="14" customFormat="1">
      <c r="A251" s="14"/>
      <c r="B251" s="245"/>
      <c r="C251" s="246"/>
      <c r="D251" s="230" t="s">
        <v>127</v>
      </c>
      <c r="E251" s="247" t="s">
        <v>1</v>
      </c>
      <c r="F251" s="248" t="s">
        <v>264</v>
      </c>
      <c r="G251" s="246"/>
      <c r="H251" s="249">
        <v>0.70399999999999996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127</v>
      </c>
      <c r="AU251" s="255" t="s">
        <v>84</v>
      </c>
      <c r="AV251" s="14" t="s">
        <v>84</v>
      </c>
      <c r="AW251" s="14" t="s">
        <v>31</v>
      </c>
      <c r="AX251" s="14" t="s">
        <v>75</v>
      </c>
      <c r="AY251" s="255" t="s">
        <v>117</v>
      </c>
    </row>
    <row r="252" s="14" customFormat="1">
      <c r="A252" s="14"/>
      <c r="B252" s="245"/>
      <c r="C252" s="246"/>
      <c r="D252" s="230" t="s">
        <v>127</v>
      </c>
      <c r="E252" s="247" t="s">
        <v>1</v>
      </c>
      <c r="F252" s="248" t="s">
        <v>265</v>
      </c>
      <c r="G252" s="246"/>
      <c r="H252" s="249">
        <v>1.44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127</v>
      </c>
      <c r="AU252" s="255" t="s">
        <v>84</v>
      </c>
      <c r="AV252" s="14" t="s">
        <v>84</v>
      </c>
      <c r="AW252" s="14" t="s">
        <v>31</v>
      </c>
      <c r="AX252" s="14" t="s">
        <v>75</v>
      </c>
      <c r="AY252" s="255" t="s">
        <v>117</v>
      </c>
    </row>
    <row r="253" s="14" customFormat="1">
      <c r="A253" s="14"/>
      <c r="B253" s="245"/>
      <c r="C253" s="246"/>
      <c r="D253" s="230" t="s">
        <v>127</v>
      </c>
      <c r="E253" s="247" t="s">
        <v>1</v>
      </c>
      <c r="F253" s="248" t="s">
        <v>266</v>
      </c>
      <c r="G253" s="246"/>
      <c r="H253" s="249">
        <v>0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127</v>
      </c>
      <c r="AU253" s="255" t="s">
        <v>84</v>
      </c>
      <c r="AV253" s="14" t="s">
        <v>84</v>
      </c>
      <c r="AW253" s="14" t="s">
        <v>31</v>
      </c>
      <c r="AX253" s="14" t="s">
        <v>75</v>
      </c>
      <c r="AY253" s="255" t="s">
        <v>117</v>
      </c>
    </row>
    <row r="254" s="14" customFormat="1">
      <c r="A254" s="14"/>
      <c r="B254" s="245"/>
      <c r="C254" s="246"/>
      <c r="D254" s="230" t="s">
        <v>127</v>
      </c>
      <c r="E254" s="247" t="s">
        <v>1</v>
      </c>
      <c r="F254" s="248" t="s">
        <v>267</v>
      </c>
      <c r="G254" s="246"/>
      <c r="H254" s="249">
        <v>0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127</v>
      </c>
      <c r="AU254" s="255" t="s">
        <v>84</v>
      </c>
      <c r="AV254" s="14" t="s">
        <v>84</v>
      </c>
      <c r="AW254" s="14" t="s">
        <v>31</v>
      </c>
      <c r="AX254" s="14" t="s">
        <v>75</v>
      </c>
      <c r="AY254" s="255" t="s">
        <v>117</v>
      </c>
    </row>
    <row r="255" s="14" customFormat="1">
      <c r="A255" s="14"/>
      <c r="B255" s="245"/>
      <c r="C255" s="246"/>
      <c r="D255" s="230" t="s">
        <v>127</v>
      </c>
      <c r="E255" s="247" t="s">
        <v>1</v>
      </c>
      <c r="F255" s="248" t="s">
        <v>268</v>
      </c>
      <c r="G255" s="246"/>
      <c r="H255" s="249">
        <v>1.2869999999999999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127</v>
      </c>
      <c r="AU255" s="255" t="s">
        <v>84</v>
      </c>
      <c r="AV255" s="14" t="s">
        <v>84</v>
      </c>
      <c r="AW255" s="14" t="s">
        <v>31</v>
      </c>
      <c r="AX255" s="14" t="s">
        <v>75</v>
      </c>
      <c r="AY255" s="255" t="s">
        <v>117</v>
      </c>
    </row>
    <row r="256" s="14" customFormat="1">
      <c r="A256" s="14"/>
      <c r="B256" s="245"/>
      <c r="C256" s="246"/>
      <c r="D256" s="230" t="s">
        <v>127</v>
      </c>
      <c r="E256" s="247" t="s">
        <v>1</v>
      </c>
      <c r="F256" s="248" t="s">
        <v>269</v>
      </c>
      <c r="G256" s="246"/>
      <c r="H256" s="249">
        <v>13.800000000000001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127</v>
      </c>
      <c r="AU256" s="255" t="s">
        <v>84</v>
      </c>
      <c r="AV256" s="14" t="s">
        <v>84</v>
      </c>
      <c r="AW256" s="14" t="s">
        <v>31</v>
      </c>
      <c r="AX256" s="14" t="s">
        <v>75</v>
      </c>
      <c r="AY256" s="255" t="s">
        <v>117</v>
      </c>
    </row>
    <row r="257" s="14" customFormat="1">
      <c r="A257" s="14"/>
      <c r="B257" s="245"/>
      <c r="C257" s="246"/>
      <c r="D257" s="230" t="s">
        <v>127</v>
      </c>
      <c r="E257" s="247" t="s">
        <v>1</v>
      </c>
      <c r="F257" s="248" t="s">
        <v>270</v>
      </c>
      <c r="G257" s="246"/>
      <c r="H257" s="249">
        <v>12.673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127</v>
      </c>
      <c r="AU257" s="255" t="s">
        <v>84</v>
      </c>
      <c r="AV257" s="14" t="s">
        <v>84</v>
      </c>
      <c r="AW257" s="14" t="s">
        <v>31</v>
      </c>
      <c r="AX257" s="14" t="s">
        <v>75</v>
      </c>
      <c r="AY257" s="255" t="s">
        <v>117</v>
      </c>
    </row>
    <row r="258" s="14" customFormat="1">
      <c r="A258" s="14"/>
      <c r="B258" s="245"/>
      <c r="C258" s="246"/>
      <c r="D258" s="230" t="s">
        <v>127</v>
      </c>
      <c r="E258" s="247" t="s">
        <v>1</v>
      </c>
      <c r="F258" s="248" t="s">
        <v>271</v>
      </c>
      <c r="G258" s="246"/>
      <c r="H258" s="249">
        <v>11.327999999999999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127</v>
      </c>
      <c r="AU258" s="255" t="s">
        <v>84</v>
      </c>
      <c r="AV258" s="14" t="s">
        <v>84</v>
      </c>
      <c r="AW258" s="14" t="s">
        <v>31</v>
      </c>
      <c r="AX258" s="14" t="s">
        <v>75</v>
      </c>
      <c r="AY258" s="255" t="s">
        <v>117</v>
      </c>
    </row>
    <row r="259" s="14" customFormat="1">
      <c r="A259" s="14"/>
      <c r="B259" s="245"/>
      <c r="C259" s="246"/>
      <c r="D259" s="230" t="s">
        <v>127</v>
      </c>
      <c r="E259" s="247" t="s">
        <v>1</v>
      </c>
      <c r="F259" s="248" t="s">
        <v>272</v>
      </c>
      <c r="G259" s="246"/>
      <c r="H259" s="249">
        <v>17.100000000000001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127</v>
      </c>
      <c r="AU259" s="255" t="s">
        <v>84</v>
      </c>
      <c r="AV259" s="14" t="s">
        <v>84</v>
      </c>
      <c r="AW259" s="14" t="s">
        <v>31</v>
      </c>
      <c r="AX259" s="14" t="s">
        <v>75</v>
      </c>
      <c r="AY259" s="255" t="s">
        <v>117</v>
      </c>
    </row>
    <row r="260" s="14" customFormat="1">
      <c r="A260" s="14"/>
      <c r="B260" s="245"/>
      <c r="C260" s="246"/>
      <c r="D260" s="230" t="s">
        <v>127</v>
      </c>
      <c r="E260" s="247" t="s">
        <v>1</v>
      </c>
      <c r="F260" s="248" t="s">
        <v>273</v>
      </c>
      <c r="G260" s="246"/>
      <c r="H260" s="249">
        <v>27.359999999999999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127</v>
      </c>
      <c r="AU260" s="255" t="s">
        <v>84</v>
      </c>
      <c r="AV260" s="14" t="s">
        <v>84</v>
      </c>
      <c r="AW260" s="14" t="s">
        <v>31</v>
      </c>
      <c r="AX260" s="14" t="s">
        <v>75</v>
      </c>
      <c r="AY260" s="255" t="s">
        <v>117</v>
      </c>
    </row>
    <row r="261" s="14" customFormat="1">
      <c r="A261" s="14"/>
      <c r="B261" s="245"/>
      <c r="C261" s="246"/>
      <c r="D261" s="230" t="s">
        <v>127</v>
      </c>
      <c r="E261" s="247" t="s">
        <v>1</v>
      </c>
      <c r="F261" s="248" t="s">
        <v>274</v>
      </c>
      <c r="G261" s="246"/>
      <c r="H261" s="249">
        <v>21.318000000000001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127</v>
      </c>
      <c r="AU261" s="255" t="s">
        <v>84</v>
      </c>
      <c r="AV261" s="14" t="s">
        <v>84</v>
      </c>
      <c r="AW261" s="14" t="s">
        <v>31</v>
      </c>
      <c r="AX261" s="14" t="s">
        <v>75</v>
      </c>
      <c r="AY261" s="255" t="s">
        <v>117</v>
      </c>
    </row>
    <row r="262" s="14" customFormat="1">
      <c r="A262" s="14"/>
      <c r="B262" s="245"/>
      <c r="C262" s="246"/>
      <c r="D262" s="230" t="s">
        <v>127</v>
      </c>
      <c r="E262" s="247" t="s">
        <v>1</v>
      </c>
      <c r="F262" s="248" t="s">
        <v>275</v>
      </c>
      <c r="G262" s="246"/>
      <c r="H262" s="249">
        <v>6.6159999999999997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127</v>
      </c>
      <c r="AU262" s="255" t="s">
        <v>84</v>
      </c>
      <c r="AV262" s="14" t="s">
        <v>84</v>
      </c>
      <c r="AW262" s="14" t="s">
        <v>31</v>
      </c>
      <c r="AX262" s="14" t="s">
        <v>75</v>
      </c>
      <c r="AY262" s="255" t="s">
        <v>117</v>
      </c>
    </row>
    <row r="263" s="14" customFormat="1">
      <c r="A263" s="14"/>
      <c r="B263" s="245"/>
      <c r="C263" s="246"/>
      <c r="D263" s="230" t="s">
        <v>127</v>
      </c>
      <c r="E263" s="247" t="s">
        <v>1</v>
      </c>
      <c r="F263" s="248" t="s">
        <v>276</v>
      </c>
      <c r="G263" s="246"/>
      <c r="H263" s="249">
        <v>6.5549999999999997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127</v>
      </c>
      <c r="AU263" s="255" t="s">
        <v>84</v>
      </c>
      <c r="AV263" s="14" t="s">
        <v>84</v>
      </c>
      <c r="AW263" s="14" t="s">
        <v>31</v>
      </c>
      <c r="AX263" s="14" t="s">
        <v>75</v>
      </c>
      <c r="AY263" s="255" t="s">
        <v>117</v>
      </c>
    </row>
    <row r="264" s="14" customFormat="1">
      <c r="A264" s="14"/>
      <c r="B264" s="245"/>
      <c r="C264" s="246"/>
      <c r="D264" s="230" t="s">
        <v>127</v>
      </c>
      <c r="E264" s="247" t="s">
        <v>1</v>
      </c>
      <c r="F264" s="248" t="s">
        <v>277</v>
      </c>
      <c r="G264" s="246"/>
      <c r="H264" s="249">
        <v>8.6180000000000003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127</v>
      </c>
      <c r="AU264" s="255" t="s">
        <v>84</v>
      </c>
      <c r="AV264" s="14" t="s">
        <v>84</v>
      </c>
      <c r="AW264" s="14" t="s">
        <v>31</v>
      </c>
      <c r="AX264" s="14" t="s">
        <v>75</v>
      </c>
      <c r="AY264" s="255" t="s">
        <v>117</v>
      </c>
    </row>
    <row r="265" s="14" customFormat="1">
      <c r="A265" s="14"/>
      <c r="B265" s="245"/>
      <c r="C265" s="246"/>
      <c r="D265" s="230" t="s">
        <v>127</v>
      </c>
      <c r="E265" s="247" t="s">
        <v>1</v>
      </c>
      <c r="F265" s="248" t="s">
        <v>278</v>
      </c>
      <c r="G265" s="246"/>
      <c r="H265" s="249">
        <v>4.7729999999999997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127</v>
      </c>
      <c r="AU265" s="255" t="s">
        <v>84</v>
      </c>
      <c r="AV265" s="14" t="s">
        <v>84</v>
      </c>
      <c r="AW265" s="14" t="s">
        <v>31</v>
      </c>
      <c r="AX265" s="14" t="s">
        <v>75</v>
      </c>
      <c r="AY265" s="255" t="s">
        <v>117</v>
      </c>
    </row>
    <row r="266" s="14" customFormat="1">
      <c r="A266" s="14"/>
      <c r="B266" s="245"/>
      <c r="C266" s="246"/>
      <c r="D266" s="230" t="s">
        <v>127</v>
      </c>
      <c r="E266" s="247" t="s">
        <v>1</v>
      </c>
      <c r="F266" s="248" t="s">
        <v>279</v>
      </c>
      <c r="G266" s="246"/>
      <c r="H266" s="249">
        <v>0.65500000000000003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127</v>
      </c>
      <c r="AU266" s="255" t="s">
        <v>84</v>
      </c>
      <c r="AV266" s="14" t="s">
        <v>84</v>
      </c>
      <c r="AW266" s="14" t="s">
        <v>31</v>
      </c>
      <c r="AX266" s="14" t="s">
        <v>75</v>
      </c>
      <c r="AY266" s="255" t="s">
        <v>117</v>
      </c>
    </row>
    <row r="267" s="14" customFormat="1">
      <c r="A267" s="14"/>
      <c r="B267" s="245"/>
      <c r="C267" s="246"/>
      <c r="D267" s="230" t="s">
        <v>127</v>
      </c>
      <c r="E267" s="247" t="s">
        <v>1</v>
      </c>
      <c r="F267" s="248" t="s">
        <v>280</v>
      </c>
      <c r="G267" s="246"/>
      <c r="H267" s="249">
        <v>3.4319999999999999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127</v>
      </c>
      <c r="AU267" s="255" t="s">
        <v>84</v>
      </c>
      <c r="AV267" s="14" t="s">
        <v>84</v>
      </c>
      <c r="AW267" s="14" t="s">
        <v>31</v>
      </c>
      <c r="AX267" s="14" t="s">
        <v>75</v>
      </c>
      <c r="AY267" s="255" t="s">
        <v>117</v>
      </c>
    </row>
    <row r="268" s="14" customFormat="1">
      <c r="A268" s="14"/>
      <c r="B268" s="245"/>
      <c r="C268" s="246"/>
      <c r="D268" s="230" t="s">
        <v>127</v>
      </c>
      <c r="E268" s="247" t="s">
        <v>1</v>
      </c>
      <c r="F268" s="248" t="s">
        <v>281</v>
      </c>
      <c r="G268" s="246"/>
      <c r="H268" s="249">
        <v>11.711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127</v>
      </c>
      <c r="AU268" s="255" t="s">
        <v>84</v>
      </c>
      <c r="AV268" s="14" t="s">
        <v>84</v>
      </c>
      <c r="AW268" s="14" t="s">
        <v>31</v>
      </c>
      <c r="AX268" s="14" t="s">
        <v>75</v>
      </c>
      <c r="AY268" s="255" t="s">
        <v>117</v>
      </c>
    </row>
    <row r="269" s="14" customFormat="1">
      <c r="A269" s="14"/>
      <c r="B269" s="245"/>
      <c r="C269" s="246"/>
      <c r="D269" s="230" t="s">
        <v>127</v>
      </c>
      <c r="E269" s="247" t="s">
        <v>1</v>
      </c>
      <c r="F269" s="248" t="s">
        <v>282</v>
      </c>
      <c r="G269" s="246"/>
      <c r="H269" s="249">
        <v>6.2779999999999996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127</v>
      </c>
      <c r="AU269" s="255" t="s">
        <v>84</v>
      </c>
      <c r="AV269" s="14" t="s">
        <v>84</v>
      </c>
      <c r="AW269" s="14" t="s">
        <v>31</v>
      </c>
      <c r="AX269" s="14" t="s">
        <v>75</v>
      </c>
      <c r="AY269" s="255" t="s">
        <v>117</v>
      </c>
    </row>
    <row r="270" s="14" customFormat="1">
      <c r="A270" s="14"/>
      <c r="B270" s="245"/>
      <c r="C270" s="246"/>
      <c r="D270" s="230" t="s">
        <v>127</v>
      </c>
      <c r="E270" s="247" t="s">
        <v>1</v>
      </c>
      <c r="F270" s="248" t="s">
        <v>283</v>
      </c>
      <c r="G270" s="246"/>
      <c r="H270" s="249">
        <v>4.0259999999999998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127</v>
      </c>
      <c r="AU270" s="255" t="s">
        <v>84</v>
      </c>
      <c r="AV270" s="14" t="s">
        <v>84</v>
      </c>
      <c r="AW270" s="14" t="s">
        <v>31</v>
      </c>
      <c r="AX270" s="14" t="s">
        <v>75</v>
      </c>
      <c r="AY270" s="255" t="s">
        <v>117</v>
      </c>
    </row>
    <row r="271" s="14" customFormat="1">
      <c r="A271" s="14"/>
      <c r="B271" s="245"/>
      <c r="C271" s="246"/>
      <c r="D271" s="230" t="s">
        <v>127</v>
      </c>
      <c r="E271" s="247" t="s">
        <v>1</v>
      </c>
      <c r="F271" s="248" t="s">
        <v>284</v>
      </c>
      <c r="G271" s="246"/>
      <c r="H271" s="249">
        <v>3.718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127</v>
      </c>
      <c r="AU271" s="255" t="s">
        <v>84</v>
      </c>
      <c r="AV271" s="14" t="s">
        <v>84</v>
      </c>
      <c r="AW271" s="14" t="s">
        <v>31</v>
      </c>
      <c r="AX271" s="14" t="s">
        <v>75</v>
      </c>
      <c r="AY271" s="255" t="s">
        <v>117</v>
      </c>
    </row>
    <row r="272" s="14" customFormat="1">
      <c r="A272" s="14"/>
      <c r="B272" s="245"/>
      <c r="C272" s="246"/>
      <c r="D272" s="230" t="s">
        <v>127</v>
      </c>
      <c r="E272" s="247" t="s">
        <v>1</v>
      </c>
      <c r="F272" s="248" t="s">
        <v>285</v>
      </c>
      <c r="G272" s="246"/>
      <c r="H272" s="249">
        <v>2.5950000000000002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127</v>
      </c>
      <c r="AU272" s="255" t="s">
        <v>84</v>
      </c>
      <c r="AV272" s="14" t="s">
        <v>84</v>
      </c>
      <c r="AW272" s="14" t="s">
        <v>31</v>
      </c>
      <c r="AX272" s="14" t="s">
        <v>75</v>
      </c>
      <c r="AY272" s="255" t="s">
        <v>117</v>
      </c>
    </row>
    <row r="273" s="14" customFormat="1">
      <c r="A273" s="14"/>
      <c r="B273" s="245"/>
      <c r="C273" s="246"/>
      <c r="D273" s="230" t="s">
        <v>127</v>
      </c>
      <c r="E273" s="247" t="s">
        <v>1</v>
      </c>
      <c r="F273" s="248" t="s">
        <v>286</v>
      </c>
      <c r="G273" s="246"/>
      <c r="H273" s="249">
        <v>3.5499999999999998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127</v>
      </c>
      <c r="AU273" s="255" t="s">
        <v>84</v>
      </c>
      <c r="AV273" s="14" t="s">
        <v>84</v>
      </c>
      <c r="AW273" s="14" t="s">
        <v>31</v>
      </c>
      <c r="AX273" s="14" t="s">
        <v>75</v>
      </c>
      <c r="AY273" s="255" t="s">
        <v>117</v>
      </c>
    </row>
    <row r="274" s="14" customFormat="1">
      <c r="A274" s="14"/>
      <c r="B274" s="245"/>
      <c r="C274" s="246"/>
      <c r="D274" s="230" t="s">
        <v>127</v>
      </c>
      <c r="E274" s="247" t="s">
        <v>1</v>
      </c>
      <c r="F274" s="248" t="s">
        <v>287</v>
      </c>
      <c r="G274" s="246"/>
      <c r="H274" s="249">
        <v>3.2999999999999998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127</v>
      </c>
      <c r="AU274" s="255" t="s">
        <v>84</v>
      </c>
      <c r="AV274" s="14" t="s">
        <v>84</v>
      </c>
      <c r="AW274" s="14" t="s">
        <v>31</v>
      </c>
      <c r="AX274" s="14" t="s">
        <v>75</v>
      </c>
      <c r="AY274" s="255" t="s">
        <v>117</v>
      </c>
    </row>
    <row r="275" s="14" customFormat="1">
      <c r="A275" s="14"/>
      <c r="B275" s="245"/>
      <c r="C275" s="246"/>
      <c r="D275" s="230" t="s">
        <v>127</v>
      </c>
      <c r="E275" s="247" t="s">
        <v>1</v>
      </c>
      <c r="F275" s="248" t="s">
        <v>288</v>
      </c>
      <c r="G275" s="246"/>
      <c r="H275" s="249">
        <v>1.702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127</v>
      </c>
      <c r="AU275" s="255" t="s">
        <v>84</v>
      </c>
      <c r="AV275" s="14" t="s">
        <v>84</v>
      </c>
      <c r="AW275" s="14" t="s">
        <v>31</v>
      </c>
      <c r="AX275" s="14" t="s">
        <v>75</v>
      </c>
      <c r="AY275" s="255" t="s">
        <v>117</v>
      </c>
    </row>
    <row r="276" s="14" customFormat="1">
      <c r="A276" s="14"/>
      <c r="B276" s="245"/>
      <c r="C276" s="246"/>
      <c r="D276" s="230" t="s">
        <v>127</v>
      </c>
      <c r="E276" s="247" t="s">
        <v>1</v>
      </c>
      <c r="F276" s="248" t="s">
        <v>289</v>
      </c>
      <c r="G276" s="246"/>
      <c r="H276" s="249">
        <v>3.6960000000000002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127</v>
      </c>
      <c r="AU276" s="255" t="s">
        <v>84</v>
      </c>
      <c r="AV276" s="14" t="s">
        <v>84</v>
      </c>
      <c r="AW276" s="14" t="s">
        <v>31</v>
      </c>
      <c r="AX276" s="14" t="s">
        <v>75</v>
      </c>
      <c r="AY276" s="255" t="s">
        <v>117</v>
      </c>
    </row>
    <row r="277" s="14" customFormat="1">
      <c r="A277" s="14"/>
      <c r="B277" s="245"/>
      <c r="C277" s="246"/>
      <c r="D277" s="230" t="s">
        <v>127</v>
      </c>
      <c r="E277" s="247" t="s">
        <v>1</v>
      </c>
      <c r="F277" s="248" t="s">
        <v>290</v>
      </c>
      <c r="G277" s="246"/>
      <c r="H277" s="249">
        <v>0.20000000000000001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127</v>
      </c>
      <c r="AU277" s="255" t="s">
        <v>84</v>
      </c>
      <c r="AV277" s="14" t="s">
        <v>84</v>
      </c>
      <c r="AW277" s="14" t="s">
        <v>31</v>
      </c>
      <c r="AX277" s="14" t="s">
        <v>75</v>
      </c>
      <c r="AY277" s="255" t="s">
        <v>117</v>
      </c>
    </row>
    <row r="278" s="14" customFormat="1">
      <c r="A278" s="14"/>
      <c r="B278" s="245"/>
      <c r="C278" s="246"/>
      <c r="D278" s="230" t="s">
        <v>127</v>
      </c>
      <c r="E278" s="247" t="s">
        <v>1</v>
      </c>
      <c r="F278" s="248" t="s">
        <v>291</v>
      </c>
      <c r="G278" s="246"/>
      <c r="H278" s="249">
        <v>0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127</v>
      </c>
      <c r="AU278" s="255" t="s">
        <v>84</v>
      </c>
      <c r="AV278" s="14" t="s">
        <v>84</v>
      </c>
      <c r="AW278" s="14" t="s">
        <v>31</v>
      </c>
      <c r="AX278" s="14" t="s">
        <v>75</v>
      </c>
      <c r="AY278" s="255" t="s">
        <v>117</v>
      </c>
    </row>
    <row r="279" s="14" customFormat="1">
      <c r="A279" s="14"/>
      <c r="B279" s="245"/>
      <c r="C279" s="246"/>
      <c r="D279" s="230" t="s">
        <v>127</v>
      </c>
      <c r="E279" s="247" t="s">
        <v>1</v>
      </c>
      <c r="F279" s="248" t="s">
        <v>292</v>
      </c>
      <c r="G279" s="246"/>
      <c r="H279" s="249">
        <v>5.9850000000000003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127</v>
      </c>
      <c r="AU279" s="255" t="s">
        <v>84</v>
      </c>
      <c r="AV279" s="14" t="s">
        <v>84</v>
      </c>
      <c r="AW279" s="14" t="s">
        <v>31</v>
      </c>
      <c r="AX279" s="14" t="s">
        <v>75</v>
      </c>
      <c r="AY279" s="255" t="s">
        <v>117</v>
      </c>
    </row>
    <row r="280" s="14" customFormat="1">
      <c r="A280" s="14"/>
      <c r="B280" s="245"/>
      <c r="C280" s="246"/>
      <c r="D280" s="230" t="s">
        <v>127</v>
      </c>
      <c r="E280" s="247" t="s">
        <v>1</v>
      </c>
      <c r="F280" s="248" t="s">
        <v>293</v>
      </c>
      <c r="G280" s="246"/>
      <c r="H280" s="249">
        <v>20.736000000000001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127</v>
      </c>
      <c r="AU280" s="255" t="s">
        <v>84</v>
      </c>
      <c r="AV280" s="14" t="s">
        <v>84</v>
      </c>
      <c r="AW280" s="14" t="s">
        <v>31</v>
      </c>
      <c r="AX280" s="14" t="s">
        <v>75</v>
      </c>
      <c r="AY280" s="255" t="s">
        <v>117</v>
      </c>
    </row>
    <row r="281" s="14" customFormat="1">
      <c r="A281" s="14"/>
      <c r="B281" s="245"/>
      <c r="C281" s="246"/>
      <c r="D281" s="230" t="s">
        <v>127</v>
      </c>
      <c r="E281" s="247" t="s">
        <v>1</v>
      </c>
      <c r="F281" s="248" t="s">
        <v>294</v>
      </c>
      <c r="G281" s="246"/>
      <c r="H281" s="249">
        <v>13.949999999999999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127</v>
      </c>
      <c r="AU281" s="255" t="s">
        <v>84</v>
      </c>
      <c r="AV281" s="14" t="s">
        <v>84</v>
      </c>
      <c r="AW281" s="14" t="s">
        <v>31</v>
      </c>
      <c r="AX281" s="14" t="s">
        <v>75</v>
      </c>
      <c r="AY281" s="255" t="s">
        <v>117</v>
      </c>
    </row>
    <row r="282" s="14" customFormat="1">
      <c r="A282" s="14"/>
      <c r="B282" s="245"/>
      <c r="C282" s="246"/>
      <c r="D282" s="230" t="s">
        <v>127</v>
      </c>
      <c r="E282" s="247" t="s">
        <v>1</v>
      </c>
      <c r="F282" s="248" t="s">
        <v>295</v>
      </c>
      <c r="G282" s="246"/>
      <c r="H282" s="249">
        <v>3.8500000000000001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127</v>
      </c>
      <c r="AU282" s="255" t="s">
        <v>84</v>
      </c>
      <c r="AV282" s="14" t="s">
        <v>84</v>
      </c>
      <c r="AW282" s="14" t="s">
        <v>31</v>
      </c>
      <c r="AX282" s="14" t="s">
        <v>75</v>
      </c>
      <c r="AY282" s="255" t="s">
        <v>117</v>
      </c>
    </row>
    <row r="283" s="16" customFormat="1">
      <c r="A283" s="16"/>
      <c r="B283" s="267"/>
      <c r="C283" s="268"/>
      <c r="D283" s="230" t="s">
        <v>127</v>
      </c>
      <c r="E283" s="269" t="s">
        <v>1</v>
      </c>
      <c r="F283" s="270" t="s">
        <v>259</v>
      </c>
      <c r="G283" s="268"/>
      <c r="H283" s="271">
        <v>230.90600000000001</v>
      </c>
      <c r="I283" s="272"/>
      <c r="J283" s="268"/>
      <c r="K283" s="268"/>
      <c r="L283" s="273"/>
      <c r="M283" s="274"/>
      <c r="N283" s="275"/>
      <c r="O283" s="275"/>
      <c r="P283" s="275"/>
      <c r="Q283" s="275"/>
      <c r="R283" s="275"/>
      <c r="S283" s="275"/>
      <c r="T283" s="27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77" t="s">
        <v>127</v>
      </c>
      <c r="AU283" s="277" t="s">
        <v>84</v>
      </c>
      <c r="AV283" s="16" t="s">
        <v>145</v>
      </c>
      <c r="AW283" s="16" t="s">
        <v>31</v>
      </c>
      <c r="AX283" s="16" t="s">
        <v>75</v>
      </c>
      <c r="AY283" s="277" t="s">
        <v>117</v>
      </c>
    </row>
    <row r="284" s="15" customFormat="1">
      <c r="A284" s="15"/>
      <c r="B284" s="256"/>
      <c r="C284" s="257"/>
      <c r="D284" s="230" t="s">
        <v>127</v>
      </c>
      <c r="E284" s="258" t="s">
        <v>1</v>
      </c>
      <c r="F284" s="259" t="s">
        <v>135</v>
      </c>
      <c r="G284" s="257"/>
      <c r="H284" s="260">
        <v>446.30000000000001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127</v>
      </c>
      <c r="AU284" s="266" t="s">
        <v>84</v>
      </c>
      <c r="AV284" s="15" t="s">
        <v>123</v>
      </c>
      <c r="AW284" s="15" t="s">
        <v>31</v>
      </c>
      <c r="AX284" s="15" t="s">
        <v>82</v>
      </c>
      <c r="AY284" s="266" t="s">
        <v>117</v>
      </c>
    </row>
    <row r="285" s="2" customFormat="1" ht="24.15" customHeight="1">
      <c r="A285" s="39"/>
      <c r="B285" s="40"/>
      <c r="C285" s="216" t="s">
        <v>8</v>
      </c>
      <c r="D285" s="216" t="s">
        <v>119</v>
      </c>
      <c r="E285" s="217" t="s">
        <v>296</v>
      </c>
      <c r="F285" s="218" t="s">
        <v>297</v>
      </c>
      <c r="G285" s="219" t="s">
        <v>138</v>
      </c>
      <c r="H285" s="220">
        <v>5</v>
      </c>
      <c r="I285" s="221"/>
      <c r="J285" s="222">
        <f>ROUND(I285*H285,2)</f>
        <v>0</v>
      </c>
      <c r="K285" s="223"/>
      <c r="L285" s="45"/>
      <c r="M285" s="224" t="s">
        <v>1</v>
      </c>
      <c r="N285" s="225" t="s">
        <v>40</v>
      </c>
      <c r="O285" s="92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8" t="s">
        <v>123</v>
      </c>
      <c r="AT285" s="228" t="s">
        <v>119</v>
      </c>
      <c r="AU285" s="228" t="s">
        <v>84</v>
      </c>
      <c r="AY285" s="18" t="s">
        <v>117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8" t="s">
        <v>82</v>
      </c>
      <c r="BK285" s="229">
        <f>ROUND(I285*H285,2)</f>
        <v>0</v>
      </c>
      <c r="BL285" s="18" t="s">
        <v>123</v>
      </c>
      <c r="BM285" s="228" t="s">
        <v>298</v>
      </c>
    </row>
    <row r="286" s="2" customFormat="1">
      <c r="A286" s="39"/>
      <c r="B286" s="40"/>
      <c r="C286" s="41"/>
      <c r="D286" s="230" t="s">
        <v>125</v>
      </c>
      <c r="E286" s="41"/>
      <c r="F286" s="231" t="s">
        <v>299</v>
      </c>
      <c r="G286" s="41"/>
      <c r="H286" s="41"/>
      <c r="I286" s="232"/>
      <c r="J286" s="41"/>
      <c r="K286" s="41"/>
      <c r="L286" s="45"/>
      <c r="M286" s="233"/>
      <c r="N286" s="23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125</v>
      </c>
      <c r="AU286" s="18" t="s">
        <v>84</v>
      </c>
    </row>
    <row r="287" s="13" customFormat="1">
      <c r="A287" s="13"/>
      <c r="B287" s="235"/>
      <c r="C287" s="236"/>
      <c r="D287" s="230" t="s">
        <v>127</v>
      </c>
      <c r="E287" s="237" t="s">
        <v>1</v>
      </c>
      <c r="F287" s="238" t="s">
        <v>300</v>
      </c>
      <c r="G287" s="236"/>
      <c r="H287" s="237" t="s">
        <v>1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127</v>
      </c>
      <c r="AU287" s="244" t="s">
        <v>84</v>
      </c>
      <c r="AV287" s="13" t="s">
        <v>82</v>
      </c>
      <c r="AW287" s="13" t="s">
        <v>31</v>
      </c>
      <c r="AX287" s="13" t="s">
        <v>75</v>
      </c>
      <c r="AY287" s="244" t="s">
        <v>117</v>
      </c>
    </row>
    <row r="288" s="14" customFormat="1">
      <c r="A288" s="14"/>
      <c r="B288" s="245"/>
      <c r="C288" s="246"/>
      <c r="D288" s="230" t="s">
        <v>127</v>
      </c>
      <c r="E288" s="247" t="s">
        <v>1</v>
      </c>
      <c r="F288" s="248" t="s">
        <v>142</v>
      </c>
      <c r="G288" s="246"/>
      <c r="H288" s="249">
        <v>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127</v>
      </c>
      <c r="AU288" s="255" t="s">
        <v>84</v>
      </c>
      <c r="AV288" s="14" t="s">
        <v>84</v>
      </c>
      <c r="AW288" s="14" t="s">
        <v>31</v>
      </c>
      <c r="AX288" s="14" t="s">
        <v>75</v>
      </c>
      <c r="AY288" s="255" t="s">
        <v>117</v>
      </c>
    </row>
    <row r="289" s="14" customFormat="1">
      <c r="A289" s="14"/>
      <c r="B289" s="245"/>
      <c r="C289" s="246"/>
      <c r="D289" s="230" t="s">
        <v>127</v>
      </c>
      <c r="E289" s="247" t="s">
        <v>1</v>
      </c>
      <c r="F289" s="248" t="s">
        <v>143</v>
      </c>
      <c r="G289" s="246"/>
      <c r="H289" s="249">
        <v>2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127</v>
      </c>
      <c r="AU289" s="255" t="s">
        <v>84</v>
      </c>
      <c r="AV289" s="14" t="s">
        <v>84</v>
      </c>
      <c r="AW289" s="14" t="s">
        <v>31</v>
      </c>
      <c r="AX289" s="14" t="s">
        <v>75</v>
      </c>
      <c r="AY289" s="255" t="s">
        <v>117</v>
      </c>
    </row>
    <row r="290" s="14" customFormat="1">
      <c r="A290" s="14"/>
      <c r="B290" s="245"/>
      <c r="C290" s="246"/>
      <c r="D290" s="230" t="s">
        <v>127</v>
      </c>
      <c r="E290" s="247" t="s">
        <v>1</v>
      </c>
      <c r="F290" s="248" t="s">
        <v>144</v>
      </c>
      <c r="G290" s="246"/>
      <c r="H290" s="249">
        <v>2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127</v>
      </c>
      <c r="AU290" s="255" t="s">
        <v>84</v>
      </c>
      <c r="AV290" s="14" t="s">
        <v>84</v>
      </c>
      <c r="AW290" s="14" t="s">
        <v>31</v>
      </c>
      <c r="AX290" s="14" t="s">
        <v>75</v>
      </c>
      <c r="AY290" s="255" t="s">
        <v>117</v>
      </c>
    </row>
    <row r="291" s="15" customFormat="1">
      <c r="A291" s="15"/>
      <c r="B291" s="256"/>
      <c r="C291" s="257"/>
      <c r="D291" s="230" t="s">
        <v>127</v>
      </c>
      <c r="E291" s="258" t="s">
        <v>1</v>
      </c>
      <c r="F291" s="259" t="s">
        <v>135</v>
      </c>
      <c r="G291" s="257"/>
      <c r="H291" s="260">
        <v>5</v>
      </c>
      <c r="I291" s="261"/>
      <c r="J291" s="257"/>
      <c r="K291" s="257"/>
      <c r="L291" s="262"/>
      <c r="M291" s="263"/>
      <c r="N291" s="264"/>
      <c r="O291" s="264"/>
      <c r="P291" s="264"/>
      <c r="Q291" s="264"/>
      <c r="R291" s="264"/>
      <c r="S291" s="264"/>
      <c r="T291" s="26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6" t="s">
        <v>127</v>
      </c>
      <c r="AU291" s="266" t="s">
        <v>84</v>
      </c>
      <c r="AV291" s="15" t="s">
        <v>123</v>
      </c>
      <c r="AW291" s="15" t="s">
        <v>31</v>
      </c>
      <c r="AX291" s="15" t="s">
        <v>82</v>
      </c>
      <c r="AY291" s="266" t="s">
        <v>117</v>
      </c>
    </row>
    <row r="292" s="2" customFormat="1" ht="24.15" customHeight="1">
      <c r="A292" s="39"/>
      <c r="B292" s="40"/>
      <c r="C292" s="216" t="s">
        <v>301</v>
      </c>
      <c r="D292" s="216" t="s">
        <v>119</v>
      </c>
      <c r="E292" s="217" t="s">
        <v>302</v>
      </c>
      <c r="F292" s="218" t="s">
        <v>303</v>
      </c>
      <c r="G292" s="219" t="s">
        <v>138</v>
      </c>
      <c r="H292" s="220">
        <v>2</v>
      </c>
      <c r="I292" s="221"/>
      <c r="J292" s="222">
        <f>ROUND(I292*H292,2)</f>
        <v>0</v>
      </c>
      <c r="K292" s="223"/>
      <c r="L292" s="45"/>
      <c r="M292" s="224" t="s">
        <v>1</v>
      </c>
      <c r="N292" s="225" t="s">
        <v>40</v>
      </c>
      <c r="O292" s="92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8" t="s">
        <v>123</v>
      </c>
      <c r="AT292" s="228" t="s">
        <v>119</v>
      </c>
      <c r="AU292" s="228" t="s">
        <v>84</v>
      </c>
      <c r="AY292" s="18" t="s">
        <v>117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8" t="s">
        <v>82</v>
      </c>
      <c r="BK292" s="229">
        <f>ROUND(I292*H292,2)</f>
        <v>0</v>
      </c>
      <c r="BL292" s="18" t="s">
        <v>123</v>
      </c>
      <c r="BM292" s="228" t="s">
        <v>304</v>
      </c>
    </row>
    <row r="293" s="2" customFormat="1">
      <c r="A293" s="39"/>
      <c r="B293" s="40"/>
      <c r="C293" s="41"/>
      <c r="D293" s="230" t="s">
        <v>125</v>
      </c>
      <c r="E293" s="41"/>
      <c r="F293" s="231" t="s">
        <v>305</v>
      </c>
      <c r="G293" s="41"/>
      <c r="H293" s="41"/>
      <c r="I293" s="232"/>
      <c r="J293" s="41"/>
      <c r="K293" s="41"/>
      <c r="L293" s="45"/>
      <c r="M293" s="233"/>
      <c r="N293" s="234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125</v>
      </c>
      <c r="AU293" s="18" t="s">
        <v>84</v>
      </c>
    </row>
    <row r="294" s="13" customFormat="1">
      <c r="A294" s="13"/>
      <c r="B294" s="235"/>
      <c r="C294" s="236"/>
      <c r="D294" s="230" t="s">
        <v>127</v>
      </c>
      <c r="E294" s="237" t="s">
        <v>1</v>
      </c>
      <c r="F294" s="238" t="s">
        <v>300</v>
      </c>
      <c r="G294" s="236"/>
      <c r="H294" s="237" t="s">
        <v>1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127</v>
      </c>
      <c r="AU294" s="244" t="s">
        <v>84</v>
      </c>
      <c r="AV294" s="13" t="s">
        <v>82</v>
      </c>
      <c r="AW294" s="13" t="s">
        <v>31</v>
      </c>
      <c r="AX294" s="13" t="s">
        <v>75</v>
      </c>
      <c r="AY294" s="244" t="s">
        <v>117</v>
      </c>
    </row>
    <row r="295" s="14" customFormat="1">
      <c r="A295" s="14"/>
      <c r="B295" s="245"/>
      <c r="C295" s="246"/>
      <c r="D295" s="230" t="s">
        <v>127</v>
      </c>
      <c r="E295" s="247" t="s">
        <v>1</v>
      </c>
      <c r="F295" s="248" t="s">
        <v>204</v>
      </c>
      <c r="G295" s="246"/>
      <c r="H295" s="249">
        <v>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127</v>
      </c>
      <c r="AU295" s="255" t="s">
        <v>84</v>
      </c>
      <c r="AV295" s="14" t="s">
        <v>84</v>
      </c>
      <c r="AW295" s="14" t="s">
        <v>31</v>
      </c>
      <c r="AX295" s="14" t="s">
        <v>75</v>
      </c>
      <c r="AY295" s="255" t="s">
        <v>117</v>
      </c>
    </row>
    <row r="296" s="14" customFormat="1">
      <c r="A296" s="14"/>
      <c r="B296" s="245"/>
      <c r="C296" s="246"/>
      <c r="D296" s="230" t="s">
        <v>127</v>
      </c>
      <c r="E296" s="247" t="s">
        <v>1</v>
      </c>
      <c r="F296" s="248" t="s">
        <v>150</v>
      </c>
      <c r="G296" s="246"/>
      <c r="H296" s="249">
        <v>1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127</v>
      </c>
      <c r="AU296" s="255" t="s">
        <v>84</v>
      </c>
      <c r="AV296" s="14" t="s">
        <v>84</v>
      </c>
      <c r="AW296" s="14" t="s">
        <v>31</v>
      </c>
      <c r="AX296" s="14" t="s">
        <v>75</v>
      </c>
      <c r="AY296" s="255" t="s">
        <v>117</v>
      </c>
    </row>
    <row r="297" s="15" customFormat="1">
      <c r="A297" s="15"/>
      <c r="B297" s="256"/>
      <c r="C297" s="257"/>
      <c r="D297" s="230" t="s">
        <v>127</v>
      </c>
      <c r="E297" s="258" t="s">
        <v>1</v>
      </c>
      <c r="F297" s="259" t="s">
        <v>135</v>
      </c>
      <c r="G297" s="257"/>
      <c r="H297" s="260">
        <v>2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127</v>
      </c>
      <c r="AU297" s="266" t="s">
        <v>84</v>
      </c>
      <c r="AV297" s="15" t="s">
        <v>123</v>
      </c>
      <c r="AW297" s="15" t="s">
        <v>31</v>
      </c>
      <c r="AX297" s="15" t="s">
        <v>82</v>
      </c>
      <c r="AY297" s="266" t="s">
        <v>117</v>
      </c>
    </row>
    <row r="298" s="2" customFormat="1" ht="37.8" customHeight="1">
      <c r="A298" s="39"/>
      <c r="B298" s="40"/>
      <c r="C298" s="216" t="s">
        <v>306</v>
      </c>
      <c r="D298" s="216" t="s">
        <v>119</v>
      </c>
      <c r="E298" s="217" t="s">
        <v>307</v>
      </c>
      <c r="F298" s="218" t="s">
        <v>308</v>
      </c>
      <c r="G298" s="219" t="s">
        <v>208</v>
      </c>
      <c r="H298" s="220">
        <v>38.536000000000001</v>
      </c>
      <c r="I298" s="221"/>
      <c r="J298" s="222">
        <f>ROUND(I298*H298,2)</f>
        <v>0</v>
      </c>
      <c r="K298" s="223"/>
      <c r="L298" s="45"/>
      <c r="M298" s="224" t="s">
        <v>1</v>
      </c>
      <c r="N298" s="225" t="s">
        <v>40</v>
      </c>
      <c r="O298" s="92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8" t="s">
        <v>123</v>
      </c>
      <c r="AT298" s="228" t="s">
        <v>119</v>
      </c>
      <c r="AU298" s="228" t="s">
        <v>84</v>
      </c>
      <c r="AY298" s="18" t="s">
        <v>117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8" t="s">
        <v>82</v>
      </c>
      <c r="BK298" s="229">
        <f>ROUND(I298*H298,2)</f>
        <v>0</v>
      </c>
      <c r="BL298" s="18" t="s">
        <v>123</v>
      </c>
      <c r="BM298" s="228" t="s">
        <v>309</v>
      </c>
    </row>
    <row r="299" s="2" customFormat="1">
      <c r="A299" s="39"/>
      <c r="B299" s="40"/>
      <c r="C299" s="41"/>
      <c r="D299" s="230" t="s">
        <v>125</v>
      </c>
      <c r="E299" s="41"/>
      <c r="F299" s="231" t="s">
        <v>310</v>
      </c>
      <c r="G299" s="41"/>
      <c r="H299" s="41"/>
      <c r="I299" s="232"/>
      <c r="J299" s="41"/>
      <c r="K299" s="41"/>
      <c r="L299" s="45"/>
      <c r="M299" s="233"/>
      <c r="N299" s="234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125</v>
      </c>
      <c r="AU299" s="18" t="s">
        <v>84</v>
      </c>
    </row>
    <row r="300" s="13" customFormat="1">
      <c r="A300" s="13"/>
      <c r="B300" s="235"/>
      <c r="C300" s="236"/>
      <c r="D300" s="230" t="s">
        <v>127</v>
      </c>
      <c r="E300" s="237" t="s">
        <v>1</v>
      </c>
      <c r="F300" s="238" t="s">
        <v>311</v>
      </c>
      <c r="G300" s="236"/>
      <c r="H300" s="237" t="s">
        <v>1</v>
      </c>
      <c r="I300" s="239"/>
      <c r="J300" s="236"/>
      <c r="K300" s="236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127</v>
      </c>
      <c r="AU300" s="244" t="s">
        <v>84</v>
      </c>
      <c r="AV300" s="13" t="s">
        <v>82</v>
      </c>
      <c r="AW300" s="13" t="s">
        <v>31</v>
      </c>
      <c r="AX300" s="13" t="s">
        <v>75</v>
      </c>
      <c r="AY300" s="244" t="s">
        <v>117</v>
      </c>
    </row>
    <row r="301" s="14" customFormat="1">
      <c r="A301" s="14"/>
      <c r="B301" s="245"/>
      <c r="C301" s="246"/>
      <c r="D301" s="230" t="s">
        <v>127</v>
      </c>
      <c r="E301" s="247" t="s">
        <v>1</v>
      </c>
      <c r="F301" s="248" t="s">
        <v>312</v>
      </c>
      <c r="G301" s="246"/>
      <c r="H301" s="249">
        <v>14.223000000000001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127</v>
      </c>
      <c r="AU301" s="255" t="s">
        <v>84</v>
      </c>
      <c r="AV301" s="14" t="s">
        <v>84</v>
      </c>
      <c r="AW301" s="14" t="s">
        <v>31</v>
      </c>
      <c r="AX301" s="14" t="s">
        <v>75</v>
      </c>
      <c r="AY301" s="255" t="s">
        <v>117</v>
      </c>
    </row>
    <row r="302" s="14" customFormat="1">
      <c r="A302" s="14"/>
      <c r="B302" s="245"/>
      <c r="C302" s="246"/>
      <c r="D302" s="230" t="s">
        <v>127</v>
      </c>
      <c r="E302" s="247" t="s">
        <v>1</v>
      </c>
      <c r="F302" s="248" t="s">
        <v>313</v>
      </c>
      <c r="G302" s="246"/>
      <c r="H302" s="249">
        <v>8.8130000000000006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127</v>
      </c>
      <c r="AU302" s="255" t="s">
        <v>84</v>
      </c>
      <c r="AV302" s="14" t="s">
        <v>84</v>
      </c>
      <c r="AW302" s="14" t="s">
        <v>31</v>
      </c>
      <c r="AX302" s="14" t="s">
        <v>75</v>
      </c>
      <c r="AY302" s="255" t="s">
        <v>117</v>
      </c>
    </row>
    <row r="303" s="14" customFormat="1">
      <c r="A303" s="14"/>
      <c r="B303" s="245"/>
      <c r="C303" s="246"/>
      <c r="D303" s="230" t="s">
        <v>127</v>
      </c>
      <c r="E303" s="247" t="s">
        <v>1</v>
      </c>
      <c r="F303" s="248" t="s">
        <v>314</v>
      </c>
      <c r="G303" s="246"/>
      <c r="H303" s="249">
        <v>15.5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127</v>
      </c>
      <c r="AU303" s="255" t="s">
        <v>84</v>
      </c>
      <c r="AV303" s="14" t="s">
        <v>84</v>
      </c>
      <c r="AW303" s="14" t="s">
        <v>31</v>
      </c>
      <c r="AX303" s="14" t="s">
        <v>75</v>
      </c>
      <c r="AY303" s="255" t="s">
        <v>117</v>
      </c>
    </row>
    <row r="304" s="15" customFormat="1">
      <c r="A304" s="15"/>
      <c r="B304" s="256"/>
      <c r="C304" s="257"/>
      <c r="D304" s="230" t="s">
        <v>127</v>
      </c>
      <c r="E304" s="258" t="s">
        <v>1</v>
      </c>
      <c r="F304" s="259" t="s">
        <v>135</v>
      </c>
      <c r="G304" s="257"/>
      <c r="H304" s="260">
        <v>38.536000000000001</v>
      </c>
      <c r="I304" s="261"/>
      <c r="J304" s="257"/>
      <c r="K304" s="257"/>
      <c r="L304" s="262"/>
      <c r="M304" s="263"/>
      <c r="N304" s="264"/>
      <c r="O304" s="264"/>
      <c r="P304" s="264"/>
      <c r="Q304" s="264"/>
      <c r="R304" s="264"/>
      <c r="S304" s="264"/>
      <c r="T304" s="26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6" t="s">
        <v>127</v>
      </c>
      <c r="AU304" s="266" t="s">
        <v>84</v>
      </c>
      <c r="AV304" s="15" t="s">
        <v>123</v>
      </c>
      <c r="AW304" s="15" t="s">
        <v>31</v>
      </c>
      <c r="AX304" s="15" t="s">
        <v>82</v>
      </c>
      <c r="AY304" s="266" t="s">
        <v>117</v>
      </c>
    </row>
    <row r="305" s="2" customFormat="1" ht="37.8" customHeight="1">
      <c r="A305" s="39"/>
      <c r="B305" s="40"/>
      <c r="C305" s="216" t="s">
        <v>315</v>
      </c>
      <c r="D305" s="216" t="s">
        <v>119</v>
      </c>
      <c r="E305" s="217" t="s">
        <v>316</v>
      </c>
      <c r="F305" s="218" t="s">
        <v>317</v>
      </c>
      <c r="G305" s="219" t="s">
        <v>208</v>
      </c>
      <c r="H305" s="220">
        <v>54.884999999999998</v>
      </c>
      <c r="I305" s="221"/>
      <c r="J305" s="222">
        <f>ROUND(I305*H305,2)</f>
        <v>0</v>
      </c>
      <c r="K305" s="223"/>
      <c r="L305" s="45"/>
      <c r="M305" s="224" t="s">
        <v>1</v>
      </c>
      <c r="N305" s="225" t="s">
        <v>40</v>
      </c>
      <c r="O305" s="92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8" t="s">
        <v>123</v>
      </c>
      <c r="AT305" s="228" t="s">
        <v>119</v>
      </c>
      <c r="AU305" s="228" t="s">
        <v>84</v>
      </c>
      <c r="AY305" s="18" t="s">
        <v>117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8" t="s">
        <v>82</v>
      </c>
      <c r="BK305" s="229">
        <f>ROUND(I305*H305,2)</f>
        <v>0</v>
      </c>
      <c r="BL305" s="18" t="s">
        <v>123</v>
      </c>
      <c r="BM305" s="228" t="s">
        <v>318</v>
      </c>
    </row>
    <row r="306" s="2" customFormat="1">
      <c r="A306" s="39"/>
      <c r="B306" s="40"/>
      <c r="C306" s="41"/>
      <c r="D306" s="230" t="s">
        <v>125</v>
      </c>
      <c r="E306" s="41"/>
      <c r="F306" s="231" t="s">
        <v>319</v>
      </c>
      <c r="G306" s="41"/>
      <c r="H306" s="41"/>
      <c r="I306" s="232"/>
      <c r="J306" s="41"/>
      <c r="K306" s="41"/>
      <c r="L306" s="45"/>
      <c r="M306" s="233"/>
      <c r="N306" s="234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125</v>
      </c>
      <c r="AU306" s="18" t="s">
        <v>84</v>
      </c>
    </row>
    <row r="307" s="13" customFormat="1">
      <c r="A307" s="13"/>
      <c r="B307" s="235"/>
      <c r="C307" s="236"/>
      <c r="D307" s="230" t="s">
        <v>127</v>
      </c>
      <c r="E307" s="237" t="s">
        <v>1</v>
      </c>
      <c r="F307" s="238" t="s">
        <v>320</v>
      </c>
      <c r="G307" s="236"/>
      <c r="H307" s="237" t="s">
        <v>1</v>
      </c>
      <c r="I307" s="239"/>
      <c r="J307" s="236"/>
      <c r="K307" s="236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127</v>
      </c>
      <c r="AU307" s="244" t="s">
        <v>84</v>
      </c>
      <c r="AV307" s="13" t="s">
        <v>82</v>
      </c>
      <c r="AW307" s="13" t="s">
        <v>31</v>
      </c>
      <c r="AX307" s="13" t="s">
        <v>75</v>
      </c>
      <c r="AY307" s="244" t="s">
        <v>117</v>
      </c>
    </row>
    <row r="308" s="14" customFormat="1">
      <c r="A308" s="14"/>
      <c r="B308" s="245"/>
      <c r="C308" s="246"/>
      <c r="D308" s="230" t="s">
        <v>127</v>
      </c>
      <c r="E308" s="247" t="s">
        <v>1</v>
      </c>
      <c r="F308" s="248" t="s">
        <v>321</v>
      </c>
      <c r="G308" s="246"/>
      <c r="H308" s="249">
        <v>28.446000000000002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127</v>
      </c>
      <c r="AU308" s="255" t="s">
        <v>84</v>
      </c>
      <c r="AV308" s="14" t="s">
        <v>84</v>
      </c>
      <c r="AW308" s="14" t="s">
        <v>31</v>
      </c>
      <c r="AX308" s="14" t="s">
        <v>75</v>
      </c>
      <c r="AY308" s="255" t="s">
        <v>117</v>
      </c>
    </row>
    <row r="309" s="14" customFormat="1">
      <c r="A309" s="14"/>
      <c r="B309" s="245"/>
      <c r="C309" s="246"/>
      <c r="D309" s="230" t="s">
        <v>127</v>
      </c>
      <c r="E309" s="247" t="s">
        <v>1</v>
      </c>
      <c r="F309" s="248" t="s">
        <v>322</v>
      </c>
      <c r="G309" s="246"/>
      <c r="H309" s="249">
        <v>26.439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127</v>
      </c>
      <c r="AU309" s="255" t="s">
        <v>84</v>
      </c>
      <c r="AV309" s="14" t="s">
        <v>84</v>
      </c>
      <c r="AW309" s="14" t="s">
        <v>31</v>
      </c>
      <c r="AX309" s="14" t="s">
        <v>75</v>
      </c>
      <c r="AY309" s="255" t="s">
        <v>117</v>
      </c>
    </row>
    <row r="310" s="15" customFormat="1">
      <c r="A310" s="15"/>
      <c r="B310" s="256"/>
      <c r="C310" s="257"/>
      <c r="D310" s="230" t="s">
        <v>127</v>
      </c>
      <c r="E310" s="258" t="s">
        <v>1</v>
      </c>
      <c r="F310" s="259" t="s">
        <v>135</v>
      </c>
      <c r="G310" s="257"/>
      <c r="H310" s="260">
        <v>54.884999999999998</v>
      </c>
      <c r="I310" s="261"/>
      <c r="J310" s="257"/>
      <c r="K310" s="257"/>
      <c r="L310" s="262"/>
      <c r="M310" s="263"/>
      <c r="N310" s="264"/>
      <c r="O310" s="264"/>
      <c r="P310" s="264"/>
      <c r="Q310" s="264"/>
      <c r="R310" s="264"/>
      <c r="S310" s="264"/>
      <c r="T310" s="26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6" t="s">
        <v>127</v>
      </c>
      <c r="AU310" s="266" t="s">
        <v>84</v>
      </c>
      <c r="AV310" s="15" t="s">
        <v>123</v>
      </c>
      <c r="AW310" s="15" t="s">
        <v>31</v>
      </c>
      <c r="AX310" s="15" t="s">
        <v>82</v>
      </c>
      <c r="AY310" s="266" t="s">
        <v>117</v>
      </c>
    </row>
    <row r="311" s="2" customFormat="1" ht="37.8" customHeight="1">
      <c r="A311" s="39"/>
      <c r="B311" s="40"/>
      <c r="C311" s="216" t="s">
        <v>323</v>
      </c>
      <c r="D311" s="216" t="s">
        <v>119</v>
      </c>
      <c r="E311" s="217" t="s">
        <v>324</v>
      </c>
      <c r="F311" s="218" t="s">
        <v>325</v>
      </c>
      <c r="G311" s="219" t="s">
        <v>208</v>
      </c>
      <c r="H311" s="220">
        <v>454.54000000000002</v>
      </c>
      <c r="I311" s="221"/>
      <c r="J311" s="222">
        <f>ROUND(I311*H311,2)</f>
        <v>0</v>
      </c>
      <c r="K311" s="223"/>
      <c r="L311" s="45"/>
      <c r="M311" s="224" t="s">
        <v>1</v>
      </c>
      <c r="N311" s="225" t="s">
        <v>40</v>
      </c>
      <c r="O311" s="92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8" t="s">
        <v>123</v>
      </c>
      <c r="AT311" s="228" t="s">
        <v>119</v>
      </c>
      <c r="AU311" s="228" t="s">
        <v>84</v>
      </c>
      <c r="AY311" s="18" t="s">
        <v>117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8" t="s">
        <v>82</v>
      </c>
      <c r="BK311" s="229">
        <f>ROUND(I311*H311,2)</f>
        <v>0</v>
      </c>
      <c r="BL311" s="18" t="s">
        <v>123</v>
      </c>
      <c r="BM311" s="228" t="s">
        <v>326</v>
      </c>
    </row>
    <row r="312" s="2" customFormat="1">
      <c r="A312" s="39"/>
      <c r="B312" s="40"/>
      <c r="C312" s="41"/>
      <c r="D312" s="230" t="s">
        <v>125</v>
      </c>
      <c r="E312" s="41"/>
      <c r="F312" s="231" t="s">
        <v>327</v>
      </c>
      <c r="G312" s="41"/>
      <c r="H312" s="41"/>
      <c r="I312" s="232"/>
      <c r="J312" s="41"/>
      <c r="K312" s="41"/>
      <c r="L312" s="45"/>
      <c r="M312" s="233"/>
      <c r="N312" s="234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125</v>
      </c>
      <c r="AU312" s="18" t="s">
        <v>84</v>
      </c>
    </row>
    <row r="313" s="13" customFormat="1">
      <c r="A313" s="13"/>
      <c r="B313" s="235"/>
      <c r="C313" s="236"/>
      <c r="D313" s="230" t="s">
        <v>127</v>
      </c>
      <c r="E313" s="237" t="s">
        <v>1</v>
      </c>
      <c r="F313" s="238" t="s">
        <v>328</v>
      </c>
      <c r="G313" s="236"/>
      <c r="H313" s="237" t="s">
        <v>1</v>
      </c>
      <c r="I313" s="239"/>
      <c r="J313" s="236"/>
      <c r="K313" s="236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127</v>
      </c>
      <c r="AU313" s="244" t="s">
        <v>84</v>
      </c>
      <c r="AV313" s="13" t="s">
        <v>82</v>
      </c>
      <c r="AW313" s="13" t="s">
        <v>31</v>
      </c>
      <c r="AX313" s="13" t="s">
        <v>75</v>
      </c>
      <c r="AY313" s="244" t="s">
        <v>117</v>
      </c>
    </row>
    <row r="314" s="14" customFormat="1">
      <c r="A314" s="14"/>
      <c r="B314" s="245"/>
      <c r="C314" s="246"/>
      <c r="D314" s="230" t="s">
        <v>127</v>
      </c>
      <c r="E314" s="247" t="s">
        <v>1</v>
      </c>
      <c r="F314" s="248" t="s">
        <v>329</v>
      </c>
      <c r="G314" s="246"/>
      <c r="H314" s="249">
        <v>454.54000000000002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127</v>
      </c>
      <c r="AU314" s="255" t="s">
        <v>84</v>
      </c>
      <c r="AV314" s="14" t="s">
        <v>84</v>
      </c>
      <c r="AW314" s="14" t="s">
        <v>31</v>
      </c>
      <c r="AX314" s="14" t="s">
        <v>82</v>
      </c>
      <c r="AY314" s="255" t="s">
        <v>117</v>
      </c>
    </row>
    <row r="315" s="2" customFormat="1" ht="24.15" customHeight="1">
      <c r="A315" s="39"/>
      <c r="B315" s="40"/>
      <c r="C315" s="216" t="s">
        <v>330</v>
      </c>
      <c r="D315" s="216" t="s">
        <v>119</v>
      </c>
      <c r="E315" s="217" t="s">
        <v>331</v>
      </c>
      <c r="F315" s="218" t="s">
        <v>332</v>
      </c>
      <c r="G315" s="219" t="s">
        <v>208</v>
      </c>
      <c r="H315" s="220">
        <v>38.536000000000001</v>
      </c>
      <c r="I315" s="221"/>
      <c r="J315" s="222">
        <f>ROUND(I315*H315,2)</f>
        <v>0</v>
      </c>
      <c r="K315" s="223"/>
      <c r="L315" s="45"/>
      <c r="M315" s="224" t="s">
        <v>1</v>
      </c>
      <c r="N315" s="225" t="s">
        <v>40</v>
      </c>
      <c r="O315" s="92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8" t="s">
        <v>123</v>
      </c>
      <c r="AT315" s="228" t="s">
        <v>119</v>
      </c>
      <c r="AU315" s="228" t="s">
        <v>84</v>
      </c>
      <c r="AY315" s="18" t="s">
        <v>117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8" t="s">
        <v>82</v>
      </c>
      <c r="BK315" s="229">
        <f>ROUND(I315*H315,2)</f>
        <v>0</v>
      </c>
      <c r="BL315" s="18" t="s">
        <v>123</v>
      </c>
      <c r="BM315" s="228" t="s">
        <v>333</v>
      </c>
    </row>
    <row r="316" s="2" customFormat="1">
      <c r="A316" s="39"/>
      <c r="B316" s="40"/>
      <c r="C316" s="41"/>
      <c r="D316" s="230" t="s">
        <v>125</v>
      </c>
      <c r="E316" s="41"/>
      <c r="F316" s="231" t="s">
        <v>334</v>
      </c>
      <c r="G316" s="41"/>
      <c r="H316" s="41"/>
      <c r="I316" s="232"/>
      <c r="J316" s="41"/>
      <c r="K316" s="41"/>
      <c r="L316" s="45"/>
      <c r="M316" s="233"/>
      <c r="N316" s="234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125</v>
      </c>
      <c r="AU316" s="18" t="s">
        <v>84</v>
      </c>
    </row>
    <row r="317" s="13" customFormat="1">
      <c r="A317" s="13"/>
      <c r="B317" s="235"/>
      <c r="C317" s="236"/>
      <c r="D317" s="230" t="s">
        <v>127</v>
      </c>
      <c r="E317" s="237" t="s">
        <v>1</v>
      </c>
      <c r="F317" s="238" t="s">
        <v>335</v>
      </c>
      <c r="G317" s="236"/>
      <c r="H317" s="237" t="s">
        <v>1</v>
      </c>
      <c r="I317" s="239"/>
      <c r="J317" s="236"/>
      <c r="K317" s="236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127</v>
      </c>
      <c r="AU317" s="244" t="s">
        <v>84</v>
      </c>
      <c r="AV317" s="13" t="s">
        <v>82</v>
      </c>
      <c r="AW317" s="13" t="s">
        <v>31</v>
      </c>
      <c r="AX317" s="13" t="s">
        <v>75</v>
      </c>
      <c r="AY317" s="244" t="s">
        <v>117</v>
      </c>
    </row>
    <row r="318" s="14" customFormat="1">
      <c r="A318" s="14"/>
      <c r="B318" s="245"/>
      <c r="C318" s="246"/>
      <c r="D318" s="230" t="s">
        <v>127</v>
      </c>
      <c r="E318" s="247" t="s">
        <v>1</v>
      </c>
      <c r="F318" s="248" t="s">
        <v>312</v>
      </c>
      <c r="G318" s="246"/>
      <c r="H318" s="249">
        <v>14.223000000000001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127</v>
      </c>
      <c r="AU318" s="255" t="s">
        <v>84</v>
      </c>
      <c r="AV318" s="14" t="s">
        <v>84</v>
      </c>
      <c r="AW318" s="14" t="s">
        <v>31</v>
      </c>
      <c r="AX318" s="14" t="s">
        <v>75</v>
      </c>
      <c r="AY318" s="255" t="s">
        <v>117</v>
      </c>
    </row>
    <row r="319" s="14" customFormat="1">
      <c r="A319" s="14"/>
      <c r="B319" s="245"/>
      <c r="C319" s="246"/>
      <c r="D319" s="230" t="s">
        <v>127</v>
      </c>
      <c r="E319" s="247" t="s">
        <v>1</v>
      </c>
      <c r="F319" s="248" t="s">
        <v>313</v>
      </c>
      <c r="G319" s="246"/>
      <c r="H319" s="249">
        <v>8.8130000000000006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127</v>
      </c>
      <c r="AU319" s="255" t="s">
        <v>84</v>
      </c>
      <c r="AV319" s="14" t="s">
        <v>84</v>
      </c>
      <c r="AW319" s="14" t="s">
        <v>31</v>
      </c>
      <c r="AX319" s="14" t="s">
        <v>75</v>
      </c>
      <c r="AY319" s="255" t="s">
        <v>117</v>
      </c>
    </row>
    <row r="320" s="14" customFormat="1">
      <c r="A320" s="14"/>
      <c r="B320" s="245"/>
      <c r="C320" s="246"/>
      <c r="D320" s="230" t="s">
        <v>127</v>
      </c>
      <c r="E320" s="247" t="s">
        <v>1</v>
      </c>
      <c r="F320" s="248" t="s">
        <v>314</v>
      </c>
      <c r="G320" s="246"/>
      <c r="H320" s="249">
        <v>15.5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127</v>
      </c>
      <c r="AU320" s="255" t="s">
        <v>84</v>
      </c>
      <c r="AV320" s="14" t="s">
        <v>84</v>
      </c>
      <c r="AW320" s="14" t="s">
        <v>31</v>
      </c>
      <c r="AX320" s="14" t="s">
        <v>75</v>
      </c>
      <c r="AY320" s="255" t="s">
        <v>117</v>
      </c>
    </row>
    <row r="321" s="15" customFormat="1">
      <c r="A321" s="15"/>
      <c r="B321" s="256"/>
      <c r="C321" s="257"/>
      <c r="D321" s="230" t="s">
        <v>127</v>
      </c>
      <c r="E321" s="258" t="s">
        <v>1</v>
      </c>
      <c r="F321" s="259" t="s">
        <v>135</v>
      </c>
      <c r="G321" s="257"/>
      <c r="H321" s="260">
        <v>38.536000000000001</v>
      </c>
      <c r="I321" s="261"/>
      <c r="J321" s="257"/>
      <c r="K321" s="257"/>
      <c r="L321" s="262"/>
      <c r="M321" s="263"/>
      <c r="N321" s="264"/>
      <c r="O321" s="264"/>
      <c r="P321" s="264"/>
      <c r="Q321" s="264"/>
      <c r="R321" s="264"/>
      <c r="S321" s="264"/>
      <c r="T321" s="26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6" t="s">
        <v>127</v>
      </c>
      <c r="AU321" s="266" t="s">
        <v>84</v>
      </c>
      <c r="AV321" s="15" t="s">
        <v>123</v>
      </c>
      <c r="AW321" s="15" t="s">
        <v>31</v>
      </c>
      <c r="AX321" s="15" t="s">
        <v>82</v>
      </c>
      <c r="AY321" s="266" t="s">
        <v>117</v>
      </c>
    </row>
    <row r="322" s="2" customFormat="1" ht="16.5" customHeight="1">
      <c r="A322" s="39"/>
      <c r="B322" s="40"/>
      <c r="C322" s="216" t="s">
        <v>7</v>
      </c>
      <c r="D322" s="216" t="s">
        <v>119</v>
      </c>
      <c r="E322" s="217" t="s">
        <v>336</v>
      </c>
      <c r="F322" s="218" t="s">
        <v>337</v>
      </c>
      <c r="G322" s="219" t="s">
        <v>208</v>
      </c>
      <c r="H322" s="220">
        <v>454.54000000000002</v>
      </c>
      <c r="I322" s="221"/>
      <c r="J322" s="222">
        <f>ROUND(I322*H322,2)</f>
        <v>0</v>
      </c>
      <c r="K322" s="223"/>
      <c r="L322" s="45"/>
      <c r="M322" s="224" t="s">
        <v>1</v>
      </c>
      <c r="N322" s="225" t="s">
        <v>40</v>
      </c>
      <c r="O322" s="92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8" t="s">
        <v>123</v>
      </c>
      <c r="AT322" s="228" t="s">
        <v>119</v>
      </c>
      <c r="AU322" s="228" t="s">
        <v>84</v>
      </c>
      <c r="AY322" s="18" t="s">
        <v>117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8" t="s">
        <v>82</v>
      </c>
      <c r="BK322" s="229">
        <f>ROUND(I322*H322,2)</f>
        <v>0</v>
      </c>
      <c r="BL322" s="18" t="s">
        <v>123</v>
      </c>
      <c r="BM322" s="228" t="s">
        <v>338</v>
      </c>
    </row>
    <row r="323" s="2" customFormat="1">
      <c r="A323" s="39"/>
      <c r="B323" s="40"/>
      <c r="C323" s="41"/>
      <c r="D323" s="230" t="s">
        <v>125</v>
      </c>
      <c r="E323" s="41"/>
      <c r="F323" s="231" t="s">
        <v>339</v>
      </c>
      <c r="G323" s="41"/>
      <c r="H323" s="41"/>
      <c r="I323" s="232"/>
      <c r="J323" s="41"/>
      <c r="K323" s="41"/>
      <c r="L323" s="45"/>
      <c r="M323" s="233"/>
      <c r="N323" s="234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125</v>
      </c>
      <c r="AU323" s="18" t="s">
        <v>84</v>
      </c>
    </row>
    <row r="324" s="14" customFormat="1">
      <c r="A324" s="14"/>
      <c r="B324" s="245"/>
      <c r="C324" s="246"/>
      <c r="D324" s="230" t="s">
        <v>127</v>
      </c>
      <c r="E324" s="247" t="s">
        <v>1</v>
      </c>
      <c r="F324" s="248" t="s">
        <v>340</v>
      </c>
      <c r="G324" s="246"/>
      <c r="H324" s="249">
        <v>454.54000000000002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127</v>
      </c>
      <c r="AU324" s="255" t="s">
        <v>84</v>
      </c>
      <c r="AV324" s="14" t="s">
        <v>84</v>
      </c>
      <c r="AW324" s="14" t="s">
        <v>31</v>
      </c>
      <c r="AX324" s="14" t="s">
        <v>82</v>
      </c>
      <c r="AY324" s="255" t="s">
        <v>117</v>
      </c>
    </row>
    <row r="325" s="2" customFormat="1" ht="24.15" customHeight="1">
      <c r="A325" s="39"/>
      <c r="B325" s="40"/>
      <c r="C325" s="216" t="s">
        <v>341</v>
      </c>
      <c r="D325" s="216" t="s">
        <v>119</v>
      </c>
      <c r="E325" s="217" t="s">
        <v>342</v>
      </c>
      <c r="F325" s="218" t="s">
        <v>343</v>
      </c>
      <c r="G325" s="219" t="s">
        <v>122</v>
      </c>
      <c r="H325" s="220">
        <v>1762.5440000000001</v>
      </c>
      <c r="I325" s="221"/>
      <c r="J325" s="222">
        <f>ROUND(I325*H325,2)</f>
        <v>0</v>
      </c>
      <c r="K325" s="223"/>
      <c r="L325" s="45"/>
      <c r="M325" s="224" t="s">
        <v>1</v>
      </c>
      <c r="N325" s="225" t="s">
        <v>40</v>
      </c>
      <c r="O325" s="92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8" t="s">
        <v>123</v>
      </c>
      <c r="AT325" s="228" t="s">
        <v>119</v>
      </c>
      <c r="AU325" s="228" t="s">
        <v>84</v>
      </c>
      <c r="AY325" s="18" t="s">
        <v>117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8" t="s">
        <v>82</v>
      </c>
      <c r="BK325" s="229">
        <f>ROUND(I325*H325,2)</f>
        <v>0</v>
      </c>
      <c r="BL325" s="18" t="s">
        <v>123</v>
      </c>
      <c r="BM325" s="228" t="s">
        <v>344</v>
      </c>
    </row>
    <row r="326" s="2" customFormat="1">
      <c r="A326" s="39"/>
      <c r="B326" s="40"/>
      <c r="C326" s="41"/>
      <c r="D326" s="230" t="s">
        <v>125</v>
      </c>
      <c r="E326" s="41"/>
      <c r="F326" s="231" t="s">
        <v>345</v>
      </c>
      <c r="G326" s="41"/>
      <c r="H326" s="41"/>
      <c r="I326" s="232"/>
      <c r="J326" s="41"/>
      <c r="K326" s="41"/>
      <c r="L326" s="45"/>
      <c r="M326" s="233"/>
      <c r="N326" s="23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125</v>
      </c>
      <c r="AU326" s="18" t="s">
        <v>84</v>
      </c>
    </row>
    <row r="327" s="13" customFormat="1">
      <c r="A327" s="13"/>
      <c r="B327" s="235"/>
      <c r="C327" s="236"/>
      <c r="D327" s="230" t="s">
        <v>127</v>
      </c>
      <c r="E327" s="237" t="s">
        <v>1</v>
      </c>
      <c r="F327" s="238" t="s">
        <v>346</v>
      </c>
      <c r="G327" s="236"/>
      <c r="H327" s="237" t="s">
        <v>1</v>
      </c>
      <c r="I327" s="239"/>
      <c r="J327" s="236"/>
      <c r="K327" s="236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127</v>
      </c>
      <c r="AU327" s="244" t="s">
        <v>84</v>
      </c>
      <c r="AV327" s="13" t="s">
        <v>82</v>
      </c>
      <c r="AW327" s="13" t="s">
        <v>31</v>
      </c>
      <c r="AX327" s="13" t="s">
        <v>75</v>
      </c>
      <c r="AY327" s="244" t="s">
        <v>117</v>
      </c>
    </row>
    <row r="328" s="14" customFormat="1">
      <c r="A328" s="14"/>
      <c r="B328" s="245"/>
      <c r="C328" s="246"/>
      <c r="D328" s="230" t="s">
        <v>127</v>
      </c>
      <c r="E328" s="247" t="s">
        <v>1</v>
      </c>
      <c r="F328" s="248" t="s">
        <v>347</v>
      </c>
      <c r="G328" s="246"/>
      <c r="H328" s="249">
        <v>1762.5440000000001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127</v>
      </c>
      <c r="AU328" s="255" t="s">
        <v>84</v>
      </c>
      <c r="AV328" s="14" t="s">
        <v>84</v>
      </c>
      <c r="AW328" s="14" t="s">
        <v>31</v>
      </c>
      <c r="AX328" s="14" t="s">
        <v>82</v>
      </c>
      <c r="AY328" s="255" t="s">
        <v>117</v>
      </c>
    </row>
    <row r="329" s="2" customFormat="1" ht="16.5" customHeight="1">
      <c r="A329" s="39"/>
      <c r="B329" s="40"/>
      <c r="C329" s="278" t="s">
        <v>348</v>
      </c>
      <c r="D329" s="278" t="s">
        <v>349</v>
      </c>
      <c r="E329" s="279" t="s">
        <v>350</v>
      </c>
      <c r="F329" s="280" t="s">
        <v>351</v>
      </c>
      <c r="G329" s="281" t="s">
        <v>352</v>
      </c>
      <c r="H329" s="282">
        <v>35.250999999999998</v>
      </c>
      <c r="I329" s="283"/>
      <c r="J329" s="284">
        <f>ROUND(I329*H329,2)</f>
        <v>0</v>
      </c>
      <c r="K329" s="285"/>
      <c r="L329" s="286"/>
      <c r="M329" s="287" t="s">
        <v>1</v>
      </c>
      <c r="N329" s="288" t="s">
        <v>40</v>
      </c>
      <c r="O329" s="92"/>
      <c r="P329" s="226">
        <f>O329*H329</f>
        <v>0</v>
      </c>
      <c r="Q329" s="226">
        <v>0.001</v>
      </c>
      <c r="R329" s="226">
        <f>Q329*H329</f>
        <v>0.035250999999999998</v>
      </c>
      <c r="S329" s="226">
        <v>0</v>
      </c>
      <c r="T329" s="22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8" t="s">
        <v>174</v>
      </c>
      <c r="AT329" s="228" t="s">
        <v>349</v>
      </c>
      <c r="AU329" s="228" t="s">
        <v>84</v>
      </c>
      <c r="AY329" s="18" t="s">
        <v>117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8" t="s">
        <v>82</v>
      </c>
      <c r="BK329" s="229">
        <f>ROUND(I329*H329,2)</f>
        <v>0</v>
      </c>
      <c r="BL329" s="18" t="s">
        <v>123</v>
      </c>
      <c r="BM329" s="228" t="s">
        <v>353</v>
      </c>
    </row>
    <row r="330" s="2" customFormat="1">
      <c r="A330" s="39"/>
      <c r="B330" s="40"/>
      <c r="C330" s="41"/>
      <c r="D330" s="230" t="s">
        <v>125</v>
      </c>
      <c r="E330" s="41"/>
      <c r="F330" s="231" t="s">
        <v>351</v>
      </c>
      <c r="G330" s="41"/>
      <c r="H330" s="41"/>
      <c r="I330" s="232"/>
      <c r="J330" s="41"/>
      <c r="K330" s="41"/>
      <c r="L330" s="45"/>
      <c r="M330" s="233"/>
      <c r="N330" s="23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125</v>
      </c>
      <c r="AU330" s="18" t="s">
        <v>84</v>
      </c>
    </row>
    <row r="331" s="14" customFormat="1">
      <c r="A331" s="14"/>
      <c r="B331" s="245"/>
      <c r="C331" s="246"/>
      <c r="D331" s="230" t="s">
        <v>127</v>
      </c>
      <c r="E331" s="246"/>
      <c r="F331" s="248" t="s">
        <v>354</v>
      </c>
      <c r="G331" s="246"/>
      <c r="H331" s="249">
        <v>35.250999999999998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127</v>
      </c>
      <c r="AU331" s="255" t="s">
        <v>84</v>
      </c>
      <c r="AV331" s="14" t="s">
        <v>84</v>
      </c>
      <c r="AW331" s="14" t="s">
        <v>4</v>
      </c>
      <c r="AX331" s="14" t="s">
        <v>82</v>
      </c>
      <c r="AY331" s="255" t="s">
        <v>117</v>
      </c>
    </row>
    <row r="332" s="2" customFormat="1" ht="24.15" customHeight="1">
      <c r="A332" s="39"/>
      <c r="B332" s="40"/>
      <c r="C332" s="216" t="s">
        <v>355</v>
      </c>
      <c r="D332" s="216" t="s">
        <v>119</v>
      </c>
      <c r="E332" s="217" t="s">
        <v>356</v>
      </c>
      <c r="F332" s="218" t="s">
        <v>357</v>
      </c>
      <c r="G332" s="219" t="s">
        <v>122</v>
      </c>
      <c r="H332" s="220">
        <v>1762.5440000000001</v>
      </c>
      <c r="I332" s="221"/>
      <c r="J332" s="222">
        <f>ROUND(I332*H332,2)</f>
        <v>0</v>
      </c>
      <c r="K332" s="223"/>
      <c r="L332" s="45"/>
      <c r="M332" s="224" t="s">
        <v>1</v>
      </c>
      <c r="N332" s="225" t="s">
        <v>40</v>
      </c>
      <c r="O332" s="92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8" t="s">
        <v>123</v>
      </c>
      <c r="AT332" s="228" t="s">
        <v>119</v>
      </c>
      <c r="AU332" s="228" t="s">
        <v>84</v>
      </c>
      <c r="AY332" s="18" t="s">
        <v>117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8" t="s">
        <v>82</v>
      </c>
      <c r="BK332" s="229">
        <f>ROUND(I332*H332,2)</f>
        <v>0</v>
      </c>
      <c r="BL332" s="18" t="s">
        <v>123</v>
      </c>
      <c r="BM332" s="228" t="s">
        <v>358</v>
      </c>
    </row>
    <row r="333" s="2" customFormat="1">
      <c r="A333" s="39"/>
      <c r="B333" s="40"/>
      <c r="C333" s="41"/>
      <c r="D333" s="230" t="s">
        <v>125</v>
      </c>
      <c r="E333" s="41"/>
      <c r="F333" s="231" t="s">
        <v>359</v>
      </c>
      <c r="G333" s="41"/>
      <c r="H333" s="41"/>
      <c r="I333" s="232"/>
      <c r="J333" s="41"/>
      <c r="K333" s="41"/>
      <c r="L333" s="45"/>
      <c r="M333" s="233"/>
      <c r="N333" s="23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125</v>
      </c>
      <c r="AU333" s="18" t="s">
        <v>84</v>
      </c>
    </row>
    <row r="334" s="13" customFormat="1">
      <c r="A334" s="13"/>
      <c r="B334" s="235"/>
      <c r="C334" s="236"/>
      <c r="D334" s="230" t="s">
        <v>127</v>
      </c>
      <c r="E334" s="237" t="s">
        <v>1</v>
      </c>
      <c r="F334" s="238" t="s">
        <v>360</v>
      </c>
      <c r="G334" s="236"/>
      <c r="H334" s="237" t="s">
        <v>1</v>
      </c>
      <c r="I334" s="239"/>
      <c r="J334" s="236"/>
      <c r="K334" s="236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127</v>
      </c>
      <c r="AU334" s="244" t="s">
        <v>84</v>
      </c>
      <c r="AV334" s="13" t="s">
        <v>82</v>
      </c>
      <c r="AW334" s="13" t="s">
        <v>31</v>
      </c>
      <c r="AX334" s="13" t="s">
        <v>75</v>
      </c>
      <c r="AY334" s="244" t="s">
        <v>117</v>
      </c>
    </row>
    <row r="335" s="14" customFormat="1">
      <c r="A335" s="14"/>
      <c r="B335" s="245"/>
      <c r="C335" s="246"/>
      <c r="D335" s="230" t="s">
        <v>127</v>
      </c>
      <c r="E335" s="247" t="s">
        <v>1</v>
      </c>
      <c r="F335" s="248" t="s">
        <v>361</v>
      </c>
      <c r="G335" s="246"/>
      <c r="H335" s="249">
        <v>1.212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127</v>
      </c>
      <c r="AU335" s="255" t="s">
        <v>84</v>
      </c>
      <c r="AV335" s="14" t="s">
        <v>84</v>
      </c>
      <c r="AW335" s="14" t="s">
        <v>31</v>
      </c>
      <c r="AX335" s="14" t="s">
        <v>75</v>
      </c>
      <c r="AY335" s="255" t="s">
        <v>117</v>
      </c>
    </row>
    <row r="336" s="14" customFormat="1">
      <c r="A336" s="14"/>
      <c r="B336" s="245"/>
      <c r="C336" s="246"/>
      <c r="D336" s="230" t="s">
        <v>127</v>
      </c>
      <c r="E336" s="247" t="s">
        <v>1</v>
      </c>
      <c r="F336" s="248" t="s">
        <v>362</v>
      </c>
      <c r="G336" s="246"/>
      <c r="H336" s="249">
        <v>6.5419999999999998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127</v>
      </c>
      <c r="AU336" s="255" t="s">
        <v>84</v>
      </c>
      <c r="AV336" s="14" t="s">
        <v>84</v>
      </c>
      <c r="AW336" s="14" t="s">
        <v>31</v>
      </c>
      <c r="AX336" s="14" t="s">
        <v>75</v>
      </c>
      <c r="AY336" s="255" t="s">
        <v>117</v>
      </c>
    </row>
    <row r="337" s="14" customFormat="1">
      <c r="A337" s="14"/>
      <c r="B337" s="245"/>
      <c r="C337" s="246"/>
      <c r="D337" s="230" t="s">
        <v>127</v>
      </c>
      <c r="E337" s="247" t="s">
        <v>1</v>
      </c>
      <c r="F337" s="248" t="s">
        <v>363</v>
      </c>
      <c r="G337" s="246"/>
      <c r="H337" s="249">
        <v>36.140000000000001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127</v>
      </c>
      <c r="AU337" s="255" t="s">
        <v>84</v>
      </c>
      <c r="AV337" s="14" t="s">
        <v>84</v>
      </c>
      <c r="AW337" s="14" t="s">
        <v>31</v>
      </c>
      <c r="AX337" s="14" t="s">
        <v>75</v>
      </c>
      <c r="AY337" s="255" t="s">
        <v>117</v>
      </c>
    </row>
    <row r="338" s="14" customFormat="1">
      <c r="A338" s="14"/>
      <c r="B338" s="245"/>
      <c r="C338" s="246"/>
      <c r="D338" s="230" t="s">
        <v>127</v>
      </c>
      <c r="E338" s="247" t="s">
        <v>1</v>
      </c>
      <c r="F338" s="248" t="s">
        <v>364</v>
      </c>
      <c r="G338" s="246"/>
      <c r="H338" s="249">
        <v>58.521999999999998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127</v>
      </c>
      <c r="AU338" s="255" t="s">
        <v>84</v>
      </c>
      <c r="AV338" s="14" t="s">
        <v>84</v>
      </c>
      <c r="AW338" s="14" t="s">
        <v>31</v>
      </c>
      <c r="AX338" s="14" t="s">
        <v>75</v>
      </c>
      <c r="AY338" s="255" t="s">
        <v>117</v>
      </c>
    </row>
    <row r="339" s="14" customFormat="1">
      <c r="A339" s="14"/>
      <c r="B339" s="245"/>
      <c r="C339" s="246"/>
      <c r="D339" s="230" t="s">
        <v>127</v>
      </c>
      <c r="E339" s="247" t="s">
        <v>1</v>
      </c>
      <c r="F339" s="248" t="s">
        <v>365</v>
      </c>
      <c r="G339" s="246"/>
      <c r="H339" s="249">
        <v>66.164000000000001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127</v>
      </c>
      <c r="AU339" s="255" t="s">
        <v>84</v>
      </c>
      <c r="AV339" s="14" t="s">
        <v>84</v>
      </c>
      <c r="AW339" s="14" t="s">
        <v>31</v>
      </c>
      <c r="AX339" s="14" t="s">
        <v>75</v>
      </c>
      <c r="AY339" s="255" t="s">
        <v>117</v>
      </c>
    </row>
    <row r="340" s="14" customFormat="1">
      <c r="A340" s="14"/>
      <c r="B340" s="245"/>
      <c r="C340" s="246"/>
      <c r="D340" s="230" t="s">
        <v>127</v>
      </c>
      <c r="E340" s="247" t="s">
        <v>1</v>
      </c>
      <c r="F340" s="248" t="s">
        <v>366</v>
      </c>
      <c r="G340" s="246"/>
      <c r="H340" s="249">
        <v>60.143000000000001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127</v>
      </c>
      <c r="AU340" s="255" t="s">
        <v>84</v>
      </c>
      <c r="AV340" s="14" t="s">
        <v>84</v>
      </c>
      <c r="AW340" s="14" t="s">
        <v>31</v>
      </c>
      <c r="AX340" s="14" t="s">
        <v>75</v>
      </c>
      <c r="AY340" s="255" t="s">
        <v>117</v>
      </c>
    </row>
    <row r="341" s="14" customFormat="1">
      <c r="A341" s="14"/>
      <c r="B341" s="245"/>
      <c r="C341" s="246"/>
      <c r="D341" s="230" t="s">
        <v>127</v>
      </c>
      <c r="E341" s="247" t="s">
        <v>1</v>
      </c>
      <c r="F341" s="248" t="s">
        <v>367</v>
      </c>
      <c r="G341" s="246"/>
      <c r="H341" s="249">
        <v>69.275000000000006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127</v>
      </c>
      <c r="AU341" s="255" t="s">
        <v>84</v>
      </c>
      <c r="AV341" s="14" t="s">
        <v>84</v>
      </c>
      <c r="AW341" s="14" t="s">
        <v>31</v>
      </c>
      <c r="AX341" s="14" t="s">
        <v>75</v>
      </c>
      <c r="AY341" s="255" t="s">
        <v>117</v>
      </c>
    </row>
    <row r="342" s="14" customFormat="1">
      <c r="A342" s="14"/>
      <c r="B342" s="245"/>
      <c r="C342" s="246"/>
      <c r="D342" s="230" t="s">
        <v>127</v>
      </c>
      <c r="E342" s="247" t="s">
        <v>1</v>
      </c>
      <c r="F342" s="248" t="s">
        <v>368</v>
      </c>
      <c r="G342" s="246"/>
      <c r="H342" s="249">
        <v>49.728000000000002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127</v>
      </c>
      <c r="AU342" s="255" t="s">
        <v>84</v>
      </c>
      <c r="AV342" s="14" t="s">
        <v>84</v>
      </c>
      <c r="AW342" s="14" t="s">
        <v>31</v>
      </c>
      <c r="AX342" s="14" t="s">
        <v>75</v>
      </c>
      <c r="AY342" s="255" t="s">
        <v>117</v>
      </c>
    </row>
    <row r="343" s="14" customFormat="1">
      <c r="A343" s="14"/>
      <c r="B343" s="245"/>
      <c r="C343" s="246"/>
      <c r="D343" s="230" t="s">
        <v>127</v>
      </c>
      <c r="E343" s="247" t="s">
        <v>1</v>
      </c>
      <c r="F343" s="248" t="s">
        <v>369</v>
      </c>
      <c r="G343" s="246"/>
      <c r="H343" s="249">
        <v>47.43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127</v>
      </c>
      <c r="AU343" s="255" t="s">
        <v>84</v>
      </c>
      <c r="AV343" s="14" t="s">
        <v>84</v>
      </c>
      <c r="AW343" s="14" t="s">
        <v>31</v>
      </c>
      <c r="AX343" s="14" t="s">
        <v>75</v>
      </c>
      <c r="AY343" s="255" t="s">
        <v>117</v>
      </c>
    </row>
    <row r="344" s="14" customFormat="1">
      <c r="A344" s="14"/>
      <c r="B344" s="245"/>
      <c r="C344" s="246"/>
      <c r="D344" s="230" t="s">
        <v>127</v>
      </c>
      <c r="E344" s="247" t="s">
        <v>1</v>
      </c>
      <c r="F344" s="248" t="s">
        <v>370</v>
      </c>
      <c r="G344" s="246"/>
      <c r="H344" s="249">
        <v>37.338000000000001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127</v>
      </c>
      <c r="AU344" s="255" t="s">
        <v>84</v>
      </c>
      <c r="AV344" s="14" t="s">
        <v>84</v>
      </c>
      <c r="AW344" s="14" t="s">
        <v>31</v>
      </c>
      <c r="AX344" s="14" t="s">
        <v>75</v>
      </c>
      <c r="AY344" s="255" t="s">
        <v>117</v>
      </c>
    </row>
    <row r="345" s="14" customFormat="1">
      <c r="A345" s="14"/>
      <c r="B345" s="245"/>
      <c r="C345" s="246"/>
      <c r="D345" s="230" t="s">
        <v>127</v>
      </c>
      <c r="E345" s="247" t="s">
        <v>1</v>
      </c>
      <c r="F345" s="248" t="s">
        <v>371</v>
      </c>
      <c r="G345" s="246"/>
      <c r="H345" s="249">
        <v>47.113999999999997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127</v>
      </c>
      <c r="AU345" s="255" t="s">
        <v>84</v>
      </c>
      <c r="AV345" s="14" t="s">
        <v>84</v>
      </c>
      <c r="AW345" s="14" t="s">
        <v>31</v>
      </c>
      <c r="AX345" s="14" t="s">
        <v>75</v>
      </c>
      <c r="AY345" s="255" t="s">
        <v>117</v>
      </c>
    </row>
    <row r="346" s="14" customFormat="1">
      <c r="A346" s="14"/>
      <c r="B346" s="245"/>
      <c r="C346" s="246"/>
      <c r="D346" s="230" t="s">
        <v>127</v>
      </c>
      <c r="E346" s="247" t="s">
        <v>1</v>
      </c>
      <c r="F346" s="248" t="s">
        <v>372</v>
      </c>
      <c r="G346" s="246"/>
      <c r="H346" s="249">
        <v>37.728000000000002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127</v>
      </c>
      <c r="AU346" s="255" t="s">
        <v>84</v>
      </c>
      <c r="AV346" s="14" t="s">
        <v>84</v>
      </c>
      <c r="AW346" s="14" t="s">
        <v>31</v>
      </c>
      <c r="AX346" s="14" t="s">
        <v>75</v>
      </c>
      <c r="AY346" s="255" t="s">
        <v>117</v>
      </c>
    </row>
    <row r="347" s="14" customFormat="1">
      <c r="A347" s="14"/>
      <c r="B347" s="245"/>
      <c r="C347" s="246"/>
      <c r="D347" s="230" t="s">
        <v>127</v>
      </c>
      <c r="E347" s="247" t="s">
        <v>1</v>
      </c>
      <c r="F347" s="248" t="s">
        <v>373</v>
      </c>
      <c r="G347" s="246"/>
      <c r="H347" s="249">
        <v>26.594999999999999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127</v>
      </c>
      <c r="AU347" s="255" t="s">
        <v>84</v>
      </c>
      <c r="AV347" s="14" t="s">
        <v>84</v>
      </c>
      <c r="AW347" s="14" t="s">
        <v>31</v>
      </c>
      <c r="AX347" s="14" t="s">
        <v>75</v>
      </c>
      <c r="AY347" s="255" t="s">
        <v>117</v>
      </c>
    </row>
    <row r="348" s="14" customFormat="1">
      <c r="A348" s="14"/>
      <c r="B348" s="245"/>
      <c r="C348" s="246"/>
      <c r="D348" s="230" t="s">
        <v>127</v>
      </c>
      <c r="E348" s="247" t="s">
        <v>1</v>
      </c>
      <c r="F348" s="248" t="s">
        <v>374</v>
      </c>
      <c r="G348" s="246"/>
      <c r="H348" s="249">
        <v>17.169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127</v>
      </c>
      <c r="AU348" s="255" t="s">
        <v>84</v>
      </c>
      <c r="AV348" s="14" t="s">
        <v>84</v>
      </c>
      <c r="AW348" s="14" t="s">
        <v>31</v>
      </c>
      <c r="AX348" s="14" t="s">
        <v>75</v>
      </c>
      <c r="AY348" s="255" t="s">
        <v>117</v>
      </c>
    </row>
    <row r="349" s="14" customFormat="1">
      <c r="A349" s="14"/>
      <c r="B349" s="245"/>
      <c r="C349" s="246"/>
      <c r="D349" s="230" t="s">
        <v>127</v>
      </c>
      <c r="E349" s="247" t="s">
        <v>1</v>
      </c>
      <c r="F349" s="248" t="s">
        <v>375</v>
      </c>
      <c r="G349" s="246"/>
      <c r="H349" s="249">
        <v>24.966000000000001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127</v>
      </c>
      <c r="AU349" s="255" t="s">
        <v>84</v>
      </c>
      <c r="AV349" s="14" t="s">
        <v>84</v>
      </c>
      <c r="AW349" s="14" t="s">
        <v>31</v>
      </c>
      <c r="AX349" s="14" t="s">
        <v>75</v>
      </c>
      <c r="AY349" s="255" t="s">
        <v>117</v>
      </c>
    </row>
    <row r="350" s="14" customFormat="1">
      <c r="A350" s="14"/>
      <c r="B350" s="245"/>
      <c r="C350" s="246"/>
      <c r="D350" s="230" t="s">
        <v>127</v>
      </c>
      <c r="E350" s="247" t="s">
        <v>1</v>
      </c>
      <c r="F350" s="248" t="s">
        <v>376</v>
      </c>
      <c r="G350" s="246"/>
      <c r="H350" s="249">
        <v>22.562000000000001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127</v>
      </c>
      <c r="AU350" s="255" t="s">
        <v>84</v>
      </c>
      <c r="AV350" s="14" t="s">
        <v>84</v>
      </c>
      <c r="AW350" s="14" t="s">
        <v>31</v>
      </c>
      <c r="AX350" s="14" t="s">
        <v>75</v>
      </c>
      <c r="AY350" s="255" t="s">
        <v>117</v>
      </c>
    </row>
    <row r="351" s="14" customFormat="1">
      <c r="A351" s="14"/>
      <c r="B351" s="245"/>
      <c r="C351" s="246"/>
      <c r="D351" s="230" t="s">
        <v>127</v>
      </c>
      <c r="E351" s="247" t="s">
        <v>1</v>
      </c>
      <c r="F351" s="248" t="s">
        <v>377</v>
      </c>
      <c r="G351" s="246"/>
      <c r="H351" s="249">
        <v>4.4409999999999998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127</v>
      </c>
      <c r="AU351" s="255" t="s">
        <v>84</v>
      </c>
      <c r="AV351" s="14" t="s">
        <v>84</v>
      </c>
      <c r="AW351" s="14" t="s">
        <v>31</v>
      </c>
      <c r="AX351" s="14" t="s">
        <v>75</v>
      </c>
      <c r="AY351" s="255" t="s">
        <v>117</v>
      </c>
    </row>
    <row r="352" s="14" customFormat="1">
      <c r="A352" s="14"/>
      <c r="B352" s="245"/>
      <c r="C352" s="246"/>
      <c r="D352" s="230" t="s">
        <v>127</v>
      </c>
      <c r="E352" s="247" t="s">
        <v>1</v>
      </c>
      <c r="F352" s="248" t="s">
        <v>378</v>
      </c>
      <c r="G352" s="246"/>
      <c r="H352" s="249">
        <v>29.760000000000002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127</v>
      </c>
      <c r="AU352" s="255" t="s">
        <v>84</v>
      </c>
      <c r="AV352" s="14" t="s">
        <v>84</v>
      </c>
      <c r="AW352" s="14" t="s">
        <v>31</v>
      </c>
      <c r="AX352" s="14" t="s">
        <v>75</v>
      </c>
      <c r="AY352" s="255" t="s">
        <v>117</v>
      </c>
    </row>
    <row r="353" s="14" customFormat="1">
      <c r="A353" s="14"/>
      <c r="B353" s="245"/>
      <c r="C353" s="246"/>
      <c r="D353" s="230" t="s">
        <v>127</v>
      </c>
      <c r="E353" s="247" t="s">
        <v>1</v>
      </c>
      <c r="F353" s="248" t="s">
        <v>379</v>
      </c>
      <c r="G353" s="246"/>
      <c r="H353" s="249">
        <v>36.512999999999998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127</v>
      </c>
      <c r="AU353" s="255" t="s">
        <v>84</v>
      </c>
      <c r="AV353" s="14" t="s">
        <v>84</v>
      </c>
      <c r="AW353" s="14" t="s">
        <v>31</v>
      </c>
      <c r="AX353" s="14" t="s">
        <v>75</v>
      </c>
      <c r="AY353" s="255" t="s">
        <v>117</v>
      </c>
    </row>
    <row r="354" s="14" customFormat="1">
      <c r="A354" s="14"/>
      <c r="B354" s="245"/>
      <c r="C354" s="246"/>
      <c r="D354" s="230" t="s">
        <v>127</v>
      </c>
      <c r="E354" s="247" t="s">
        <v>1</v>
      </c>
      <c r="F354" s="248" t="s">
        <v>380</v>
      </c>
      <c r="G354" s="246"/>
      <c r="H354" s="249">
        <v>12.959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127</v>
      </c>
      <c r="AU354" s="255" t="s">
        <v>84</v>
      </c>
      <c r="AV354" s="14" t="s">
        <v>84</v>
      </c>
      <c r="AW354" s="14" t="s">
        <v>31</v>
      </c>
      <c r="AX354" s="14" t="s">
        <v>75</v>
      </c>
      <c r="AY354" s="255" t="s">
        <v>117</v>
      </c>
    </row>
    <row r="355" s="14" customFormat="1">
      <c r="A355" s="14"/>
      <c r="B355" s="245"/>
      <c r="C355" s="246"/>
      <c r="D355" s="230" t="s">
        <v>127</v>
      </c>
      <c r="E355" s="247" t="s">
        <v>1</v>
      </c>
      <c r="F355" s="248" t="s">
        <v>381</v>
      </c>
      <c r="G355" s="246"/>
      <c r="H355" s="249">
        <v>34.704000000000001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127</v>
      </c>
      <c r="AU355" s="255" t="s">
        <v>84</v>
      </c>
      <c r="AV355" s="14" t="s">
        <v>84</v>
      </c>
      <c r="AW355" s="14" t="s">
        <v>31</v>
      </c>
      <c r="AX355" s="14" t="s">
        <v>75</v>
      </c>
      <c r="AY355" s="255" t="s">
        <v>117</v>
      </c>
    </row>
    <row r="356" s="14" customFormat="1">
      <c r="A356" s="14"/>
      <c r="B356" s="245"/>
      <c r="C356" s="246"/>
      <c r="D356" s="230" t="s">
        <v>127</v>
      </c>
      <c r="E356" s="247" t="s">
        <v>1</v>
      </c>
      <c r="F356" s="248" t="s">
        <v>382</v>
      </c>
      <c r="G356" s="246"/>
      <c r="H356" s="249">
        <v>59.534999999999997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127</v>
      </c>
      <c r="AU356" s="255" t="s">
        <v>84</v>
      </c>
      <c r="AV356" s="14" t="s">
        <v>84</v>
      </c>
      <c r="AW356" s="14" t="s">
        <v>31</v>
      </c>
      <c r="AX356" s="14" t="s">
        <v>75</v>
      </c>
      <c r="AY356" s="255" t="s">
        <v>117</v>
      </c>
    </row>
    <row r="357" s="14" customFormat="1">
      <c r="A357" s="14"/>
      <c r="B357" s="245"/>
      <c r="C357" s="246"/>
      <c r="D357" s="230" t="s">
        <v>127</v>
      </c>
      <c r="E357" s="247" t="s">
        <v>1</v>
      </c>
      <c r="F357" s="248" t="s">
        <v>383</v>
      </c>
      <c r="G357" s="246"/>
      <c r="H357" s="249">
        <v>74.959999999999994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127</v>
      </c>
      <c r="AU357" s="255" t="s">
        <v>84</v>
      </c>
      <c r="AV357" s="14" t="s">
        <v>84</v>
      </c>
      <c r="AW357" s="14" t="s">
        <v>31</v>
      </c>
      <c r="AX357" s="14" t="s">
        <v>75</v>
      </c>
      <c r="AY357" s="255" t="s">
        <v>117</v>
      </c>
    </row>
    <row r="358" s="14" customFormat="1">
      <c r="A358" s="14"/>
      <c r="B358" s="245"/>
      <c r="C358" s="246"/>
      <c r="D358" s="230" t="s">
        <v>127</v>
      </c>
      <c r="E358" s="247" t="s">
        <v>1</v>
      </c>
      <c r="F358" s="248" t="s">
        <v>384</v>
      </c>
      <c r="G358" s="246"/>
      <c r="H358" s="249">
        <v>36.100000000000001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127</v>
      </c>
      <c r="AU358" s="255" t="s">
        <v>84</v>
      </c>
      <c r="AV358" s="14" t="s">
        <v>84</v>
      </c>
      <c r="AW358" s="14" t="s">
        <v>31</v>
      </c>
      <c r="AX358" s="14" t="s">
        <v>75</v>
      </c>
      <c r="AY358" s="255" t="s">
        <v>117</v>
      </c>
    </row>
    <row r="359" s="14" customFormat="1">
      <c r="A359" s="14"/>
      <c r="B359" s="245"/>
      <c r="C359" s="246"/>
      <c r="D359" s="230" t="s">
        <v>127</v>
      </c>
      <c r="E359" s="247" t="s">
        <v>1</v>
      </c>
      <c r="F359" s="248" t="s">
        <v>385</v>
      </c>
      <c r="G359" s="246"/>
      <c r="H359" s="249">
        <v>6.1909999999999998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127</v>
      </c>
      <c r="AU359" s="255" t="s">
        <v>84</v>
      </c>
      <c r="AV359" s="14" t="s">
        <v>84</v>
      </c>
      <c r="AW359" s="14" t="s">
        <v>31</v>
      </c>
      <c r="AX359" s="14" t="s">
        <v>75</v>
      </c>
      <c r="AY359" s="255" t="s">
        <v>117</v>
      </c>
    </row>
    <row r="360" s="14" customFormat="1">
      <c r="A360" s="14"/>
      <c r="B360" s="245"/>
      <c r="C360" s="246"/>
      <c r="D360" s="230" t="s">
        <v>127</v>
      </c>
      <c r="E360" s="247" t="s">
        <v>1</v>
      </c>
      <c r="F360" s="248" t="s">
        <v>386</v>
      </c>
      <c r="G360" s="246"/>
      <c r="H360" s="249">
        <v>0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127</v>
      </c>
      <c r="AU360" s="255" t="s">
        <v>84</v>
      </c>
      <c r="AV360" s="14" t="s">
        <v>84</v>
      </c>
      <c r="AW360" s="14" t="s">
        <v>31</v>
      </c>
      <c r="AX360" s="14" t="s">
        <v>75</v>
      </c>
      <c r="AY360" s="255" t="s">
        <v>117</v>
      </c>
    </row>
    <row r="361" s="14" customFormat="1">
      <c r="A361" s="14"/>
      <c r="B361" s="245"/>
      <c r="C361" s="246"/>
      <c r="D361" s="230" t="s">
        <v>127</v>
      </c>
      <c r="E361" s="247" t="s">
        <v>1</v>
      </c>
      <c r="F361" s="248" t="s">
        <v>387</v>
      </c>
      <c r="G361" s="246"/>
      <c r="H361" s="249">
        <v>0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127</v>
      </c>
      <c r="AU361" s="255" t="s">
        <v>84</v>
      </c>
      <c r="AV361" s="14" t="s">
        <v>84</v>
      </c>
      <c r="AW361" s="14" t="s">
        <v>31</v>
      </c>
      <c r="AX361" s="14" t="s">
        <v>75</v>
      </c>
      <c r="AY361" s="255" t="s">
        <v>117</v>
      </c>
    </row>
    <row r="362" s="14" customFormat="1">
      <c r="A362" s="14"/>
      <c r="B362" s="245"/>
      <c r="C362" s="246"/>
      <c r="D362" s="230" t="s">
        <v>127</v>
      </c>
      <c r="E362" s="247" t="s">
        <v>1</v>
      </c>
      <c r="F362" s="248" t="s">
        <v>388</v>
      </c>
      <c r="G362" s="246"/>
      <c r="H362" s="249">
        <v>0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127</v>
      </c>
      <c r="AU362" s="255" t="s">
        <v>84</v>
      </c>
      <c r="AV362" s="14" t="s">
        <v>84</v>
      </c>
      <c r="AW362" s="14" t="s">
        <v>31</v>
      </c>
      <c r="AX362" s="14" t="s">
        <v>75</v>
      </c>
      <c r="AY362" s="255" t="s">
        <v>117</v>
      </c>
    </row>
    <row r="363" s="14" customFormat="1">
      <c r="A363" s="14"/>
      <c r="B363" s="245"/>
      <c r="C363" s="246"/>
      <c r="D363" s="230" t="s">
        <v>127</v>
      </c>
      <c r="E363" s="247" t="s">
        <v>1</v>
      </c>
      <c r="F363" s="248" t="s">
        <v>389</v>
      </c>
      <c r="G363" s="246"/>
      <c r="H363" s="249">
        <v>12.977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127</v>
      </c>
      <c r="AU363" s="255" t="s">
        <v>84</v>
      </c>
      <c r="AV363" s="14" t="s">
        <v>84</v>
      </c>
      <c r="AW363" s="14" t="s">
        <v>31</v>
      </c>
      <c r="AX363" s="14" t="s">
        <v>75</v>
      </c>
      <c r="AY363" s="255" t="s">
        <v>117</v>
      </c>
    </row>
    <row r="364" s="14" customFormat="1">
      <c r="A364" s="14"/>
      <c r="B364" s="245"/>
      <c r="C364" s="246"/>
      <c r="D364" s="230" t="s">
        <v>127</v>
      </c>
      <c r="E364" s="247" t="s">
        <v>1</v>
      </c>
      <c r="F364" s="248" t="s">
        <v>390</v>
      </c>
      <c r="G364" s="246"/>
      <c r="H364" s="249">
        <v>33.006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127</v>
      </c>
      <c r="AU364" s="255" t="s">
        <v>84</v>
      </c>
      <c r="AV364" s="14" t="s">
        <v>84</v>
      </c>
      <c r="AW364" s="14" t="s">
        <v>31</v>
      </c>
      <c r="AX364" s="14" t="s">
        <v>75</v>
      </c>
      <c r="AY364" s="255" t="s">
        <v>117</v>
      </c>
    </row>
    <row r="365" s="14" customFormat="1">
      <c r="A365" s="14"/>
      <c r="B365" s="245"/>
      <c r="C365" s="246"/>
      <c r="D365" s="230" t="s">
        <v>127</v>
      </c>
      <c r="E365" s="247" t="s">
        <v>1</v>
      </c>
      <c r="F365" s="248" t="s">
        <v>391</v>
      </c>
      <c r="G365" s="246"/>
      <c r="H365" s="249">
        <v>56.770000000000003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127</v>
      </c>
      <c r="AU365" s="255" t="s">
        <v>84</v>
      </c>
      <c r="AV365" s="14" t="s">
        <v>84</v>
      </c>
      <c r="AW365" s="14" t="s">
        <v>31</v>
      </c>
      <c r="AX365" s="14" t="s">
        <v>75</v>
      </c>
      <c r="AY365" s="255" t="s">
        <v>117</v>
      </c>
    </row>
    <row r="366" s="14" customFormat="1">
      <c r="A366" s="14"/>
      <c r="B366" s="245"/>
      <c r="C366" s="246"/>
      <c r="D366" s="230" t="s">
        <v>127</v>
      </c>
      <c r="E366" s="247" t="s">
        <v>1</v>
      </c>
      <c r="F366" s="248" t="s">
        <v>392</v>
      </c>
      <c r="G366" s="246"/>
      <c r="H366" s="249">
        <v>46.695999999999998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127</v>
      </c>
      <c r="AU366" s="255" t="s">
        <v>84</v>
      </c>
      <c r="AV366" s="14" t="s">
        <v>84</v>
      </c>
      <c r="AW366" s="14" t="s">
        <v>31</v>
      </c>
      <c r="AX366" s="14" t="s">
        <v>75</v>
      </c>
      <c r="AY366" s="255" t="s">
        <v>117</v>
      </c>
    </row>
    <row r="367" s="14" customFormat="1">
      <c r="A367" s="14"/>
      <c r="B367" s="245"/>
      <c r="C367" s="246"/>
      <c r="D367" s="230" t="s">
        <v>127</v>
      </c>
      <c r="E367" s="247" t="s">
        <v>1</v>
      </c>
      <c r="F367" s="248" t="s">
        <v>393</v>
      </c>
      <c r="G367" s="246"/>
      <c r="H367" s="249">
        <v>56.487000000000002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127</v>
      </c>
      <c r="AU367" s="255" t="s">
        <v>84</v>
      </c>
      <c r="AV367" s="14" t="s">
        <v>84</v>
      </c>
      <c r="AW367" s="14" t="s">
        <v>31</v>
      </c>
      <c r="AX367" s="14" t="s">
        <v>75</v>
      </c>
      <c r="AY367" s="255" t="s">
        <v>117</v>
      </c>
    </row>
    <row r="368" s="14" customFormat="1">
      <c r="A368" s="14"/>
      <c r="B368" s="245"/>
      <c r="C368" s="246"/>
      <c r="D368" s="230" t="s">
        <v>127</v>
      </c>
      <c r="E368" s="247" t="s">
        <v>1</v>
      </c>
      <c r="F368" s="248" t="s">
        <v>394</v>
      </c>
      <c r="G368" s="246"/>
      <c r="H368" s="249">
        <v>69.058000000000007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127</v>
      </c>
      <c r="AU368" s="255" t="s">
        <v>84</v>
      </c>
      <c r="AV368" s="14" t="s">
        <v>84</v>
      </c>
      <c r="AW368" s="14" t="s">
        <v>31</v>
      </c>
      <c r="AX368" s="14" t="s">
        <v>75</v>
      </c>
      <c r="AY368" s="255" t="s">
        <v>117</v>
      </c>
    </row>
    <row r="369" s="14" customFormat="1">
      <c r="A369" s="14"/>
      <c r="B369" s="245"/>
      <c r="C369" s="246"/>
      <c r="D369" s="230" t="s">
        <v>127</v>
      </c>
      <c r="E369" s="247" t="s">
        <v>1</v>
      </c>
      <c r="F369" s="248" t="s">
        <v>395</v>
      </c>
      <c r="G369" s="246"/>
      <c r="H369" s="249">
        <v>55.128999999999998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127</v>
      </c>
      <c r="AU369" s="255" t="s">
        <v>84</v>
      </c>
      <c r="AV369" s="14" t="s">
        <v>84</v>
      </c>
      <c r="AW369" s="14" t="s">
        <v>31</v>
      </c>
      <c r="AX369" s="14" t="s">
        <v>75</v>
      </c>
      <c r="AY369" s="255" t="s">
        <v>117</v>
      </c>
    </row>
    <row r="370" s="14" customFormat="1">
      <c r="A370" s="14"/>
      <c r="B370" s="245"/>
      <c r="C370" s="246"/>
      <c r="D370" s="230" t="s">
        <v>127</v>
      </c>
      <c r="E370" s="247" t="s">
        <v>1</v>
      </c>
      <c r="F370" s="248" t="s">
        <v>396</v>
      </c>
      <c r="G370" s="246"/>
      <c r="H370" s="249">
        <v>64.293999999999997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127</v>
      </c>
      <c r="AU370" s="255" t="s">
        <v>84</v>
      </c>
      <c r="AV370" s="14" t="s">
        <v>84</v>
      </c>
      <c r="AW370" s="14" t="s">
        <v>31</v>
      </c>
      <c r="AX370" s="14" t="s">
        <v>75</v>
      </c>
      <c r="AY370" s="255" t="s">
        <v>117</v>
      </c>
    </row>
    <row r="371" s="14" customFormat="1">
      <c r="A371" s="14"/>
      <c r="B371" s="245"/>
      <c r="C371" s="246"/>
      <c r="D371" s="230" t="s">
        <v>127</v>
      </c>
      <c r="E371" s="247" t="s">
        <v>1</v>
      </c>
      <c r="F371" s="248" t="s">
        <v>397</v>
      </c>
      <c r="G371" s="246"/>
      <c r="H371" s="249">
        <v>27.228999999999999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127</v>
      </c>
      <c r="AU371" s="255" t="s">
        <v>84</v>
      </c>
      <c r="AV371" s="14" t="s">
        <v>84</v>
      </c>
      <c r="AW371" s="14" t="s">
        <v>31</v>
      </c>
      <c r="AX371" s="14" t="s">
        <v>75</v>
      </c>
      <c r="AY371" s="255" t="s">
        <v>117</v>
      </c>
    </row>
    <row r="372" s="14" customFormat="1">
      <c r="A372" s="14"/>
      <c r="B372" s="245"/>
      <c r="C372" s="246"/>
      <c r="D372" s="230" t="s">
        <v>127</v>
      </c>
      <c r="E372" s="247" t="s">
        <v>1</v>
      </c>
      <c r="F372" s="248" t="s">
        <v>398</v>
      </c>
      <c r="G372" s="246"/>
      <c r="H372" s="249">
        <v>54.188000000000002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127</v>
      </c>
      <c r="AU372" s="255" t="s">
        <v>84</v>
      </c>
      <c r="AV372" s="14" t="s">
        <v>84</v>
      </c>
      <c r="AW372" s="14" t="s">
        <v>31</v>
      </c>
      <c r="AX372" s="14" t="s">
        <v>75</v>
      </c>
      <c r="AY372" s="255" t="s">
        <v>117</v>
      </c>
    </row>
    <row r="373" s="14" customFormat="1">
      <c r="A373" s="14"/>
      <c r="B373" s="245"/>
      <c r="C373" s="246"/>
      <c r="D373" s="230" t="s">
        <v>127</v>
      </c>
      <c r="E373" s="247" t="s">
        <v>1</v>
      </c>
      <c r="F373" s="248" t="s">
        <v>399</v>
      </c>
      <c r="G373" s="246"/>
      <c r="H373" s="249">
        <v>21.995000000000001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127</v>
      </c>
      <c r="AU373" s="255" t="s">
        <v>84</v>
      </c>
      <c r="AV373" s="14" t="s">
        <v>84</v>
      </c>
      <c r="AW373" s="14" t="s">
        <v>31</v>
      </c>
      <c r="AX373" s="14" t="s">
        <v>75</v>
      </c>
      <c r="AY373" s="255" t="s">
        <v>117</v>
      </c>
    </row>
    <row r="374" s="14" customFormat="1">
      <c r="A374" s="14"/>
      <c r="B374" s="245"/>
      <c r="C374" s="246"/>
      <c r="D374" s="230" t="s">
        <v>127</v>
      </c>
      <c r="E374" s="247" t="s">
        <v>1</v>
      </c>
      <c r="F374" s="248" t="s">
        <v>400</v>
      </c>
      <c r="G374" s="246"/>
      <c r="H374" s="249">
        <v>25.798999999999999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127</v>
      </c>
      <c r="AU374" s="255" t="s">
        <v>84</v>
      </c>
      <c r="AV374" s="14" t="s">
        <v>84</v>
      </c>
      <c r="AW374" s="14" t="s">
        <v>31</v>
      </c>
      <c r="AX374" s="14" t="s">
        <v>75</v>
      </c>
      <c r="AY374" s="255" t="s">
        <v>117</v>
      </c>
    </row>
    <row r="375" s="14" customFormat="1">
      <c r="A375" s="14"/>
      <c r="B375" s="245"/>
      <c r="C375" s="246"/>
      <c r="D375" s="230" t="s">
        <v>127</v>
      </c>
      <c r="E375" s="247" t="s">
        <v>1</v>
      </c>
      <c r="F375" s="248" t="s">
        <v>401</v>
      </c>
      <c r="G375" s="246"/>
      <c r="H375" s="249">
        <v>55.436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127</v>
      </c>
      <c r="AU375" s="255" t="s">
        <v>84</v>
      </c>
      <c r="AV375" s="14" t="s">
        <v>84</v>
      </c>
      <c r="AW375" s="14" t="s">
        <v>31</v>
      </c>
      <c r="AX375" s="14" t="s">
        <v>75</v>
      </c>
      <c r="AY375" s="255" t="s">
        <v>117</v>
      </c>
    </row>
    <row r="376" s="14" customFormat="1">
      <c r="A376" s="14"/>
      <c r="B376" s="245"/>
      <c r="C376" s="246"/>
      <c r="D376" s="230" t="s">
        <v>127</v>
      </c>
      <c r="E376" s="247" t="s">
        <v>1</v>
      </c>
      <c r="F376" s="248" t="s">
        <v>402</v>
      </c>
      <c r="G376" s="246"/>
      <c r="H376" s="249">
        <v>40.469000000000001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127</v>
      </c>
      <c r="AU376" s="255" t="s">
        <v>84</v>
      </c>
      <c r="AV376" s="14" t="s">
        <v>84</v>
      </c>
      <c r="AW376" s="14" t="s">
        <v>31</v>
      </c>
      <c r="AX376" s="14" t="s">
        <v>75</v>
      </c>
      <c r="AY376" s="255" t="s">
        <v>117</v>
      </c>
    </row>
    <row r="377" s="14" customFormat="1">
      <c r="A377" s="14"/>
      <c r="B377" s="245"/>
      <c r="C377" s="246"/>
      <c r="D377" s="230" t="s">
        <v>127</v>
      </c>
      <c r="E377" s="247" t="s">
        <v>1</v>
      </c>
      <c r="F377" s="248" t="s">
        <v>403</v>
      </c>
      <c r="G377" s="246"/>
      <c r="H377" s="249">
        <v>10.238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127</v>
      </c>
      <c r="AU377" s="255" t="s">
        <v>84</v>
      </c>
      <c r="AV377" s="14" t="s">
        <v>84</v>
      </c>
      <c r="AW377" s="14" t="s">
        <v>31</v>
      </c>
      <c r="AX377" s="14" t="s">
        <v>75</v>
      </c>
      <c r="AY377" s="255" t="s">
        <v>117</v>
      </c>
    </row>
    <row r="378" s="14" customFormat="1">
      <c r="A378" s="14"/>
      <c r="B378" s="245"/>
      <c r="C378" s="246"/>
      <c r="D378" s="230" t="s">
        <v>127</v>
      </c>
      <c r="E378" s="247" t="s">
        <v>1</v>
      </c>
      <c r="F378" s="248" t="s">
        <v>404</v>
      </c>
      <c r="G378" s="246"/>
      <c r="H378" s="249">
        <v>34.740000000000002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127</v>
      </c>
      <c r="AU378" s="255" t="s">
        <v>84</v>
      </c>
      <c r="AV378" s="14" t="s">
        <v>84</v>
      </c>
      <c r="AW378" s="14" t="s">
        <v>31</v>
      </c>
      <c r="AX378" s="14" t="s">
        <v>75</v>
      </c>
      <c r="AY378" s="255" t="s">
        <v>117</v>
      </c>
    </row>
    <row r="379" s="14" customFormat="1">
      <c r="A379" s="14"/>
      <c r="B379" s="245"/>
      <c r="C379" s="246"/>
      <c r="D379" s="230" t="s">
        <v>127</v>
      </c>
      <c r="E379" s="247" t="s">
        <v>1</v>
      </c>
      <c r="F379" s="248" t="s">
        <v>266</v>
      </c>
      <c r="G379" s="246"/>
      <c r="H379" s="249">
        <v>0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127</v>
      </c>
      <c r="AU379" s="255" t="s">
        <v>84</v>
      </c>
      <c r="AV379" s="14" t="s">
        <v>84</v>
      </c>
      <c r="AW379" s="14" t="s">
        <v>31</v>
      </c>
      <c r="AX379" s="14" t="s">
        <v>75</v>
      </c>
      <c r="AY379" s="255" t="s">
        <v>117</v>
      </c>
    </row>
    <row r="380" s="14" customFormat="1">
      <c r="A380" s="14"/>
      <c r="B380" s="245"/>
      <c r="C380" s="246"/>
      <c r="D380" s="230" t="s">
        <v>127</v>
      </c>
      <c r="E380" s="247" t="s">
        <v>1</v>
      </c>
      <c r="F380" s="248" t="s">
        <v>267</v>
      </c>
      <c r="G380" s="246"/>
      <c r="H380" s="249">
        <v>0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127</v>
      </c>
      <c r="AU380" s="255" t="s">
        <v>84</v>
      </c>
      <c r="AV380" s="14" t="s">
        <v>84</v>
      </c>
      <c r="AW380" s="14" t="s">
        <v>31</v>
      </c>
      <c r="AX380" s="14" t="s">
        <v>75</v>
      </c>
      <c r="AY380" s="255" t="s">
        <v>117</v>
      </c>
    </row>
    <row r="381" s="14" customFormat="1">
      <c r="A381" s="14"/>
      <c r="B381" s="245"/>
      <c r="C381" s="246"/>
      <c r="D381" s="230" t="s">
        <v>127</v>
      </c>
      <c r="E381" s="247" t="s">
        <v>1</v>
      </c>
      <c r="F381" s="248" t="s">
        <v>405</v>
      </c>
      <c r="G381" s="246"/>
      <c r="H381" s="249">
        <v>5.4409999999999998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127</v>
      </c>
      <c r="AU381" s="255" t="s">
        <v>84</v>
      </c>
      <c r="AV381" s="14" t="s">
        <v>84</v>
      </c>
      <c r="AW381" s="14" t="s">
        <v>31</v>
      </c>
      <c r="AX381" s="14" t="s">
        <v>75</v>
      </c>
      <c r="AY381" s="255" t="s">
        <v>117</v>
      </c>
    </row>
    <row r="382" s="14" customFormat="1">
      <c r="A382" s="14"/>
      <c r="B382" s="245"/>
      <c r="C382" s="246"/>
      <c r="D382" s="230" t="s">
        <v>127</v>
      </c>
      <c r="E382" s="247" t="s">
        <v>1</v>
      </c>
      <c r="F382" s="248" t="s">
        <v>406</v>
      </c>
      <c r="G382" s="246"/>
      <c r="H382" s="249">
        <v>61.134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127</v>
      </c>
      <c r="AU382" s="255" t="s">
        <v>84</v>
      </c>
      <c r="AV382" s="14" t="s">
        <v>84</v>
      </c>
      <c r="AW382" s="14" t="s">
        <v>31</v>
      </c>
      <c r="AX382" s="14" t="s">
        <v>75</v>
      </c>
      <c r="AY382" s="255" t="s">
        <v>117</v>
      </c>
    </row>
    <row r="383" s="14" customFormat="1">
      <c r="A383" s="14"/>
      <c r="B383" s="245"/>
      <c r="C383" s="246"/>
      <c r="D383" s="230" t="s">
        <v>127</v>
      </c>
      <c r="E383" s="247" t="s">
        <v>1</v>
      </c>
      <c r="F383" s="248" t="s">
        <v>407</v>
      </c>
      <c r="G383" s="246"/>
      <c r="H383" s="249">
        <v>73.364000000000004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127</v>
      </c>
      <c r="AU383" s="255" t="s">
        <v>84</v>
      </c>
      <c r="AV383" s="14" t="s">
        <v>84</v>
      </c>
      <c r="AW383" s="14" t="s">
        <v>31</v>
      </c>
      <c r="AX383" s="14" t="s">
        <v>75</v>
      </c>
      <c r="AY383" s="255" t="s">
        <v>117</v>
      </c>
    </row>
    <row r="384" s="14" customFormat="1">
      <c r="A384" s="14"/>
      <c r="B384" s="245"/>
      <c r="C384" s="246"/>
      <c r="D384" s="230" t="s">
        <v>127</v>
      </c>
      <c r="E384" s="247" t="s">
        <v>1</v>
      </c>
      <c r="F384" s="248" t="s">
        <v>408</v>
      </c>
      <c r="G384" s="246"/>
      <c r="H384" s="249">
        <v>71.808000000000007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127</v>
      </c>
      <c r="AU384" s="255" t="s">
        <v>84</v>
      </c>
      <c r="AV384" s="14" t="s">
        <v>84</v>
      </c>
      <c r="AW384" s="14" t="s">
        <v>31</v>
      </c>
      <c r="AX384" s="14" t="s">
        <v>75</v>
      </c>
      <c r="AY384" s="255" t="s">
        <v>117</v>
      </c>
    </row>
    <row r="385" s="14" customFormat="1">
      <c r="A385" s="14"/>
      <c r="B385" s="245"/>
      <c r="C385" s="246"/>
      <c r="D385" s="230" t="s">
        <v>127</v>
      </c>
      <c r="E385" s="247" t="s">
        <v>1</v>
      </c>
      <c r="F385" s="248" t="s">
        <v>409</v>
      </c>
      <c r="G385" s="246"/>
      <c r="H385" s="249">
        <v>87.825000000000003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127</v>
      </c>
      <c r="AU385" s="255" t="s">
        <v>84</v>
      </c>
      <c r="AV385" s="14" t="s">
        <v>84</v>
      </c>
      <c r="AW385" s="14" t="s">
        <v>31</v>
      </c>
      <c r="AX385" s="14" t="s">
        <v>75</v>
      </c>
      <c r="AY385" s="255" t="s">
        <v>117</v>
      </c>
    </row>
    <row r="386" s="14" customFormat="1">
      <c r="A386" s="14"/>
      <c r="B386" s="245"/>
      <c r="C386" s="246"/>
      <c r="D386" s="230" t="s">
        <v>127</v>
      </c>
      <c r="E386" s="247" t="s">
        <v>1</v>
      </c>
      <c r="F386" s="248" t="s">
        <v>410</v>
      </c>
      <c r="G386" s="246"/>
      <c r="H386" s="249">
        <v>122.43600000000001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127</v>
      </c>
      <c r="AU386" s="255" t="s">
        <v>84</v>
      </c>
      <c r="AV386" s="14" t="s">
        <v>84</v>
      </c>
      <c r="AW386" s="14" t="s">
        <v>31</v>
      </c>
      <c r="AX386" s="14" t="s">
        <v>75</v>
      </c>
      <c r="AY386" s="255" t="s">
        <v>117</v>
      </c>
    </row>
    <row r="387" s="14" customFormat="1">
      <c r="A387" s="14"/>
      <c r="B387" s="245"/>
      <c r="C387" s="246"/>
      <c r="D387" s="230" t="s">
        <v>127</v>
      </c>
      <c r="E387" s="247" t="s">
        <v>1</v>
      </c>
      <c r="F387" s="248" t="s">
        <v>411</v>
      </c>
      <c r="G387" s="246"/>
      <c r="H387" s="249">
        <v>89.760000000000005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127</v>
      </c>
      <c r="AU387" s="255" t="s">
        <v>84</v>
      </c>
      <c r="AV387" s="14" t="s">
        <v>84</v>
      </c>
      <c r="AW387" s="14" t="s">
        <v>31</v>
      </c>
      <c r="AX387" s="14" t="s">
        <v>75</v>
      </c>
      <c r="AY387" s="255" t="s">
        <v>117</v>
      </c>
    </row>
    <row r="388" s="14" customFormat="1">
      <c r="A388" s="14"/>
      <c r="B388" s="245"/>
      <c r="C388" s="246"/>
      <c r="D388" s="230" t="s">
        <v>127</v>
      </c>
      <c r="E388" s="247" t="s">
        <v>1</v>
      </c>
      <c r="F388" s="248" t="s">
        <v>412</v>
      </c>
      <c r="G388" s="246"/>
      <c r="H388" s="249">
        <v>34.997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127</v>
      </c>
      <c r="AU388" s="255" t="s">
        <v>84</v>
      </c>
      <c r="AV388" s="14" t="s">
        <v>84</v>
      </c>
      <c r="AW388" s="14" t="s">
        <v>31</v>
      </c>
      <c r="AX388" s="14" t="s">
        <v>75</v>
      </c>
      <c r="AY388" s="255" t="s">
        <v>117</v>
      </c>
    </row>
    <row r="389" s="14" customFormat="1">
      <c r="A389" s="14"/>
      <c r="B389" s="245"/>
      <c r="C389" s="246"/>
      <c r="D389" s="230" t="s">
        <v>127</v>
      </c>
      <c r="E389" s="247" t="s">
        <v>1</v>
      </c>
      <c r="F389" s="248" t="s">
        <v>413</v>
      </c>
      <c r="G389" s="246"/>
      <c r="H389" s="249">
        <v>44.643000000000001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127</v>
      </c>
      <c r="AU389" s="255" t="s">
        <v>84</v>
      </c>
      <c r="AV389" s="14" t="s">
        <v>84</v>
      </c>
      <c r="AW389" s="14" t="s">
        <v>31</v>
      </c>
      <c r="AX389" s="14" t="s">
        <v>75</v>
      </c>
      <c r="AY389" s="255" t="s">
        <v>117</v>
      </c>
    </row>
    <row r="390" s="14" customFormat="1">
      <c r="A390" s="14"/>
      <c r="B390" s="245"/>
      <c r="C390" s="246"/>
      <c r="D390" s="230" t="s">
        <v>127</v>
      </c>
      <c r="E390" s="247" t="s">
        <v>1</v>
      </c>
      <c r="F390" s="248" t="s">
        <v>414</v>
      </c>
      <c r="G390" s="246"/>
      <c r="H390" s="249">
        <v>45.880000000000003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127</v>
      </c>
      <c r="AU390" s="255" t="s">
        <v>84</v>
      </c>
      <c r="AV390" s="14" t="s">
        <v>84</v>
      </c>
      <c r="AW390" s="14" t="s">
        <v>31</v>
      </c>
      <c r="AX390" s="14" t="s">
        <v>75</v>
      </c>
      <c r="AY390" s="255" t="s">
        <v>117</v>
      </c>
    </row>
    <row r="391" s="14" customFormat="1">
      <c r="A391" s="14"/>
      <c r="B391" s="245"/>
      <c r="C391" s="246"/>
      <c r="D391" s="230" t="s">
        <v>127</v>
      </c>
      <c r="E391" s="247" t="s">
        <v>1</v>
      </c>
      <c r="F391" s="248" t="s">
        <v>415</v>
      </c>
      <c r="G391" s="246"/>
      <c r="H391" s="249">
        <v>24.251999999999999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127</v>
      </c>
      <c r="AU391" s="255" t="s">
        <v>84</v>
      </c>
      <c r="AV391" s="14" t="s">
        <v>84</v>
      </c>
      <c r="AW391" s="14" t="s">
        <v>31</v>
      </c>
      <c r="AX391" s="14" t="s">
        <v>75</v>
      </c>
      <c r="AY391" s="255" t="s">
        <v>117</v>
      </c>
    </row>
    <row r="392" s="14" customFormat="1">
      <c r="A392" s="14"/>
      <c r="B392" s="245"/>
      <c r="C392" s="246"/>
      <c r="D392" s="230" t="s">
        <v>127</v>
      </c>
      <c r="E392" s="247" t="s">
        <v>1</v>
      </c>
      <c r="F392" s="248" t="s">
        <v>416</v>
      </c>
      <c r="G392" s="246"/>
      <c r="H392" s="249">
        <v>18.861999999999998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127</v>
      </c>
      <c r="AU392" s="255" t="s">
        <v>84</v>
      </c>
      <c r="AV392" s="14" t="s">
        <v>84</v>
      </c>
      <c r="AW392" s="14" t="s">
        <v>31</v>
      </c>
      <c r="AX392" s="14" t="s">
        <v>75</v>
      </c>
      <c r="AY392" s="255" t="s">
        <v>117</v>
      </c>
    </row>
    <row r="393" s="14" customFormat="1">
      <c r="A393" s="14"/>
      <c r="B393" s="245"/>
      <c r="C393" s="246"/>
      <c r="D393" s="230" t="s">
        <v>127</v>
      </c>
      <c r="E393" s="247" t="s">
        <v>1</v>
      </c>
      <c r="F393" s="248" t="s">
        <v>417</v>
      </c>
      <c r="G393" s="246"/>
      <c r="H393" s="249">
        <v>16.896000000000001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127</v>
      </c>
      <c r="AU393" s="255" t="s">
        <v>84</v>
      </c>
      <c r="AV393" s="14" t="s">
        <v>84</v>
      </c>
      <c r="AW393" s="14" t="s">
        <v>31</v>
      </c>
      <c r="AX393" s="14" t="s">
        <v>75</v>
      </c>
      <c r="AY393" s="255" t="s">
        <v>117</v>
      </c>
    </row>
    <row r="394" s="14" customFormat="1">
      <c r="A394" s="14"/>
      <c r="B394" s="245"/>
      <c r="C394" s="246"/>
      <c r="D394" s="230" t="s">
        <v>127</v>
      </c>
      <c r="E394" s="247" t="s">
        <v>1</v>
      </c>
      <c r="F394" s="248" t="s">
        <v>418</v>
      </c>
      <c r="G394" s="246"/>
      <c r="H394" s="249">
        <v>45.863999999999997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127</v>
      </c>
      <c r="AU394" s="255" t="s">
        <v>84</v>
      </c>
      <c r="AV394" s="14" t="s">
        <v>84</v>
      </c>
      <c r="AW394" s="14" t="s">
        <v>31</v>
      </c>
      <c r="AX394" s="14" t="s">
        <v>75</v>
      </c>
      <c r="AY394" s="255" t="s">
        <v>117</v>
      </c>
    </row>
    <row r="395" s="14" customFormat="1">
      <c r="A395" s="14"/>
      <c r="B395" s="245"/>
      <c r="C395" s="246"/>
      <c r="D395" s="230" t="s">
        <v>127</v>
      </c>
      <c r="E395" s="247" t="s">
        <v>1</v>
      </c>
      <c r="F395" s="248" t="s">
        <v>419</v>
      </c>
      <c r="G395" s="246"/>
      <c r="H395" s="249">
        <v>42.698999999999998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127</v>
      </c>
      <c r="AU395" s="255" t="s">
        <v>84</v>
      </c>
      <c r="AV395" s="14" t="s">
        <v>84</v>
      </c>
      <c r="AW395" s="14" t="s">
        <v>31</v>
      </c>
      <c r="AX395" s="14" t="s">
        <v>75</v>
      </c>
      <c r="AY395" s="255" t="s">
        <v>117</v>
      </c>
    </row>
    <row r="396" s="14" customFormat="1">
      <c r="A396" s="14"/>
      <c r="B396" s="245"/>
      <c r="C396" s="246"/>
      <c r="D396" s="230" t="s">
        <v>127</v>
      </c>
      <c r="E396" s="247" t="s">
        <v>1</v>
      </c>
      <c r="F396" s="248" t="s">
        <v>420</v>
      </c>
      <c r="G396" s="246"/>
      <c r="H396" s="249">
        <v>39.466999999999999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127</v>
      </c>
      <c r="AU396" s="255" t="s">
        <v>84</v>
      </c>
      <c r="AV396" s="14" t="s">
        <v>84</v>
      </c>
      <c r="AW396" s="14" t="s">
        <v>31</v>
      </c>
      <c r="AX396" s="14" t="s">
        <v>75</v>
      </c>
      <c r="AY396" s="255" t="s">
        <v>117</v>
      </c>
    </row>
    <row r="397" s="14" customFormat="1">
      <c r="A397" s="14"/>
      <c r="B397" s="245"/>
      <c r="C397" s="246"/>
      <c r="D397" s="230" t="s">
        <v>127</v>
      </c>
      <c r="E397" s="247" t="s">
        <v>1</v>
      </c>
      <c r="F397" s="248" t="s">
        <v>421</v>
      </c>
      <c r="G397" s="246"/>
      <c r="H397" s="249">
        <v>34.749000000000002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127</v>
      </c>
      <c r="AU397" s="255" t="s">
        <v>84</v>
      </c>
      <c r="AV397" s="14" t="s">
        <v>84</v>
      </c>
      <c r="AW397" s="14" t="s">
        <v>31</v>
      </c>
      <c r="AX397" s="14" t="s">
        <v>75</v>
      </c>
      <c r="AY397" s="255" t="s">
        <v>117</v>
      </c>
    </row>
    <row r="398" s="14" customFormat="1">
      <c r="A398" s="14"/>
      <c r="B398" s="245"/>
      <c r="C398" s="246"/>
      <c r="D398" s="230" t="s">
        <v>127</v>
      </c>
      <c r="E398" s="247" t="s">
        <v>1</v>
      </c>
      <c r="F398" s="248" t="s">
        <v>422</v>
      </c>
      <c r="G398" s="246"/>
      <c r="H398" s="249">
        <v>23.873999999999999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127</v>
      </c>
      <c r="AU398" s="255" t="s">
        <v>84</v>
      </c>
      <c r="AV398" s="14" t="s">
        <v>84</v>
      </c>
      <c r="AW398" s="14" t="s">
        <v>31</v>
      </c>
      <c r="AX398" s="14" t="s">
        <v>75</v>
      </c>
      <c r="AY398" s="255" t="s">
        <v>117</v>
      </c>
    </row>
    <row r="399" s="14" customFormat="1">
      <c r="A399" s="14"/>
      <c r="B399" s="245"/>
      <c r="C399" s="246"/>
      <c r="D399" s="230" t="s">
        <v>127</v>
      </c>
      <c r="E399" s="247" t="s">
        <v>1</v>
      </c>
      <c r="F399" s="248" t="s">
        <v>423</v>
      </c>
      <c r="G399" s="246"/>
      <c r="H399" s="249">
        <v>30.388000000000002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127</v>
      </c>
      <c r="AU399" s="255" t="s">
        <v>84</v>
      </c>
      <c r="AV399" s="14" t="s">
        <v>84</v>
      </c>
      <c r="AW399" s="14" t="s">
        <v>31</v>
      </c>
      <c r="AX399" s="14" t="s">
        <v>75</v>
      </c>
      <c r="AY399" s="255" t="s">
        <v>117</v>
      </c>
    </row>
    <row r="400" s="14" customFormat="1">
      <c r="A400" s="14"/>
      <c r="B400" s="245"/>
      <c r="C400" s="246"/>
      <c r="D400" s="230" t="s">
        <v>127</v>
      </c>
      <c r="E400" s="247" t="s">
        <v>1</v>
      </c>
      <c r="F400" s="248" t="s">
        <v>424</v>
      </c>
      <c r="G400" s="246"/>
      <c r="H400" s="249">
        <v>22.399999999999999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127</v>
      </c>
      <c r="AU400" s="255" t="s">
        <v>84</v>
      </c>
      <c r="AV400" s="14" t="s">
        <v>84</v>
      </c>
      <c r="AW400" s="14" t="s">
        <v>31</v>
      </c>
      <c r="AX400" s="14" t="s">
        <v>75</v>
      </c>
      <c r="AY400" s="255" t="s">
        <v>117</v>
      </c>
    </row>
    <row r="401" s="14" customFormat="1">
      <c r="A401" s="14"/>
      <c r="B401" s="245"/>
      <c r="C401" s="246"/>
      <c r="D401" s="230" t="s">
        <v>127</v>
      </c>
      <c r="E401" s="247" t="s">
        <v>1</v>
      </c>
      <c r="F401" s="248" t="s">
        <v>425</v>
      </c>
      <c r="G401" s="246"/>
      <c r="H401" s="249">
        <v>10.763999999999999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127</v>
      </c>
      <c r="AU401" s="255" t="s">
        <v>84</v>
      </c>
      <c r="AV401" s="14" t="s">
        <v>84</v>
      </c>
      <c r="AW401" s="14" t="s">
        <v>31</v>
      </c>
      <c r="AX401" s="14" t="s">
        <v>75</v>
      </c>
      <c r="AY401" s="255" t="s">
        <v>117</v>
      </c>
    </row>
    <row r="402" s="14" customFormat="1">
      <c r="A402" s="14"/>
      <c r="B402" s="245"/>
      <c r="C402" s="246"/>
      <c r="D402" s="230" t="s">
        <v>127</v>
      </c>
      <c r="E402" s="247" t="s">
        <v>1</v>
      </c>
      <c r="F402" s="248" t="s">
        <v>426</v>
      </c>
      <c r="G402" s="246"/>
      <c r="H402" s="249">
        <v>25.956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127</v>
      </c>
      <c r="AU402" s="255" t="s">
        <v>84</v>
      </c>
      <c r="AV402" s="14" t="s">
        <v>84</v>
      </c>
      <c r="AW402" s="14" t="s">
        <v>31</v>
      </c>
      <c r="AX402" s="14" t="s">
        <v>75</v>
      </c>
      <c r="AY402" s="255" t="s">
        <v>117</v>
      </c>
    </row>
    <row r="403" s="14" customFormat="1">
      <c r="A403" s="14"/>
      <c r="B403" s="245"/>
      <c r="C403" s="246"/>
      <c r="D403" s="230" t="s">
        <v>127</v>
      </c>
      <c r="E403" s="247" t="s">
        <v>1</v>
      </c>
      <c r="F403" s="248" t="s">
        <v>427</v>
      </c>
      <c r="G403" s="246"/>
      <c r="H403" s="249">
        <v>2.1949999999999998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127</v>
      </c>
      <c r="AU403" s="255" t="s">
        <v>84</v>
      </c>
      <c r="AV403" s="14" t="s">
        <v>84</v>
      </c>
      <c r="AW403" s="14" t="s">
        <v>31</v>
      </c>
      <c r="AX403" s="14" t="s">
        <v>75</v>
      </c>
      <c r="AY403" s="255" t="s">
        <v>117</v>
      </c>
    </row>
    <row r="404" s="14" customFormat="1">
      <c r="A404" s="14"/>
      <c r="B404" s="245"/>
      <c r="C404" s="246"/>
      <c r="D404" s="230" t="s">
        <v>127</v>
      </c>
      <c r="E404" s="247" t="s">
        <v>1</v>
      </c>
      <c r="F404" s="248" t="s">
        <v>291</v>
      </c>
      <c r="G404" s="246"/>
      <c r="H404" s="249">
        <v>0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127</v>
      </c>
      <c r="AU404" s="255" t="s">
        <v>84</v>
      </c>
      <c r="AV404" s="14" t="s">
        <v>84</v>
      </c>
      <c r="AW404" s="14" t="s">
        <v>31</v>
      </c>
      <c r="AX404" s="14" t="s">
        <v>75</v>
      </c>
      <c r="AY404" s="255" t="s">
        <v>117</v>
      </c>
    </row>
    <row r="405" s="14" customFormat="1">
      <c r="A405" s="14"/>
      <c r="B405" s="245"/>
      <c r="C405" s="246"/>
      <c r="D405" s="230" t="s">
        <v>127</v>
      </c>
      <c r="E405" s="247" t="s">
        <v>1</v>
      </c>
      <c r="F405" s="248" t="s">
        <v>428</v>
      </c>
      <c r="G405" s="246"/>
      <c r="H405" s="249">
        <v>27.199000000000002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127</v>
      </c>
      <c r="AU405" s="255" t="s">
        <v>84</v>
      </c>
      <c r="AV405" s="14" t="s">
        <v>84</v>
      </c>
      <c r="AW405" s="14" t="s">
        <v>31</v>
      </c>
      <c r="AX405" s="14" t="s">
        <v>75</v>
      </c>
      <c r="AY405" s="255" t="s">
        <v>117</v>
      </c>
    </row>
    <row r="406" s="14" customFormat="1">
      <c r="A406" s="14"/>
      <c r="B406" s="245"/>
      <c r="C406" s="246"/>
      <c r="D406" s="230" t="s">
        <v>127</v>
      </c>
      <c r="E406" s="247" t="s">
        <v>1</v>
      </c>
      <c r="F406" s="248" t="s">
        <v>429</v>
      </c>
      <c r="G406" s="246"/>
      <c r="H406" s="249">
        <v>77.087999999999994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127</v>
      </c>
      <c r="AU406" s="255" t="s">
        <v>84</v>
      </c>
      <c r="AV406" s="14" t="s">
        <v>84</v>
      </c>
      <c r="AW406" s="14" t="s">
        <v>31</v>
      </c>
      <c r="AX406" s="14" t="s">
        <v>75</v>
      </c>
      <c r="AY406" s="255" t="s">
        <v>117</v>
      </c>
    </row>
    <row r="407" s="14" customFormat="1">
      <c r="A407" s="14"/>
      <c r="B407" s="245"/>
      <c r="C407" s="246"/>
      <c r="D407" s="230" t="s">
        <v>127</v>
      </c>
      <c r="E407" s="247" t="s">
        <v>1</v>
      </c>
      <c r="F407" s="248" t="s">
        <v>430</v>
      </c>
      <c r="G407" s="246"/>
      <c r="H407" s="249">
        <v>59.924999999999997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127</v>
      </c>
      <c r="AU407" s="255" t="s">
        <v>84</v>
      </c>
      <c r="AV407" s="14" t="s">
        <v>84</v>
      </c>
      <c r="AW407" s="14" t="s">
        <v>31</v>
      </c>
      <c r="AX407" s="14" t="s">
        <v>75</v>
      </c>
      <c r="AY407" s="255" t="s">
        <v>117</v>
      </c>
    </row>
    <row r="408" s="14" customFormat="1">
      <c r="A408" s="14"/>
      <c r="B408" s="245"/>
      <c r="C408" s="246"/>
      <c r="D408" s="230" t="s">
        <v>127</v>
      </c>
      <c r="E408" s="247" t="s">
        <v>1</v>
      </c>
      <c r="F408" s="248" t="s">
        <v>431</v>
      </c>
      <c r="G408" s="246"/>
      <c r="H408" s="249">
        <v>16.456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127</v>
      </c>
      <c r="AU408" s="255" t="s">
        <v>84</v>
      </c>
      <c r="AV408" s="14" t="s">
        <v>84</v>
      </c>
      <c r="AW408" s="14" t="s">
        <v>31</v>
      </c>
      <c r="AX408" s="14" t="s">
        <v>75</v>
      </c>
      <c r="AY408" s="255" t="s">
        <v>117</v>
      </c>
    </row>
    <row r="409" s="14" customFormat="1">
      <c r="A409" s="14"/>
      <c r="B409" s="245"/>
      <c r="C409" s="246"/>
      <c r="D409" s="230" t="s">
        <v>127</v>
      </c>
      <c r="E409" s="247" t="s">
        <v>1</v>
      </c>
      <c r="F409" s="248" t="s">
        <v>432</v>
      </c>
      <c r="G409" s="246"/>
      <c r="H409" s="249">
        <v>4.9900000000000002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127</v>
      </c>
      <c r="AU409" s="255" t="s">
        <v>84</v>
      </c>
      <c r="AV409" s="14" t="s">
        <v>84</v>
      </c>
      <c r="AW409" s="14" t="s">
        <v>31</v>
      </c>
      <c r="AX409" s="14" t="s">
        <v>75</v>
      </c>
      <c r="AY409" s="255" t="s">
        <v>117</v>
      </c>
    </row>
    <row r="410" s="16" customFormat="1">
      <c r="A410" s="16"/>
      <c r="B410" s="267"/>
      <c r="C410" s="268"/>
      <c r="D410" s="230" t="s">
        <v>127</v>
      </c>
      <c r="E410" s="269" t="s">
        <v>1</v>
      </c>
      <c r="F410" s="270" t="s">
        <v>259</v>
      </c>
      <c r="G410" s="268"/>
      <c r="H410" s="271">
        <v>2729.614</v>
      </c>
      <c r="I410" s="272"/>
      <c r="J410" s="268"/>
      <c r="K410" s="268"/>
      <c r="L410" s="273"/>
      <c r="M410" s="274"/>
      <c r="N410" s="275"/>
      <c r="O410" s="275"/>
      <c r="P410" s="275"/>
      <c r="Q410" s="275"/>
      <c r="R410" s="275"/>
      <c r="S410" s="275"/>
      <c r="T410" s="27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77" t="s">
        <v>127</v>
      </c>
      <c r="AU410" s="277" t="s">
        <v>84</v>
      </c>
      <c r="AV410" s="16" t="s">
        <v>145</v>
      </c>
      <c r="AW410" s="16" t="s">
        <v>31</v>
      </c>
      <c r="AX410" s="16" t="s">
        <v>75</v>
      </c>
      <c r="AY410" s="277" t="s">
        <v>117</v>
      </c>
    </row>
    <row r="411" s="13" customFormat="1">
      <c r="A411" s="13"/>
      <c r="B411" s="235"/>
      <c r="C411" s="236"/>
      <c r="D411" s="230" t="s">
        <v>127</v>
      </c>
      <c r="E411" s="237" t="s">
        <v>1</v>
      </c>
      <c r="F411" s="238" t="s">
        <v>433</v>
      </c>
      <c r="G411" s="236"/>
      <c r="H411" s="237" t="s">
        <v>1</v>
      </c>
      <c r="I411" s="239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127</v>
      </c>
      <c r="AU411" s="244" t="s">
        <v>84</v>
      </c>
      <c r="AV411" s="13" t="s">
        <v>82</v>
      </c>
      <c r="AW411" s="13" t="s">
        <v>31</v>
      </c>
      <c r="AX411" s="13" t="s">
        <v>75</v>
      </c>
      <c r="AY411" s="244" t="s">
        <v>117</v>
      </c>
    </row>
    <row r="412" s="14" customFormat="1">
      <c r="A412" s="14"/>
      <c r="B412" s="245"/>
      <c r="C412" s="246"/>
      <c r="D412" s="230" t="s">
        <v>127</v>
      </c>
      <c r="E412" s="247" t="s">
        <v>1</v>
      </c>
      <c r="F412" s="248" t="s">
        <v>434</v>
      </c>
      <c r="G412" s="246"/>
      <c r="H412" s="249">
        <v>-967.07000000000005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127</v>
      </c>
      <c r="AU412" s="255" t="s">
        <v>84</v>
      </c>
      <c r="AV412" s="14" t="s">
        <v>84</v>
      </c>
      <c r="AW412" s="14" t="s">
        <v>31</v>
      </c>
      <c r="AX412" s="14" t="s">
        <v>75</v>
      </c>
      <c r="AY412" s="255" t="s">
        <v>117</v>
      </c>
    </row>
    <row r="413" s="15" customFormat="1">
      <c r="A413" s="15"/>
      <c r="B413" s="256"/>
      <c r="C413" s="257"/>
      <c r="D413" s="230" t="s">
        <v>127</v>
      </c>
      <c r="E413" s="258" t="s">
        <v>1</v>
      </c>
      <c r="F413" s="259" t="s">
        <v>135</v>
      </c>
      <c r="G413" s="257"/>
      <c r="H413" s="260">
        <v>1762.5440000000001</v>
      </c>
      <c r="I413" s="261"/>
      <c r="J413" s="257"/>
      <c r="K413" s="257"/>
      <c r="L413" s="262"/>
      <c r="M413" s="263"/>
      <c r="N413" s="264"/>
      <c r="O413" s="264"/>
      <c r="P413" s="264"/>
      <c r="Q413" s="264"/>
      <c r="R413" s="264"/>
      <c r="S413" s="264"/>
      <c r="T413" s="26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6" t="s">
        <v>127</v>
      </c>
      <c r="AU413" s="266" t="s">
        <v>84</v>
      </c>
      <c r="AV413" s="15" t="s">
        <v>123</v>
      </c>
      <c r="AW413" s="15" t="s">
        <v>31</v>
      </c>
      <c r="AX413" s="15" t="s">
        <v>82</v>
      </c>
      <c r="AY413" s="266" t="s">
        <v>117</v>
      </c>
    </row>
    <row r="414" s="2" customFormat="1" ht="24.15" customHeight="1">
      <c r="A414" s="39"/>
      <c r="B414" s="40"/>
      <c r="C414" s="216" t="s">
        <v>435</v>
      </c>
      <c r="D414" s="216" t="s">
        <v>119</v>
      </c>
      <c r="E414" s="217" t="s">
        <v>436</v>
      </c>
      <c r="F414" s="218" t="s">
        <v>437</v>
      </c>
      <c r="G414" s="219" t="s">
        <v>138</v>
      </c>
      <c r="H414" s="220">
        <v>3</v>
      </c>
      <c r="I414" s="221"/>
      <c r="J414" s="222">
        <f>ROUND(I414*H414,2)</f>
        <v>0</v>
      </c>
      <c r="K414" s="223"/>
      <c r="L414" s="45"/>
      <c r="M414" s="224" t="s">
        <v>1</v>
      </c>
      <c r="N414" s="225" t="s">
        <v>40</v>
      </c>
      <c r="O414" s="92"/>
      <c r="P414" s="226">
        <f>O414*H414</f>
        <v>0</v>
      </c>
      <c r="Q414" s="226">
        <v>0.01281</v>
      </c>
      <c r="R414" s="226">
        <f>Q414*H414</f>
        <v>0.038429999999999999</v>
      </c>
      <c r="S414" s="226">
        <v>0</v>
      </c>
      <c r="T414" s="22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8" t="s">
        <v>123</v>
      </c>
      <c r="AT414" s="228" t="s">
        <v>119</v>
      </c>
      <c r="AU414" s="228" t="s">
        <v>84</v>
      </c>
      <c r="AY414" s="18" t="s">
        <v>117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8" t="s">
        <v>82</v>
      </c>
      <c r="BK414" s="229">
        <f>ROUND(I414*H414,2)</f>
        <v>0</v>
      </c>
      <c r="BL414" s="18" t="s">
        <v>123</v>
      </c>
      <c r="BM414" s="228" t="s">
        <v>438</v>
      </c>
    </row>
    <row r="415" s="2" customFormat="1">
      <c r="A415" s="39"/>
      <c r="B415" s="40"/>
      <c r="C415" s="41"/>
      <c r="D415" s="230" t="s">
        <v>125</v>
      </c>
      <c r="E415" s="41"/>
      <c r="F415" s="231" t="s">
        <v>439</v>
      </c>
      <c r="G415" s="41"/>
      <c r="H415" s="41"/>
      <c r="I415" s="232"/>
      <c r="J415" s="41"/>
      <c r="K415" s="41"/>
      <c r="L415" s="45"/>
      <c r="M415" s="233"/>
      <c r="N415" s="234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125</v>
      </c>
      <c r="AU415" s="18" t="s">
        <v>84</v>
      </c>
    </row>
    <row r="416" s="2" customFormat="1" ht="24.15" customHeight="1">
      <c r="A416" s="39"/>
      <c r="B416" s="40"/>
      <c r="C416" s="216" t="s">
        <v>440</v>
      </c>
      <c r="D416" s="216" t="s">
        <v>119</v>
      </c>
      <c r="E416" s="217" t="s">
        <v>441</v>
      </c>
      <c r="F416" s="218" t="s">
        <v>442</v>
      </c>
      <c r="G416" s="219" t="s">
        <v>138</v>
      </c>
      <c r="H416" s="220">
        <v>2</v>
      </c>
      <c r="I416" s="221"/>
      <c r="J416" s="222">
        <f>ROUND(I416*H416,2)</f>
        <v>0</v>
      </c>
      <c r="K416" s="223"/>
      <c r="L416" s="45"/>
      <c r="M416" s="224" t="s">
        <v>1</v>
      </c>
      <c r="N416" s="225" t="s">
        <v>40</v>
      </c>
      <c r="O416" s="92"/>
      <c r="P416" s="226">
        <f>O416*H416</f>
        <v>0</v>
      </c>
      <c r="Q416" s="226">
        <v>0.021350000000000001</v>
      </c>
      <c r="R416" s="226">
        <f>Q416*H416</f>
        <v>0.042700000000000002</v>
      </c>
      <c r="S416" s="226">
        <v>0</v>
      </c>
      <c r="T416" s="22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8" t="s">
        <v>123</v>
      </c>
      <c r="AT416" s="228" t="s">
        <v>119</v>
      </c>
      <c r="AU416" s="228" t="s">
        <v>84</v>
      </c>
      <c r="AY416" s="18" t="s">
        <v>117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8" t="s">
        <v>82</v>
      </c>
      <c r="BK416" s="229">
        <f>ROUND(I416*H416,2)</f>
        <v>0</v>
      </c>
      <c r="BL416" s="18" t="s">
        <v>123</v>
      </c>
      <c r="BM416" s="228" t="s">
        <v>443</v>
      </c>
    </row>
    <row r="417" s="2" customFormat="1">
      <c r="A417" s="39"/>
      <c r="B417" s="40"/>
      <c r="C417" s="41"/>
      <c r="D417" s="230" t="s">
        <v>125</v>
      </c>
      <c r="E417" s="41"/>
      <c r="F417" s="231" t="s">
        <v>444</v>
      </c>
      <c r="G417" s="41"/>
      <c r="H417" s="41"/>
      <c r="I417" s="232"/>
      <c r="J417" s="41"/>
      <c r="K417" s="41"/>
      <c r="L417" s="45"/>
      <c r="M417" s="233"/>
      <c r="N417" s="234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125</v>
      </c>
      <c r="AU417" s="18" t="s">
        <v>84</v>
      </c>
    </row>
    <row r="418" s="2" customFormat="1" ht="24.15" customHeight="1">
      <c r="A418" s="39"/>
      <c r="B418" s="40"/>
      <c r="C418" s="216" t="s">
        <v>445</v>
      </c>
      <c r="D418" s="216" t="s">
        <v>119</v>
      </c>
      <c r="E418" s="217" t="s">
        <v>446</v>
      </c>
      <c r="F418" s="218" t="s">
        <v>447</v>
      </c>
      <c r="G418" s="219" t="s">
        <v>138</v>
      </c>
      <c r="H418" s="220">
        <v>2</v>
      </c>
      <c r="I418" s="221"/>
      <c r="J418" s="222">
        <f>ROUND(I418*H418,2)</f>
        <v>0</v>
      </c>
      <c r="K418" s="223"/>
      <c r="L418" s="45"/>
      <c r="M418" s="224" t="s">
        <v>1</v>
      </c>
      <c r="N418" s="225" t="s">
        <v>40</v>
      </c>
      <c r="O418" s="92"/>
      <c r="P418" s="226">
        <f>O418*H418</f>
        <v>0</v>
      </c>
      <c r="Q418" s="226">
        <v>0.02989</v>
      </c>
      <c r="R418" s="226">
        <f>Q418*H418</f>
        <v>0.05978</v>
      </c>
      <c r="S418" s="226">
        <v>0</v>
      </c>
      <c r="T418" s="22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8" t="s">
        <v>123</v>
      </c>
      <c r="AT418" s="228" t="s">
        <v>119</v>
      </c>
      <c r="AU418" s="228" t="s">
        <v>84</v>
      </c>
      <c r="AY418" s="18" t="s">
        <v>117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8" t="s">
        <v>82</v>
      </c>
      <c r="BK418" s="229">
        <f>ROUND(I418*H418,2)</f>
        <v>0</v>
      </c>
      <c r="BL418" s="18" t="s">
        <v>123</v>
      </c>
      <c r="BM418" s="228" t="s">
        <v>448</v>
      </c>
    </row>
    <row r="419" s="2" customFormat="1">
      <c r="A419" s="39"/>
      <c r="B419" s="40"/>
      <c r="C419" s="41"/>
      <c r="D419" s="230" t="s">
        <v>125</v>
      </c>
      <c r="E419" s="41"/>
      <c r="F419" s="231" t="s">
        <v>449</v>
      </c>
      <c r="G419" s="41"/>
      <c r="H419" s="41"/>
      <c r="I419" s="232"/>
      <c r="J419" s="41"/>
      <c r="K419" s="41"/>
      <c r="L419" s="45"/>
      <c r="M419" s="233"/>
      <c r="N419" s="234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125</v>
      </c>
      <c r="AU419" s="18" t="s">
        <v>84</v>
      </c>
    </row>
    <row r="420" s="2" customFormat="1" ht="33" customHeight="1">
      <c r="A420" s="39"/>
      <c r="B420" s="40"/>
      <c r="C420" s="216" t="s">
        <v>450</v>
      </c>
      <c r="D420" s="216" t="s">
        <v>119</v>
      </c>
      <c r="E420" s="217" t="s">
        <v>451</v>
      </c>
      <c r="F420" s="218" t="s">
        <v>452</v>
      </c>
      <c r="G420" s="219" t="s">
        <v>208</v>
      </c>
      <c r="H420" s="220">
        <v>38.536000000000001</v>
      </c>
      <c r="I420" s="221"/>
      <c r="J420" s="222">
        <f>ROUND(I420*H420,2)</f>
        <v>0</v>
      </c>
      <c r="K420" s="223"/>
      <c r="L420" s="45"/>
      <c r="M420" s="224" t="s">
        <v>1</v>
      </c>
      <c r="N420" s="225" t="s">
        <v>40</v>
      </c>
      <c r="O420" s="92"/>
      <c r="P420" s="226">
        <f>O420*H420</f>
        <v>0</v>
      </c>
      <c r="Q420" s="226">
        <v>0</v>
      </c>
      <c r="R420" s="226">
        <f>Q420*H420</f>
        <v>0</v>
      </c>
      <c r="S420" s="226">
        <v>0</v>
      </c>
      <c r="T420" s="227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8" t="s">
        <v>123</v>
      </c>
      <c r="AT420" s="228" t="s">
        <v>119</v>
      </c>
      <c r="AU420" s="228" t="s">
        <v>84</v>
      </c>
      <c r="AY420" s="18" t="s">
        <v>117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8" t="s">
        <v>82</v>
      </c>
      <c r="BK420" s="229">
        <f>ROUND(I420*H420,2)</f>
        <v>0</v>
      </c>
      <c r="BL420" s="18" t="s">
        <v>123</v>
      </c>
      <c r="BM420" s="228" t="s">
        <v>453</v>
      </c>
    </row>
    <row r="421" s="2" customFormat="1">
      <c r="A421" s="39"/>
      <c r="B421" s="40"/>
      <c r="C421" s="41"/>
      <c r="D421" s="230" t="s">
        <v>125</v>
      </c>
      <c r="E421" s="41"/>
      <c r="F421" s="231" t="s">
        <v>452</v>
      </c>
      <c r="G421" s="41"/>
      <c r="H421" s="41"/>
      <c r="I421" s="232"/>
      <c r="J421" s="41"/>
      <c r="K421" s="41"/>
      <c r="L421" s="45"/>
      <c r="M421" s="233"/>
      <c r="N421" s="234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125</v>
      </c>
      <c r="AU421" s="18" t="s">
        <v>84</v>
      </c>
    </row>
    <row r="422" s="13" customFormat="1">
      <c r="A422" s="13"/>
      <c r="B422" s="235"/>
      <c r="C422" s="236"/>
      <c r="D422" s="230" t="s">
        <v>127</v>
      </c>
      <c r="E422" s="237" t="s">
        <v>1</v>
      </c>
      <c r="F422" s="238" t="s">
        <v>454</v>
      </c>
      <c r="G422" s="236"/>
      <c r="H422" s="237" t="s">
        <v>1</v>
      </c>
      <c r="I422" s="239"/>
      <c r="J422" s="236"/>
      <c r="K422" s="236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127</v>
      </c>
      <c r="AU422" s="244" t="s">
        <v>84</v>
      </c>
      <c r="AV422" s="13" t="s">
        <v>82</v>
      </c>
      <c r="AW422" s="13" t="s">
        <v>31</v>
      </c>
      <c r="AX422" s="13" t="s">
        <v>75</v>
      </c>
      <c r="AY422" s="244" t="s">
        <v>117</v>
      </c>
    </row>
    <row r="423" s="14" customFormat="1">
      <c r="A423" s="14"/>
      <c r="B423" s="245"/>
      <c r="C423" s="246"/>
      <c r="D423" s="230" t="s">
        <v>127</v>
      </c>
      <c r="E423" s="247" t="s">
        <v>1</v>
      </c>
      <c r="F423" s="248" t="s">
        <v>312</v>
      </c>
      <c r="G423" s="246"/>
      <c r="H423" s="249">
        <v>14.223000000000001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127</v>
      </c>
      <c r="AU423" s="255" t="s">
        <v>84</v>
      </c>
      <c r="AV423" s="14" t="s">
        <v>84</v>
      </c>
      <c r="AW423" s="14" t="s">
        <v>31</v>
      </c>
      <c r="AX423" s="14" t="s">
        <v>75</v>
      </c>
      <c r="AY423" s="255" t="s">
        <v>117</v>
      </c>
    </row>
    <row r="424" s="14" customFormat="1">
      <c r="A424" s="14"/>
      <c r="B424" s="245"/>
      <c r="C424" s="246"/>
      <c r="D424" s="230" t="s">
        <v>127</v>
      </c>
      <c r="E424" s="247" t="s">
        <v>1</v>
      </c>
      <c r="F424" s="248" t="s">
        <v>313</v>
      </c>
      <c r="G424" s="246"/>
      <c r="H424" s="249">
        <v>8.8130000000000006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127</v>
      </c>
      <c r="AU424" s="255" t="s">
        <v>84</v>
      </c>
      <c r="AV424" s="14" t="s">
        <v>84</v>
      </c>
      <c r="AW424" s="14" t="s">
        <v>31</v>
      </c>
      <c r="AX424" s="14" t="s">
        <v>75</v>
      </c>
      <c r="AY424" s="255" t="s">
        <v>117</v>
      </c>
    </row>
    <row r="425" s="14" customFormat="1">
      <c r="A425" s="14"/>
      <c r="B425" s="245"/>
      <c r="C425" s="246"/>
      <c r="D425" s="230" t="s">
        <v>127</v>
      </c>
      <c r="E425" s="247" t="s">
        <v>1</v>
      </c>
      <c r="F425" s="248" t="s">
        <v>314</v>
      </c>
      <c r="G425" s="246"/>
      <c r="H425" s="249">
        <v>15.5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127</v>
      </c>
      <c r="AU425" s="255" t="s">
        <v>84</v>
      </c>
      <c r="AV425" s="14" t="s">
        <v>84</v>
      </c>
      <c r="AW425" s="14" t="s">
        <v>31</v>
      </c>
      <c r="AX425" s="14" t="s">
        <v>75</v>
      </c>
      <c r="AY425" s="255" t="s">
        <v>117</v>
      </c>
    </row>
    <row r="426" s="15" customFormat="1">
      <c r="A426" s="15"/>
      <c r="B426" s="256"/>
      <c r="C426" s="257"/>
      <c r="D426" s="230" t="s">
        <v>127</v>
      </c>
      <c r="E426" s="258" t="s">
        <v>1</v>
      </c>
      <c r="F426" s="259" t="s">
        <v>135</v>
      </c>
      <c r="G426" s="257"/>
      <c r="H426" s="260">
        <v>38.536000000000001</v>
      </c>
      <c r="I426" s="261"/>
      <c r="J426" s="257"/>
      <c r="K426" s="257"/>
      <c r="L426" s="262"/>
      <c r="M426" s="263"/>
      <c r="N426" s="264"/>
      <c r="O426" s="264"/>
      <c r="P426" s="264"/>
      <c r="Q426" s="264"/>
      <c r="R426" s="264"/>
      <c r="S426" s="264"/>
      <c r="T426" s="26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6" t="s">
        <v>127</v>
      </c>
      <c r="AU426" s="266" t="s">
        <v>84</v>
      </c>
      <c r="AV426" s="15" t="s">
        <v>123</v>
      </c>
      <c r="AW426" s="15" t="s">
        <v>31</v>
      </c>
      <c r="AX426" s="15" t="s">
        <v>82</v>
      </c>
      <c r="AY426" s="266" t="s">
        <v>117</v>
      </c>
    </row>
    <row r="427" s="2" customFormat="1" ht="16.5" customHeight="1">
      <c r="A427" s="39"/>
      <c r="B427" s="40"/>
      <c r="C427" s="216" t="s">
        <v>455</v>
      </c>
      <c r="D427" s="216" t="s">
        <v>119</v>
      </c>
      <c r="E427" s="217" t="s">
        <v>456</v>
      </c>
      <c r="F427" s="218" t="s">
        <v>457</v>
      </c>
      <c r="G427" s="219" t="s">
        <v>458</v>
      </c>
      <c r="H427" s="220">
        <v>2.5</v>
      </c>
      <c r="I427" s="221"/>
      <c r="J427" s="222">
        <f>ROUND(I427*H427,2)</f>
        <v>0</v>
      </c>
      <c r="K427" s="223"/>
      <c r="L427" s="45"/>
      <c r="M427" s="224" t="s">
        <v>1</v>
      </c>
      <c r="N427" s="225" t="s">
        <v>40</v>
      </c>
      <c r="O427" s="92"/>
      <c r="P427" s="226">
        <f>O427*H427</f>
        <v>0</v>
      </c>
      <c r="Q427" s="226">
        <v>0</v>
      </c>
      <c r="R427" s="226">
        <f>Q427*H427</f>
        <v>0</v>
      </c>
      <c r="S427" s="226">
        <v>0</v>
      </c>
      <c r="T427" s="227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8" t="s">
        <v>123</v>
      </c>
      <c r="AT427" s="228" t="s">
        <v>119</v>
      </c>
      <c r="AU427" s="228" t="s">
        <v>84</v>
      </c>
      <c r="AY427" s="18" t="s">
        <v>117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18" t="s">
        <v>82</v>
      </c>
      <c r="BK427" s="229">
        <f>ROUND(I427*H427,2)</f>
        <v>0</v>
      </c>
      <c r="BL427" s="18" t="s">
        <v>123</v>
      </c>
      <c r="BM427" s="228" t="s">
        <v>459</v>
      </c>
    </row>
    <row r="428" s="2" customFormat="1">
      <c r="A428" s="39"/>
      <c r="B428" s="40"/>
      <c r="C428" s="41"/>
      <c r="D428" s="230" t="s">
        <v>125</v>
      </c>
      <c r="E428" s="41"/>
      <c r="F428" s="231" t="s">
        <v>457</v>
      </c>
      <c r="G428" s="41"/>
      <c r="H428" s="41"/>
      <c r="I428" s="232"/>
      <c r="J428" s="41"/>
      <c r="K428" s="41"/>
      <c r="L428" s="45"/>
      <c r="M428" s="233"/>
      <c r="N428" s="234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125</v>
      </c>
      <c r="AU428" s="18" t="s">
        <v>84</v>
      </c>
    </row>
    <row r="429" s="14" customFormat="1">
      <c r="A429" s="14"/>
      <c r="B429" s="245"/>
      <c r="C429" s="246"/>
      <c r="D429" s="230" t="s">
        <v>127</v>
      </c>
      <c r="E429" s="247" t="s">
        <v>1</v>
      </c>
      <c r="F429" s="248" t="s">
        <v>460</v>
      </c>
      <c r="G429" s="246"/>
      <c r="H429" s="249">
        <v>2.5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127</v>
      </c>
      <c r="AU429" s="255" t="s">
        <v>84</v>
      </c>
      <c r="AV429" s="14" t="s">
        <v>84</v>
      </c>
      <c r="AW429" s="14" t="s">
        <v>31</v>
      </c>
      <c r="AX429" s="14" t="s">
        <v>82</v>
      </c>
      <c r="AY429" s="255" t="s">
        <v>117</v>
      </c>
    </row>
    <row r="430" s="12" customFormat="1" ht="22.8" customHeight="1">
      <c r="A430" s="12"/>
      <c r="B430" s="200"/>
      <c r="C430" s="201"/>
      <c r="D430" s="202" t="s">
        <v>74</v>
      </c>
      <c r="E430" s="214" t="s">
        <v>123</v>
      </c>
      <c r="F430" s="214" t="s">
        <v>461</v>
      </c>
      <c r="G430" s="201"/>
      <c r="H430" s="201"/>
      <c r="I430" s="204"/>
      <c r="J430" s="215">
        <f>BK430</f>
        <v>0</v>
      </c>
      <c r="K430" s="201"/>
      <c r="L430" s="206"/>
      <c r="M430" s="207"/>
      <c r="N430" s="208"/>
      <c r="O430" s="208"/>
      <c r="P430" s="209">
        <f>SUM(P431:P456)</f>
        <v>0</v>
      </c>
      <c r="Q430" s="208"/>
      <c r="R430" s="209">
        <f>SUM(R431:R456)</f>
        <v>75.337521600000002</v>
      </c>
      <c r="S430" s="208"/>
      <c r="T430" s="210">
        <f>SUM(T431:T456)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1" t="s">
        <v>82</v>
      </c>
      <c r="AT430" s="212" t="s">
        <v>74</v>
      </c>
      <c r="AU430" s="212" t="s">
        <v>82</v>
      </c>
      <c r="AY430" s="211" t="s">
        <v>117</v>
      </c>
      <c r="BK430" s="213">
        <f>SUM(BK431:BK456)</f>
        <v>0</v>
      </c>
    </row>
    <row r="431" s="2" customFormat="1" ht="33" customHeight="1">
      <c r="A431" s="39"/>
      <c r="B431" s="40"/>
      <c r="C431" s="216" t="s">
        <v>462</v>
      </c>
      <c r="D431" s="216" t="s">
        <v>119</v>
      </c>
      <c r="E431" s="217" t="s">
        <v>463</v>
      </c>
      <c r="F431" s="218" t="s">
        <v>464</v>
      </c>
      <c r="G431" s="219" t="s">
        <v>122</v>
      </c>
      <c r="H431" s="220">
        <v>19.079999999999998</v>
      </c>
      <c r="I431" s="221"/>
      <c r="J431" s="222">
        <f>ROUND(I431*H431,2)</f>
        <v>0</v>
      </c>
      <c r="K431" s="223"/>
      <c r="L431" s="45"/>
      <c r="M431" s="224" t="s">
        <v>1</v>
      </c>
      <c r="N431" s="225" t="s">
        <v>40</v>
      </c>
      <c r="O431" s="92"/>
      <c r="P431" s="226">
        <f>O431*H431</f>
        <v>0</v>
      </c>
      <c r="Q431" s="226">
        <v>0</v>
      </c>
      <c r="R431" s="226">
        <f>Q431*H431</f>
        <v>0</v>
      </c>
      <c r="S431" s="226">
        <v>0</v>
      </c>
      <c r="T431" s="22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8" t="s">
        <v>123</v>
      </c>
      <c r="AT431" s="228" t="s">
        <v>119</v>
      </c>
      <c r="AU431" s="228" t="s">
        <v>84</v>
      </c>
      <c r="AY431" s="18" t="s">
        <v>117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8" t="s">
        <v>82</v>
      </c>
      <c r="BK431" s="229">
        <f>ROUND(I431*H431,2)</f>
        <v>0</v>
      </c>
      <c r="BL431" s="18" t="s">
        <v>123</v>
      </c>
      <c r="BM431" s="228" t="s">
        <v>465</v>
      </c>
    </row>
    <row r="432" s="2" customFormat="1">
      <c r="A432" s="39"/>
      <c r="B432" s="40"/>
      <c r="C432" s="41"/>
      <c r="D432" s="230" t="s">
        <v>125</v>
      </c>
      <c r="E432" s="41"/>
      <c r="F432" s="231" t="s">
        <v>466</v>
      </c>
      <c r="G432" s="41"/>
      <c r="H432" s="41"/>
      <c r="I432" s="232"/>
      <c r="J432" s="41"/>
      <c r="K432" s="41"/>
      <c r="L432" s="45"/>
      <c r="M432" s="233"/>
      <c r="N432" s="234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125</v>
      </c>
      <c r="AU432" s="18" t="s">
        <v>84</v>
      </c>
    </row>
    <row r="433" s="13" customFormat="1">
      <c r="A433" s="13"/>
      <c r="B433" s="235"/>
      <c r="C433" s="236"/>
      <c r="D433" s="230" t="s">
        <v>127</v>
      </c>
      <c r="E433" s="237" t="s">
        <v>1</v>
      </c>
      <c r="F433" s="238" t="s">
        <v>467</v>
      </c>
      <c r="G433" s="236"/>
      <c r="H433" s="237" t="s">
        <v>1</v>
      </c>
      <c r="I433" s="239"/>
      <c r="J433" s="236"/>
      <c r="K433" s="236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127</v>
      </c>
      <c r="AU433" s="244" t="s">
        <v>84</v>
      </c>
      <c r="AV433" s="13" t="s">
        <v>82</v>
      </c>
      <c r="AW433" s="13" t="s">
        <v>31</v>
      </c>
      <c r="AX433" s="13" t="s">
        <v>75</v>
      </c>
      <c r="AY433" s="244" t="s">
        <v>117</v>
      </c>
    </row>
    <row r="434" s="14" customFormat="1">
      <c r="A434" s="14"/>
      <c r="B434" s="245"/>
      <c r="C434" s="246"/>
      <c r="D434" s="230" t="s">
        <v>127</v>
      </c>
      <c r="E434" s="247" t="s">
        <v>1</v>
      </c>
      <c r="F434" s="248" t="s">
        <v>468</v>
      </c>
      <c r="G434" s="246"/>
      <c r="H434" s="249">
        <v>2.6000000000000001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127</v>
      </c>
      <c r="AU434" s="255" t="s">
        <v>84</v>
      </c>
      <c r="AV434" s="14" t="s">
        <v>84</v>
      </c>
      <c r="AW434" s="14" t="s">
        <v>31</v>
      </c>
      <c r="AX434" s="14" t="s">
        <v>75</v>
      </c>
      <c r="AY434" s="255" t="s">
        <v>117</v>
      </c>
    </row>
    <row r="435" s="14" customFormat="1">
      <c r="A435" s="14"/>
      <c r="B435" s="245"/>
      <c r="C435" s="246"/>
      <c r="D435" s="230" t="s">
        <v>127</v>
      </c>
      <c r="E435" s="247" t="s">
        <v>1</v>
      </c>
      <c r="F435" s="248" t="s">
        <v>469</v>
      </c>
      <c r="G435" s="246"/>
      <c r="H435" s="249">
        <v>16.48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127</v>
      </c>
      <c r="AU435" s="255" t="s">
        <v>84</v>
      </c>
      <c r="AV435" s="14" t="s">
        <v>84</v>
      </c>
      <c r="AW435" s="14" t="s">
        <v>31</v>
      </c>
      <c r="AX435" s="14" t="s">
        <v>75</v>
      </c>
      <c r="AY435" s="255" t="s">
        <v>117</v>
      </c>
    </row>
    <row r="436" s="15" customFormat="1">
      <c r="A436" s="15"/>
      <c r="B436" s="256"/>
      <c r="C436" s="257"/>
      <c r="D436" s="230" t="s">
        <v>127</v>
      </c>
      <c r="E436" s="258" t="s">
        <v>1</v>
      </c>
      <c r="F436" s="259" t="s">
        <v>135</v>
      </c>
      <c r="G436" s="257"/>
      <c r="H436" s="260">
        <v>19.079999999999998</v>
      </c>
      <c r="I436" s="261"/>
      <c r="J436" s="257"/>
      <c r="K436" s="257"/>
      <c r="L436" s="262"/>
      <c r="M436" s="263"/>
      <c r="N436" s="264"/>
      <c r="O436" s="264"/>
      <c r="P436" s="264"/>
      <c r="Q436" s="264"/>
      <c r="R436" s="264"/>
      <c r="S436" s="264"/>
      <c r="T436" s="26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6" t="s">
        <v>127</v>
      </c>
      <c r="AU436" s="266" t="s">
        <v>84</v>
      </c>
      <c r="AV436" s="15" t="s">
        <v>123</v>
      </c>
      <c r="AW436" s="15" t="s">
        <v>31</v>
      </c>
      <c r="AX436" s="15" t="s">
        <v>82</v>
      </c>
      <c r="AY436" s="266" t="s">
        <v>117</v>
      </c>
    </row>
    <row r="437" s="2" customFormat="1" ht="21.75" customHeight="1">
      <c r="A437" s="39"/>
      <c r="B437" s="40"/>
      <c r="C437" s="216" t="s">
        <v>470</v>
      </c>
      <c r="D437" s="216" t="s">
        <v>119</v>
      </c>
      <c r="E437" s="217" t="s">
        <v>471</v>
      </c>
      <c r="F437" s="218" t="s">
        <v>472</v>
      </c>
      <c r="G437" s="219" t="s">
        <v>122</v>
      </c>
      <c r="H437" s="220">
        <v>19.079999999999998</v>
      </c>
      <c r="I437" s="221"/>
      <c r="J437" s="222">
        <f>ROUND(I437*H437,2)</f>
        <v>0</v>
      </c>
      <c r="K437" s="223"/>
      <c r="L437" s="45"/>
      <c r="M437" s="224" t="s">
        <v>1</v>
      </c>
      <c r="N437" s="225" t="s">
        <v>40</v>
      </c>
      <c r="O437" s="92"/>
      <c r="P437" s="226">
        <f>O437*H437</f>
        <v>0</v>
      </c>
      <c r="Q437" s="226">
        <v>0.21251999999999999</v>
      </c>
      <c r="R437" s="226">
        <f>Q437*H437</f>
        <v>4.054881599999999</v>
      </c>
      <c r="S437" s="226">
        <v>0</v>
      </c>
      <c r="T437" s="22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8" t="s">
        <v>123</v>
      </c>
      <c r="AT437" s="228" t="s">
        <v>119</v>
      </c>
      <c r="AU437" s="228" t="s">
        <v>84</v>
      </c>
      <c r="AY437" s="18" t="s">
        <v>117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8" t="s">
        <v>82</v>
      </c>
      <c r="BK437" s="229">
        <f>ROUND(I437*H437,2)</f>
        <v>0</v>
      </c>
      <c r="BL437" s="18" t="s">
        <v>123</v>
      </c>
      <c r="BM437" s="228" t="s">
        <v>473</v>
      </c>
    </row>
    <row r="438" s="2" customFormat="1">
      <c r="A438" s="39"/>
      <c r="B438" s="40"/>
      <c r="C438" s="41"/>
      <c r="D438" s="230" t="s">
        <v>125</v>
      </c>
      <c r="E438" s="41"/>
      <c r="F438" s="231" t="s">
        <v>474</v>
      </c>
      <c r="G438" s="41"/>
      <c r="H438" s="41"/>
      <c r="I438" s="232"/>
      <c r="J438" s="41"/>
      <c r="K438" s="41"/>
      <c r="L438" s="45"/>
      <c r="M438" s="233"/>
      <c r="N438" s="234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125</v>
      </c>
      <c r="AU438" s="18" t="s">
        <v>84</v>
      </c>
    </row>
    <row r="439" s="13" customFormat="1">
      <c r="A439" s="13"/>
      <c r="B439" s="235"/>
      <c r="C439" s="236"/>
      <c r="D439" s="230" t="s">
        <v>127</v>
      </c>
      <c r="E439" s="237" t="s">
        <v>1</v>
      </c>
      <c r="F439" s="238" t="s">
        <v>475</v>
      </c>
      <c r="G439" s="236"/>
      <c r="H439" s="237" t="s">
        <v>1</v>
      </c>
      <c r="I439" s="239"/>
      <c r="J439" s="236"/>
      <c r="K439" s="236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127</v>
      </c>
      <c r="AU439" s="244" t="s">
        <v>84</v>
      </c>
      <c r="AV439" s="13" t="s">
        <v>82</v>
      </c>
      <c r="AW439" s="13" t="s">
        <v>31</v>
      </c>
      <c r="AX439" s="13" t="s">
        <v>75</v>
      </c>
      <c r="AY439" s="244" t="s">
        <v>117</v>
      </c>
    </row>
    <row r="440" s="14" customFormat="1">
      <c r="A440" s="14"/>
      <c r="B440" s="245"/>
      <c r="C440" s="246"/>
      <c r="D440" s="230" t="s">
        <v>127</v>
      </c>
      <c r="E440" s="247" t="s">
        <v>1</v>
      </c>
      <c r="F440" s="248" t="s">
        <v>468</v>
      </c>
      <c r="G440" s="246"/>
      <c r="H440" s="249">
        <v>2.6000000000000001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127</v>
      </c>
      <c r="AU440" s="255" t="s">
        <v>84</v>
      </c>
      <c r="AV440" s="14" t="s">
        <v>84</v>
      </c>
      <c r="AW440" s="14" t="s">
        <v>31</v>
      </c>
      <c r="AX440" s="14" t="s">
        <v>75</v>
      </c>
      <c r="AY440" s="255" t="s">
        <v>117</v>
      </c>
    </row>
    <row r="441" s="14" customFormat="1">
      <c r="A441" s="14"/>
      <c r="B441" s="245"/>
      <c r="C441" s="246"/>
      <c r="D441" s="230" t="s">
        <v>127</v>
      </c>
      <c r="E441" s="247" t="s">
        <v>1</v>
      </c>
      <c r="F441" s="248" t="s">
        <v>469</v>
      </c>
      <c r="G441" s="246"/>
      <c r="H441" s="249">
        <v>16.48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127</v>
      </c>
      <c r="AU441" s="255" t="s">
        <v>84</v>
      </c>
      <c r="AV441" s="14" t="s">
        <v>84</v>
      </c>
      <c r="AW441" s="14" t="s">
        <v>31</v>
      </c>
      <c r="AX441" s="14" t="s">
        <v>75</v>
      </c>
      <c r="AY441" s="255" t="s">
        <v>117</v>
      </c>
    </row>
    <row r="442" s="15" customFormat="1">
      <c r="A442" s="15"/>
      <c r="B442" s="256"/>
      <c r="C442" s="257"/>
      <c r="D442" s="230" t="s">
        <v>127</v>
      </c>
      <c r="E442" s="258" t="s">
        <v>1</v>
      </c>
      <c r="F442" s="259" t="s">
        <v>135</v>
      </c>
      <c r="G442" s="257"/>
      <c r="H442" s="260">
        <v>19.079999999999998</v>
      </c>
      <c r="I442" s="261"/>
      <c r="J442" s="257"/>
      <c r="K442" s="257"/>
      <c r="L442" s="262"/>
      <c r="M442" s="263"/>
      <c r="N442" s="264"/>
      <c r="O442" s="264"/>
      <c r="P442" s="264"/>
      <c r="Q442" s="264"/>
      <c r="R442" s="264"/>
      <c r="S442" s="264"/>
      <c r="T442" s="26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6" t="s">
        <v>127</v>
      </c>
      <c r="AU442" s="266" t="s">
        <v>84</v>
      </c>
      <c r="AV442" s="15" t="s">
        <v>123</v>
      </c>
      <c r="AW442" s="15" t="s">
        <v>31</v>
      </c>
      <c r="AX442" s="15" t="s">
        <v>82</v>
      </c>
      <c r="AY442" s="266" t="s">
        <v>117</v>
      </c>
    </row>
    <row r="443" s="2" customFormat="1" ht="33" customHeight="1">
      <c r="A443" s="39"/>
      <c r="B443" s="40"/>
      <c r="C443" s="216" t="s">
        <v>476</v>
      </c>
      <c r="D443" s="216" t="s">
        <v>119</v>
      </c>
      <c r="E443" s="217" t="s">
        <v>477</v>
      </c>
      <c r="F443" s="218" t="s">
        <v>478</v>
      </c>
      <c r="G443" s="219" t="s">
        <v>208</v>
      </c>
      <c r="H443" s="220">
        <v>26.600000000000001</v>
      </c>
      <c r="I443" s="221"/>
      <c r="J443" s="222">
        <f>ROUND(I443*H443,2)</f>
        <v>0</v>
      </c>
      <c r="K443" s="223"/>
      <c r="L443" s="45"/>
      <c r="M443" s="224" t="s">
        <v>1</v>
      </c>
      <c r="N443" s="225" t="s">
        <v>40</v>
      </c>
      <c r="O443" s="92"/>
      <c r="P443" s="226">
        <f>O443*H443</f>
        <v>0</v>
      </c>
      <c r="Q443" s="226">
        <v>2.0327999999999999</v>
      </c>
      <c r="R443" s="226">
        <f>Q443*H443</f>
        <v>54.072479999999999</v>
      </c>
      <c r="S443" s="226">
        <v>0</v>
      </c>
      <c r="T443" s="227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8" t="s">
        <v>123</v>
      </c>
      <c r="AT443" s="228" t="s">
        <v>119</v>
      </c>
      <c r="AU443" s="228" t="s">
        <v>84</v>
      </c>
      <c r="AY443" s="18" t="s">
        <v>117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8" t="s">
        <v>82</v>
      </c>
      <c r="BK443" s="229">
        <f>ROUND(I443*H443,2)</f>
        <v>0</v>
      </c>
      <c r="BL443" s="18" t="s">
        <v>123</v>
      </c>
      <c r="BM443" s="228" t="s">
        <v>479</v>
      </c>
    </row>
    <row r="444" s="2" customFormat="1">
      <c r="A444" s="39"/>
      <c r="B444" s="40"/>
      <c r="C444" s="41"/>
      <c r="D444" s="230" t="s">
        <v>125</v>
      </c>
      <c r="E444" s="41"/>
      <c r="F444" s="231" t="s">
        <v>480</v>
      </c>
      <c r="G444" s="41"/>
      <c r="H444" s="41"/>
      <c r="I444" s="232"/>
      <c r="J444" s="41"/>
      <c r="K444" s="41"/>
      <c r="L444" s="45"/>
      <c r="M444" s="233"/>
      <c r="N444" s="234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125</v>
      </c>
      <c r="AU444" s="18" t="s">
        <v>84</v>
      </c>
    </row>
    <row r="445" s="13" customFormat="1">
      <c r="A445" s="13"/>
      <c r="B445" s="235"/>
      <c r="C445" s="236"/>
      <c r="D445" s="230" t="s">
        <v>127</v>
      </c>
      <c r="E445" s="237" t="s">
        <v>1</v>
      </c>
      <c r="F445" s="238" t="s">
        <v>481</v>
      </c>
      <c r="G445" s="236"/>
      <c r="H445" s="237" t="s">
        <v>1</v>
      </c>
      <c r="I445" s="239"/>
      <c r="J445" s="236"/>
      <c r="K445" s="236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127</v>
      </c>
      <c r="AU445" s="244" t="s">
        <v>84</v>
      </c>
      <c r="AV445" s="13" t="s">
        <v>82</v>
      </c>
      <c r="AW445" s="13" t="s">
        <v>31</v>
      </c>
      <c r="AX445" s="13" t="s">
        <v>75</v>
      </c>
      <c r="AY445" s="244" t="s">
        <v>117</v>
      </c>
    </row>
    <row r="446" s="13" customFormat="1">
      <c r="A446" s="13"/>
      <c r="B446" s="235"/>
      <c r="C446" s="236"/>
      <c r="D446" s="230" t="s">
        <v>127</v>
      </c>
      <c r="E446" s="237" t="s">
        <v>1</v>
      </c>
      <c r="F446" s="238" t="s">
        <v>482</v>
      </c>
      <c r="G446" s="236"/>
      <c r="H446" s="237" t="s">
        <v>1</v>
      </c>
      <c r="I446" s="239"/>
      <c r="J446" s="236"/>
      <c r="K446" s="236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127</v>
      </c>
      <c r="AU446" s="244" t="s">
        <v>84</v>
      </c>
      <c r="AV446" s="13" t="s">
        <v>82</v>
      </c>
      <c r="AW446" s="13" t="s">
        <v>31</v>
      </c>
      <c r="AX446" s="13" t="s">
        <v>75</v>
      </c>
      <c r="AY446" s="244" t="s">
        <v>117</v>
      </c>
    </row>
    <row r="447" s="14" customFormat="1">
      <c r="A447" s="14"/>
      <c r="B447" s="245"/>
      <c r="C447" s="246"/>
      <c r="D447" s="230" t="s">
        <v>127</v>
      </c>
      <c r="E447" s="247" t="s">
        <v>1</v>
      </c>
      <c r="F447" s="248" t="s">
        <v>483</v>
      </c>
      <c r="G447" s="246"/>
      <c r="H447" s="249">
        <v>7.3890000000000002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127</v>
      </c>
      <c r="AU447" s="255" t="s">
        <v>84</v>
      </c>
      <c r="AV447" s="14" t="s">
        <v>84</v>
      </c>
      <c r="AW447" s="14" t="s">
        <v>31</v>
      </c>
      <c r="AX447" s="14" t="s">
        <v>75</v>
      </c>
      <c r="AY447" s="255" t="s">
        <v>117</v>
      </c>
    </row>
    <row r="448" s="13" customFormat="1">
      <c r="A448" s="13"/>
      <c r="B448" s="235"/>
      <c r="C448" s="236"/>
      <c r="D448" s="230" t="s">
        <v>127</v>
      </c>
      <c r="E448" s="237" t="s">
        <v>1</v>
      </c>
      <c r="F448" s="238" t="s">
        <v>484</v>
      </c>
      <c r="G448" s="236"/>
      <c r="H448" s="237" t="s">
        <v>1</v>
      </c>
      <c r="I448" s="239"/>
      <c r="J448" s="236"/>
      <c r="K448" s="236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127</v>
      </c>
      <c r="AU448" s="244" t="s">
        <v>84</v>
      </c>
      <c r="AV448" s="13" t="s">
        <v>82</v>
      </c>
      <c r="AW448" s="13" t="s">
        <v>31</v>
      </c>
      <c r="AX448" s="13" t="s">
        <v>75</v>
      </c>
      <c r="AY448" s="244" t="s">
        <v>117</v>
      </c>
    </row>
    <row r="449" s="14" customFormat="1">
      <c r="A449" s="14"/>
      <c r="B449" s="245"/>
      <c r="C449" s="246"/>
      <c r="D449" s="230" t="s">
        <v>127</v>
      </c>
      <c r="E449" s="247" t="s">
        <v>1</v>
      </c>
      <c r="F449" s="248" t="s">
        <v>485</v>
      </c>
      <c r="G449" s="246"/>
      <c r="H449" s="249">
        <v>19.210999999999999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127</v>
      </c>
      <c r="AU449" s="255" t="s">
        <v>84</v>
      </c>
      <c r="AV449" s="14" t="s">
        <v>84</v>
      </c>
      <c r="AW449" s="14" t="s">
        <v>31</v>
      </c>
      <c r="AX449" s="14" t="s">
        <v>75</v>
      </c>
      <c r="AY449" s="255" t="s">
        <v>117</v>
      </c>
    </row>
    <row r="450" s="15" customFormat="1">
      <c r="A450" s="15"/>
      <c r="B450" s="256"/>
      <c r="C450" s="257"/>
      <c r="D450" s="230" t="s">
        <v>127</v>
      </c>
      <c r="E450" s="258" t="s">
        <v>1</v>
      </c>
      <c r="F450" s="259" t="s">
        <v>135</v>
      </c>
      <c r="G450" s="257"/>
      <c r="H450" s="260">
        <v>26.600000000000001</v>
      </c>
      <c r="I450" s="261"/>
      <c r="J450" s="257"/>
      <c r="K450" s="257"/>
      <c r="L450" s="262"/>
      <c r="M450" s="263"/>
      <c r="N450" s="264"/>
      <c r="O450" s="264"/>
      <c r="P450" s="264"/>
      <c r="Q450" s="264"/>
      <c r="R450" s="264"/>
      <c r="S450" s="264"/>
      <c r="T450" s="26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6" t="s">
        <v>127</v>
      </c>
      <c r="AU450" s="266" t="s">
        <v>84</v>
      </c>
      <c r="AV450" s="15" t="s">
        <v>123</v>
      </c>
      <c r="AW450" s="15" t="s">
        <v>31</v>
      </c>
      <c r="AX450" s="15" t="s">
        <v>82</v>
      </c>
      <c r="AY450" s="266" t="s">
        <v>117</v>
      </c>
    </row>
    <row r="451" s="2" customFormat="1" ht="33" customHeight="1">
      <c r="A451" s="39"/>
      <c r="B451" s="40"/>
      <c r="C451" s="216" t="s">
        <v>486</v>
      </c>
      <c r="D451" s="216" t="s">
        <v>119</v>
      </c>
      <c r="E451" s="217" t="s">
        <v>487</v>
      </c>
      <c r="F451" s="218" t="s">
        <v>488</v>
      </c>
      <c r="G451" s="219" t="s">
        <v>122</v>
      </c>
      <c r="H451" s="220">
        <v>19.079999999999998</v>
      </c>
      <c r="I451" s="221"/>
      <c r="J451" s="222">
        <f>ROUND(I451*H451,2)</f>
        <v>0</v>
      </c>
      <c r="K451" s="223"/>
      <c r="L451" s="45"/>
      <c r="M451" s="224" t="s">
        <v>1</v>
      </c>
      <c r="N451" s="225" t="s">
        <v>40</v>
      </c>
      <c r="O451" s="92"/>
      <c r="P451" s="226">
        <f>O451*H451</f>
        <v>0</v>
      </c>
      <c r="Q451" s="226">
        <v>0.90200000000000002</v>
      </c>
      <c r="R451" s="226">
        <f>Q451*H451</f>
        <v>17.210159999999998</v>
      </c>
      <c r="S451" s="226">
        <v>0</v>
      </c>
      <c r="T451" s="22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8" t="s">
        <v>123</v>
      </c>
      <c r="AT451" s="228" t="s">
        <v>119</v>
      </c>
      <c r="AU451" s="228" t="s">
        <v>84</v>
      </c>
      <c r="AY451" s="18" t="s">
        <v>117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8" t="s">
        <v>82</v>
      </c>
      <c r="BK451" s="229">
        <f>ROUND(I451*H451,2)</f>
        <v>0</v>
      </c>
      <c r="BL451" s="18" t="s">
        <v>123</v>
      </c>
      <c r="BM451" s="228" t="s">
        <v>489</v>
      </c>
    </row>
    <row r="452" s="2" customFormat="1">
      <c r="A452" s="39"/>
      <c r="B452" s="40"/>
      <c r="C452" s="41"/>
      <c r="D452" s="230" t="s">
        <v>125</v>
      </c>
      <c r="E452" s="41"/>
      <c r="F452" s="231" t="s">
        <v>490</v>
      </c>
      <c r="G452" s="41"/>
      <c r="H452" s="41"/>
      <c r="I452" s="232"/>
      <c r="J452" s="41"/>
      <c r="K452" s="41"/>
      <c r="L452" s="45"/>
      <c r="M452" s="233"/>
      <c r="N452" s="234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125</v>
      </c>
      <c r="AU452" s="18" t="s">
        <v>84</v>
      </c>
    </row>
    <row r="453" s="13" customFormat="1">
      <c r="A453" s="13"/>
      <c r="B453" s="235"/>
      <c r="C453" s="236"/>
      <c r="D453" s="230" t="s">
        <v>127</v>
      </c>
      <c r="E453" s="237" t="s">
        <v>1</v>
      </c>
      <c r="F453" s="238" t="s">
        <v>491</v>
      </c>
      <c r="G453" s="236"/>
      <c r="H453" s="237" t="s">
        <v>1</v>
      </c>
      <c r="I453" s="239"/>
      <c r="J453" s="236"/>
      <c r="K453" s="236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127</v>
      </c>
      <c r="AU453" s="244" t="s">
        <v>84</v>
      </c>
      <c r="AV453" s="13" t="s">
        <v>82</v>
      </c>
      <c r="AW453" s="13" t="s">
        <v>31</v>
      </c>
      <c r="AX453" s="13" t="s">
        <v>75</v>
      </c>
      <c r="AY453" s="244" t="s">
        <v>117</v>
      </c>
    </row>
    <row r="454" s="14" customFormat="1">
      <c r="A454" s="14"/>
      <c r="B454" s="245"/>
      <c r="C454" s="246"/>
      <c r="D454" s="230" t="s">
        <v>127</v>
      </c>
      <c r="E454" s="247" t="s">
        <v>1</v>
      </c>
      <c r="F454" s="248" t="s">
        <v>468</v>
      </c>
      <c r="G454" s="246"/>
      <c r="H454" s="249">
        <v>2.6000000000000001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127</v>
      </c>
      <c r="AU454" s="255" t="s">
        <v>84</v>
      </c>
      <c r="AV454" s="14" t="s">
        <v>84</v>
      </c>
      <c r="AW454" s="14" t="s">
        <v>31</v>
      </c>
      <c r="AX454" s="14" t="s">
        <v>75</v>
      </c>
      <c r="AY454" s="255" t="s">
        <v>117</v>
      </c>
    </row>
    <row r="455" s="14" customFormat="1">
      <c r="A455" s="14"/>
      <c r="B455" s="245"/>
      <c r="C455" s="246"/>
      <c r="D455" s="230" t="s">
        <v>127</v>
      </c>
      <c r="E455" s="247" t="s">
        <v>1</v>
      </c>
      <c r="F455" s="248" t="s">
        <v>469</v>
      </c>
      <c r="G455" s="246"/>
      <c r="H455" s="249">
        <v>16.48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127</v>
      </c>
      <c r="AU455" s="255" t="s">
        <v>84</v>
      </c>
      <c r="AV455" s="14" t="s">
        <v>84</v>
      </c>
      <c r="AW455" s="14" t="s">
        <v>31</v>
      </c>
      <c r="AX455" s="14" t="s">
        <v>75</v>
      </c>
      <c r="AY455" s="255" t="s">
        <v>117</v>
      </c>
    </row>
    <row r="456" s="15" customFormat="1">
      <c r="A456" s="15"/>
      <c r="B456" s="256"/>
      <c r="C456" s="257"/>
      <c r="D456" s="230" t="s">
        <v>127</v>
      </c>
      <c r="E456" s="258" t="s">
        <v>1</v>
      </c>
      <c r="F456" s="259" t="s">
        <v>135</v>
      </c>
      <c r="G456" s="257"/>
      <c r="H456" s="260">
        <v>19.079999999999998</v>
      </c>
      <c r="I456" s="261"/>
      <c r="J456" s="257"/>
      <c r="K456" s="257"/>
      <c r="L456" s="262"/>
      <c r="M456" s="263"/>
      <c r="N456" s="264"/>
      <c r="O456" s="264"/>
      <c r="P456" s="264"/>
      <c r="Q456" s="264"/>
      <c r="R456" s="264"/>
      <c r="S456" s="264"/>
      <c r="T456" s="26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6" t="s">
        <v>127</v>
      </c>
      <c r="AU456" s="266" t="s">
        <v>84</v>
      </c>
      <c r="AV456" s="15" t="s">
        <v>123</v>
      </c>
      <c r="AW456" s="15" t="s">
        <v>31</v>
      </c>
      <c r="AX456" s="15" t="s">
        <v>82</v>
      </c>
      <c r="AY456" s="266" t="s">
        <v>117</v>
      </c>
    </row>
    <row r="457" s="12" customFormat="1" ht="22.8" customHeight="1">
      <c r="A457" s="12"/>
      <c r="B457" s="200"/>
      <c r="C457" s="201"/>
      <c r="D457" s="202" t="s">
        <v>74</v>
      </c>
      <c r="E457" s="214" t="s">
        <v>163</v>
      </c>
      <c r="F457" s="214" t="s">
        <v>492</v>
      </c>
      <c r="G457" s="201"/>
      <c r="H457" s="201"/>
      <c r="I457" s="204"/>
      <c r="J457" s="215">
        <f>BK457</f>
        <v>0</v>
      </c>
      <c r="K457" s="201"/>
      <c r="L457" s="206"/>
      <c r="M457" s="207"/>
      <c r="N457" s="208"/>
      <c r="O457" s="208"/>
      <c r="P457" s="209">
        <f>SUM(P458:P468)</f>
        <v>0</v>
      </c>
      <c r="Q457" s="208"/>
      <c r="R457" s="209">
        <f>SUM(R458:R468)</f>
        <v>4.2156775999999994</v>
      </c>
      <c r="S457" s="208"/>
      <c r="T457" s="210">
        <f>SUM(T458:T468)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1" t="s">
        <v>82</v>
      </c>
      <c r="AT457" s="212" t="s">
        <v>74</v>
      </c>
      <c r="AU457" s="212" t="s">
        <v>82</v>
      </c>
      <c r="AY457" s="211" t="s">
        <v>117</v>
      </c>
      <c r="BK457" s="213">
        <f>SUM(BK458:BK468)</f>
        <v>0</v>
      </c>
    </row>
    <row r="458" s="2" customFormat="1" ht="24.15" customHeight="1">
      <c r="A458" s="39"/>
      <c r="B458" s="40"/>
      <c r="C458" s="216" t="s">
        <v>493</v>
      </c>
      <c r="D458" s="216" t="s">
        <v>119</v>
      </c>
      <c r="E458" s="217" t="s">
        <v>494</v>
      </c>
      <c r="F458" s="218" t="s">
        <v>495</v>
      </c>
      <c r="G458" s="219" t="s">
        <v>122</v>
      </c>
      <c r="H458" s="220">
        <v>12.4</v>
      </c>
      <c r="I458" s="221"/>
      <c r="J458" s="222">
        <f>ROUND(I458*H458,2)</f>
        <v>0</v>
      </c>
      <c r="K458" s="223"/>
      <c r="L458" s="45"/>
      <c r="M458" s="224" t="s">
        <v>1</v>
      </c>
      <c r="N458" s="225" t="s">
        <v>40</v>
      </c>
      <c r="O458" s="92"/>
      <c r="P458" s="226">
        <f>O458*H458</f>
        <v>0</v>
      </c>
      <c r="Q458" s="226">
        <v>0.09153</v>
      </c>
      <c r="R458" s="226">
        <f>Q458*H458</f>
        <v>1.1349720000000001</v>
      </c>
      <c r="S458" s="226">
        <v>0</v>
      </c>
      <c r="T458" s="22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8" t="s">
        <v>123</v>
      </c>
      <c r="AT458" s="228" t="s">
        <v>119</v>
      </c>
      <c r="AU458" s="228" t="s">
        <v>84</v>
      </c>
      <c r="AY458" s="18" t="s">
        <v>117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8" t="s">
        <v>82</v>
      </c>
      <c r="BK458" s="229">
        <f>ROUND(I458*H458,2)</f>
        <v>0</v>
      </c>
      <c r="BL458" s="18" t="s">
        <v>123</v>
      </c>
      <c r="BM458" s="228" t="s">
        <v>496</v>
      </c>
    </row>
    <row r="459" s="2" customFormat="1">
      <c r="A459" s="39"/>
      <c r="B459" s="40"/>
      <c r="C459" s="41"/>
      <c r="D459" s="230" t="s">
        <v>125</v>
      </c>
      <c r="E459" s="41"/>
      <c r="F459" s="231" t="s">
        <v>497</v>
      </c>
      <c r="G459" s="41"/>
      <c r="H459" s="41"/>
      <c r="I459" s="232"/>
      <c r="J459" s="41"/>
      <c r="K459" s="41"/>
      <c r="L459" s="45"/>
      <c r="M459" s="233"/>
      <c r="N459" s="234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125</v>
      </c>
      <c r="AU459" s="18" t="s">
        <v>84</v>
      </c>
    </row>
    <row r="460" s="13" customFormat="1">
      <c r="A460" s="13"/>
      <c r="B460" s="235"/>
      <c r="C460" s="236"/>
      <c r="D460" s="230" t="s">
        <v>127</v>
      </c>
      <c r="E460" s="237" t="s">
        <v>1</v>
      </c>
      <c r="F460" s="238" t="s">
        <v>498</v>
      </c>
      <c r="G460" s="236"/>
      <c r="H460" s="237" t="s">
        <v>1</v>
      </c>
      <c r="I460" s="239"/>
      <c r="J460" s="236"/>
      <c r="K460" s="236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127</v>
      </c>
      <c r="AU460" s="244" t="s">
        <v>84</v>
      </c>
      <c r="AV460" s="13" t="s">
        <v>82</v>
      </c>
      <c r="AW460" s="13" t="s">
        <v>31</v>
      </c>
      <c r="AX460" s="13" t="s">
        <v>75</v>
      </c>
      <c r="AY460" s="244" t="s">
        <v>117</v>
      </c>
    </row>
    <row r="461" s="13" customFormat="1">
      <c r="A461" s="13"/>
      <c r="B461" s="235"/>
      <c r="C461" s="236"/>
      <c r="D461" s="230" t="s">
        <v>127</v>
      </c>
      <c r="E461" s="237" t="s">
        <v>1</v>
      </c>
      <c r="F461" s="238" t="s">
        <v>499</v>
      </c>
      <c r="G461" s="236"/>
      <c r="H461" s="237" t="s">
        <v>1</v>
      </c>
      <c r="I461" s="239"/>
      <c r="J461" s="236"/>
      <c r="K461" s="236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127</v>
      </c>
      <c r="AU461" s="244" t="s">
        <v>84</v>
      </c>
      <c r="AV461" s="13" t="s">
        <v>82</v>
      </c>
      <c r="AW461" s="13" t="s">
        <v>31</v>
      </c>
      <c r="AX461" s="13" t="s">
        <v>75</v>
      </c>
      <c r="AY461" s="244" t="s">
        <v>117</v>
      </c>
    </row>
    <row r="462" s="13" customFormat="1">
      <c r="A462" s="13"/>
      <c r="B462" s="235"/>
      <c r="C462" s="236"/>
      <c r="D462" s="230" t="s">
        <v>127</v>
      </c>
      <c r="E462" s="237" t="s">
        <v>1</v>
      </c>
      <c r="F462" s="238" t="s">
        <v>500</v>
      </c>
      <c r="G462" s="236"/>
      <c r="H462" s="237" t="s">
        <v>1</v>
      </c>
      <c r="I462" s="239"/>
      <c r="J462" s="236"/>
      <c r="K462" s="236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127</v>
      </c>
      <c r="AU462" s="244" t="s">
        <v>84</v>
      </c>
      <c r="AV462" s="13" t="s">
        <v>82</v>
      </c>
      <c r="AW462" s="13" t="s">
        <v>31</v>
      </c>
      <c r="AX462" s="13" t="s">
        <v>75</v>
      </c>
      <c r="AY462" s="244" t="s">
        <v>117</v>
      </c>
    </row>
    <row r="463" s="14" customFormat="1">
      <c r="A463" s="14"/>
      <c r="B463" s="245"/>
      <c r="C463" s="246"/>
      <c r="D463" s="230" t="s">
        <v>127</v>
      </c>
      <c r="E463" s="247" t="s">
        <v>1</v>
      </c>
      <c r="F463" s="248" t="s">
        <v>501</v>
      </c>
      <c r="G463" s="246"/>
      <c r="H463" s="249">
        <v>12.4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5" t="s">
        <v>127</v>
      </c>
      <c r="AU463" s="255" t="s">
        <v>84</v>
      </c>
      <c r="AV463" s="14" t="s">
        <v>84</v>
      </c>
      <c r="AW463" s="14" t="s">
        <v>31</v>
      </c>
      <c r="AX463" s="14" t="s">
        <v>82</v>
      </c>
      <c r="AY463" s="255" t="s">
        <v>117</v>
      </c>
    </row>
    <row r="464" s="2" customFormat="1" ht="33" customHeight="1">
      <c r="A464" s="39"/>
      <c r="B464" s="40"/>
      <c r="C464" s="216" t="s">
        <v>502</v>
      </c>
      <c r="D464" s="216" t="s">
        <v>119</v>
      </c>
      <c r="E464" s="217" t="s">
        <v>503</v>
      </c>
      <c r="F464" s="218" t="s">
        <v>504</v>
      </c>
      <c r="G464" s="219" t="s">
        <v>122</v>
      </c>
      <c r="H464" s="220">
        <v>23.559999999999999</v>
      </c>
      <c r="I464" s="221"/>
      <c r="J464" s="222">
        <f>ROUND(I464*H464,2)</f>
        <v>0</v>
      </c>
      <c r="K464" s="223"/>
      <c r="L464" s="45"/>
      <c r="M464" s="224" t="s">
        <v>1</v>
      </c>
      <c r="N464" s="225" t="s">
        <v>40</v>
      </c>
      <c r="O464" s="92"/>
      <c r="P464" s="226">
        <f>O464*H464</f>
        <v>0</v>
      </c>
      <c r="Q464" s="226">
        <v>0.13075999999999999</v>
      </c>
      <c r="R464" s="226">
        <f>Q464*H464</f>
        <v>3.0807055999999995</v>
      </c>
      <c r="S464" s="226">
        <v>0</v>
      </c>
      <c r="T464" s="227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8" t="s">
        <v>123</v>
      </c>
      <c r="AT464" s="228" t="s">
        <v>119</v>
      </c>
      <c r="AU464" s="228" t="s">
        <v>84</v>
      </c>
      <c r="AY464" s="18" t="s">
        <v>117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8" t="s">
        <v>82</v>
      </c>
      <c r="BK464" s="229">
        <f>ROUND(I464*H464,2)</f>
        <v>0</v>
      </c>
      <c r="BL464" s="18" t="s">
        <v>123</v>
      </c>
      <c r="BM464" s="228" t="s">
        <v>505</v>
      </c>
    </row>
    <row r="465" s="2" customFormat="1">
      <c r="A465" s="39"/>
      <c r="B465" s="40"/>
      <c r="C465" s="41"/>
      <c r="D465" s="230" t="s">
        <v>125</v>
      </c>
      <c r="E465" s="41"/>
      <c r="F465" s="231" t="s">
        <v>506</v>
      </c>
      <c r="G465" s="41"/>
      <c r="H465" s="41"/>
      <c r="I465" s="232"/>
      <c r="J465" s="41"/>
      <c r="K465" s="41"/>
      <c r="L465" s="45"/>
      <c r="M465" s="233"/>
      <c r="N465" s="234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125</v>
      </c>
      <c r="AU465" s="18" t="s">
        <v>84</v>
      </c>
    </row>
    <row r="466" s="13" customFormat="1">
      <c r="A466" s="13"/>
      <c r="B466" s="235"/>
      <c r="C466" s="236"/>
      <c r="D466" s="230" t="s">
        <v>127</v>
      </c>
      <c r="E466" s="237" t="s">
        <v>1</v>
      </c>
      <c r="F466" s="238" t="s">
        <v>507</v>
      </c>
      <c r="G466" s="236"/>
      <c r="H466" s="237" t="s">
        <v>1</v>
      </c>
      <c r="I466" s="239"/>
      <c r="J466" s="236"/>
      <c r="K466" s="236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127</v>
      </c>
      <c r="AU466" s="244" t="s">
        <v>84</v>
      </c>
      <c r="AV466" s="13" t="s">
        <v>82</v>
      </c>
      <c r="AW466" s="13" t="s">
        <v>31</v>
      </c>
      <c r="AX466" s="13" t="s">
        <v>75</v>
      </c>
      <c r="AY466" s="244" t="s">
        <v>117</v>
      </c>
    </row>
    <row r="467" s="13" customFormat="1">
      <c r="A467" s="13"/>
      <c r="B467" s="235"/>
      <c r="C467" s="236"/>
      <c r="D467" s="230" t="s">
        <v>127</v>
      </c>
      <c r="E467" s="237" t="s">
        <v>1</v>
      </c>
      <c r="F467" s="238" t="s">
        <v>499</v>
      </c>
      <c r="G467" s="236"/>
      <c r="H467" s="237" t="s">
        <v>1</v>
      </c>
      <c r="I467" s="239"/>
      <c r="J467" s="236"/>
      <c r="K467" s="236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127</v>
      </c>
      <c r="AU467" s="244" t="s">
        <v>84</v>
      </c>
      <c r="AV467" s="13" t="s">
        <v>82</v>
      </c>
      <c r="AW467" s="13" t="s">
        <v>31</v>
      </c>
      <c r="AX467" s="13" t="s">
        <v>75</v>
      </c>
      <c r="AY467" s="244" t="s">
        <v>117</v>
      </c>
    </row>
    <row r="468" s="14" customFormat="1">
      <c r="A468" s="14"/>
      <c r="B468" s="245"/>
      <c r="C468" s="246"/>
      <c r="D468" s="230" t="s">
        <v>127</v>
      </c>
      <c r="E468" s="247" t="s">
        <v>1</v>
      </c>
      <c r="F468" s="248" t="s">
        <v>508</v>
      </c>
      <c r="G468" s="246"/>
      <c r="H468" s="249">
        <v>23.559999999999999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127</v>
      </c>
      <c r="AU468" s="255" t="s">
        <v>84</v>
      </c>
      <c r="AV468" s="14" t="s">
        <v>84</v>
      </c>
      <c r="AW468" s="14" t="s">
        <v>31</v>
      </c>
      <c r="AX468" s="14" t="s">
        <v>82</v>
      </c>
      <c r="AY468" s="255" t="s">
        <v>117</v>
      </c>
    </row>
    <row r="469" s="12" customFormat="1" ht="22.8" customHeight="1">
      <c r="A469" s="12"/>
      <c r="B469" s="200"/>
      <c r="C469" s="201"/>
      <c r="D469" s="202" t="s">
        <v>74</v>
      </c>
      <c r="E469" s="214" t="s">
        <v>181</v>
      </c>
      <c r="F469" s="214" t="s">
        <v>509</v>
      </c>
      <c r="G469" s="201"/>
      <c r="H469" s="201"/>
      <c r="I469" s="204"/>
      <c r="J469" s="215">
        <f>BK469</f>
        <v>0</v>
      </c>
      <c r="K469" s="201"/>
      <c r="L469" s="206"/>
      <c r="M469" s="207"/>
      <c r="N469" s="208"/>
      <c r="O469" s="208"/>
      <c r="P469" s="209">
        <f>SUM(P470:P495)</f>
        <v>0</v>
      </c>
      <c r="Q469" s="208"/>
      <c r="R469" s="209">
        <f>SUM(R470:R495)</f>
        <v>0</v>
      </c>
      <c r="S469" s="208"/>
      <c r="T469" s="210">
        <f>SUM(T470:T495)</f>
        <v>2.0550800000000002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11" t="s">
        <v>82</v>
      </c>
      <c r="AT469" s="212" t="s">
        <v>74</v>
      </c>
      <c r="AU469" s="212" t="s">
        <v>82</v>
      </c>
      <c r="AY469" s="211" t="s">
        <v>117</v>
      </c>
      <c r="BK469" s="213">
        <f>SUM(BK470:BK495)</f>
        <v>0</v>
      </c>
    </row>
    <row r="470" s="2" customFormat="1" ht="24.15" customHeight="1">
      <c r="A470" s="39"/>
      <c r="B470" s="40"/>
      <c r="C470" s="216" t="s">
        <v>510</v>
      </c>
      <c r="D470" s="216" t="s">
        <v>119</v>
      </c>
      <c r="E470" s="217" t="s">
        <v>511</v>
      </c>
      <c r="F470" s="218" t="s">
        <v>512</v>
      </c>
      <c r="G470" s="219" t="s">
        <v>122</v>
      </c>
      <c r="H470" s="220">
        <v>117.8</v>
      </c>
      <c r="I470" s="221"/>
      <c r="J470" s="222">
        <f>ROUND(I470*H470,2)</f>
        <v>0</v>
      </c>
      <c r="K470" s="223"/>
      <c r="L470" s="45"/>
      <c r="M470" s="224" t="s">
        <v>1</v>
      </c>
      <c r="N470" s="225" t="s">
        <v>40</v>
      </c>
      <c r="O470" s="92"/>
      <c r="P470" s="226">
        <f>O470*H470</f>
        <v>0</v>
      </c>
      <c r="Q470" s="226">
        <v>0</v>
      </c>
      <c r="R470" s="226">
        <f>Q470*H470</f>
        <v>0</v>
      </c>
      <c r="S470" s="226">
        <v>0</v>
      </c>
      <c r="T470" s="22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8" t="s">
        <v>123</v>
      </c>
      <c r="AT470" s="228" t="s">
        <v>119</v>
      </c>
      <c r="AU470" s="228" t="s">
        <v>84</v>
      </c>
      <c r="AY470" s="18" t="s">
        <v>117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8" t="s">
        <v>82</v>
      </c>
      <c r="BK470" s="229">
        <f>ROUND(I470*H470,2)</f>
        <v>0</v>
      </c>
      <c r="BL470" s="18" t="s">
        <v>123</v>
      </c>
      <c r="BM470" s="228" t="s">
        <v>513</v>
      </c>
    </row>
    <row r="471" s="2" customFormat="1">
      <c r="A471" s="39"/>
      <c r="B471" s="40"/>
      <c r="C471" s="41"/>
      <c r="D471" s="230" t="s">
        <v>125</v>
      </c>
      <c r="E471" s="41"/>
      <c r="F471" s="231" t="s">
        <v>514</v>
      </c>
      <c r="G471" s="41"/>
      <c r="H471" s="41"/>
      <c r="I471" s="232"/>
      <c r="J471" s="41"/>
      <c r="K471" s="41"/>
      <c r="L471" s="45"/>
      <c r="M471" s="233"/>
      <c r="N471" s="234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125</v>
      </c>
      <c r="AU471" s="18" t="s">
        <v>84</v>
      </c>
    </row>
    <row r="472" s="13" customFormat="1">
      <c r="A472" s="13"/>
      <c r="B472" s="235"/>
      <c r="C472" s="236"/>
      <c r="D472" s="230" t="s">
        <v>127</v>
      </c>
      <c r="E472" s="237" t="s">
        <v>1</v>
      </c>
      <c r="F472" s="238" t="s">
        <v>515</v>
      </c>
      <c r="G472" s="236"/>
      <c r="H472" s="237" t="s">
        <v>1</v>
      </c>
      <c r="I472" s="239"/>
      <c r="J472" s="236"/>
      <c r="K472" s="236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127</v>
      </c>
      <c r="AU472" s="244" t="s">
        <v>84</v>
      </c>
      <c r="AV472" s="13" t="s">
        <v>82</v>
      </c>
      <c r="AW472" s="13" t="s">
        <v>31</v>
      </c>
      <c r="AX472" s="13" t="s">
        <v>75</v>
      </c>
      <c r="AY472" s="244" t="s">
        <v>117</v>
      </c>
    </row>
    <row r="473" s="13" customFormat="1">
      <c r="A473" s="13"/>
      <c r="B473" s="235"/>
      <c r="C473" s="236"/>
      <c r="D473" s="230" t="s">
        <v>127</v>
      </c>
      <c r="E473" s="237" t="s">
        <v>1</v>
      </c>
      <c r="F473" s="238" t="s">
        <v>516</v>
      </c>
      <c r="G473" s="236"/>
      <c r="H473" s="237" t="s">
        <v>1</v>
      </c>
      <c r="I473" s="239"/>
      <c r="J473" s="236"/>
      <c r="K473" s="236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127</v>
      </c>
      <c r="AU473" s="244" t="s">
        <v>84</v>
      </c>
      <c r="AV473" s="13" t="s">
        <v>82</v>
      </c>
      <c r="AW473" s="13" t="s">
        <v>31</v>
      </c>
      <c r="AX473" s="13" t="s">
        <v>75</v>
      </c>
      <c r="AY473" s="244" t="s">
        <v>117</v>
      </c>
    </row>
    <row r="474" s="14" customFormat="1">
      <c r="A474" s="14"/>
      <c r="B474" s="245"/>
      <c r="C474" s="246"/>
      <c r="D474" s="230" t="s">
        <v>127</v>
      </c>
      <c r="E474" s="247" t="s">
        <v>1</v>
      </c>
      <c r="F474" s="248" t="s">
        <v>517</v>
      </c>
      <c r="G474" s="246"/>
      <c r="H474" s="249">
        <v>117.8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5" t="s">
        <v>127</v>
      </c>
      <c r="AU474" s="255" t="s">
        <v>84</v>
      </c>
      <c r="AV474" s="14" t="s">
        <v>84</v>
      </c>
      <c r="AW474" s="14" t="s">
        <v>31</v>
      </c>
      <c r="AX474" s="14" t="s">
        <v>82</v>
      </c>
      <c r="AY474" s="255" t="s">
        <v>117</v>
      </c>
    </row>
    <row r="475" s="2" customFormat="1" ht="24.15" customHeight="1">
      <c r="A475" s="39"/>
      <c r="B475" s="40"/>
      <c r="C475" s="216" t="s">
        <v>518</v>
      </c>
      <c r="D475" s="216" t="s">
        <v>119</v>
      </c>
      <c r="E475" s="217" t="s">
        <v>519</v>
      </c>
      <c r="F475" s="218" t="s">
        <v>520</v>
      </c>
      <c r="G475" s="219" t="s">
        <v>521</v>
      </c>
      <c r="H475" s="220">
        <v>5</v>
      </c>
      <c r="I475" s="221"/>
      <c r="J475" s="222">
        <f>ROUND(I475*H475,2)</f>
        <v>0</v>
      </c>
      <c r="K475" s="223"/>
      <c r="L475" s="45"/>
      <c r="M475" s="224" t="s">
        <v>1</v>
      </c>
      <c r="N475" s="225" t="s">
        <v>40</v>
      </c>
      <c r="O475" s="92"/>
      <c r="P475" s="226">
        <f>O475*H475</f>
        <v>0</v>
      </c>
      <c r="Q475" s="226">
        <v>0</v>
      </c>
      <c r="R475" s="226">
        <f>Q475*H475</f>
        <v>0</v>
      </c>
      <c r="S475" s="226">
        <v>0.25800000000000001</v>
      </c>
      <c r="T475" s="227">
        <f>S475*H475</f>
        <v>1.29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8" t="s">
        <v>123</v>
      </c>
      <c r="AT475" s="228" t="s">
        <v>119</v>
      </c>
      <c r="AU475" s="228" t="s">
        <v>84</v>
      </c>
      <c r="AY475" s="18" t="s">
        <v>117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8" t="s">
        <v>82</v>
      </c>
      <c r="BK475" s="229">
        <f>ROUND(I475*H475,2)</f>
        <v>0</v>
      </c>
      <c r="BL475" s="18" t="s">
        <v>123</v>
      </c>
      <c r="BM475" s="228" t="s">
        <v>522</v>
      </c>
    </row>
    <row r="476" s="2" customFormat="1">
      <c r="A476" s="39"/>
      <c r="B476" s="40"/>
      <c r="C476" s="41"/>
      <c r="D476" s="230" t="s">
        <v>125</v>
      </c>
      <c r="E476" s="41"/>
      <c r="F476" s="231" t="s">
        <v>523</v>
      </c>
      <c r="G476" s="41"/>
      <c r="H476" s="41"/>
      <c r="I476" s="232"/>
      <c r="J476" s="41"/>
      <c r="K476" s="41"/>
      <c r="L476" s="45"/>
      <c r="M476" s="233"/>
      <c r="N476" s="234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125</v>
      </c>
      <c r="AU476" s="18" t="s">
        <v>84</v>
      </c>
    </row>
    <row r="477" s="14" customFormat="1">
      <c r="A477" s="14"/>
      <c r="B477" s="245"/>
      <c r="C477" s="246"/>
      <c r="D477" s="230" t="s">
        <v>127</v>
      </c>
      <c r="E477" s="247" t="s">
        <v>1</v>
      </c>
      <c r="F477" s="248" t="s">
        <v>524</v>
      </c>
      <c r="G477" s="246"/>
      <c r="H477" s="249">
        <v>5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127</v>
      </c>
      <c r="AU477" s="255" t="s">
        <v>84</v>
      </c>
      <c r="AV477" s="14" t="s">
        <v>84</v>
      </c>
      <c r="AW477" s="14" t="s">
        <v>31</v>
      </c>
      <c r="AX477" s="14" t="s">
        <v>82</v>
      </c>
      <c r="AY477" s="255" t="s">
        <v>117</v>
      </c>
    </row>
    <row r="478" s="2" customFormat="1" ht="24.15" customHeight="1">
      <c r="A478" s="39"/>
      <c r="B478" s="40"/>
      <c r="C478" s="216" t="s">
        <v>525</v>
      </c>
      <c r="D478" s="216" t="s">
        <v>119</v>
      </c>
      <c r="E478" s="217" t="s">
        <v>526</v>
      </c>
      <c r="F478" s="218" t="s">
        <v>527</v>
      </c>
      <c r="G478" s="219" t="s">
        <v>122</v>
      </c>
      <c r="H478" s="220">
        <v>12.4</v>
      </c>
      <c r="I478" s="221"/>
      <c r="J478" s="222">
        <f>ROUND(I478*H478,2)</f>
        <v>0</v>
      </c>
      <c r="K478" s="223"/>
      <c r="L478" s="45"/>
      <c r="M478" s="224" t="s">
        <v>1</v>
      </c>
      <c r="N478" s="225" t="s">
        <v>40</v>
      </c>
      <c r="O478" s="92"/>
      <c r="P478" s="226">
        <f>O478*H478</f>
        <v>0</v>
      </c>
      <c r="Q478" s="226">
        <v>0</v>
      </c>
      <c r="R478" s="226">
        <f>Q478*H478</f>
        <v>0</v>
      </c>
      <c r="S478" s="226">
        <v>0.017999999999999999</v>
      </c>
      <c r="T478" s="227">
        <f>S478*H478</f>
        <v>0.22319999999999998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8" t="s">
        <v>123</v>
      </c>
      <c r="AT478" s="228" t="s">
        <v>119</v>
      </c>
      <c r="AU478" s="228" t="s">
        <v>84</v>
      </c>
      <c r="AY478" s="18" t="s">
        <v>117</v>
      </c>
      <c r="BE478" s="229">
        <f>IF(N478="základní",J478,0)</f>
        <v>0</v>
      </c>
      <c r="BF478" s="229">
        <f>IF(N478="snížená",J478,0)</f>
        <v>0</v>
      </c>
      <c r="BG478" s="229">
        <f>IF(N478="zákl. přenesená",J478,0)</f>
        <v>0</v>
      </c>
      <c r="BH478" s="229">
        <f>IF(N478="sníž. přenesená",J478,0)</f>
        <v>0</v>
      </c>
      <c r="BI478" s="229">
        <f>IF(N478="nulová",J478,0)</f>
        <v>0</v>
      </c>
      <c r="BJ478" s="18" t="s">
        <v>82</v>
      </c>
      <c r="BK478" s="229">
        <f>ROUND(I478*H478,2)</f>
        <v>0</v>
      </c>
      <c r="BL478" s="18" t="s">
        <v>123</v>
      </c>
      <c r="BM478" s="228" t="s">
        <v>528</v>
      </c>
    </row>
    <row r="479" s="2" customFormat="1">
      <c r="A479" s="39"/>
      <c r="B479" s="40"/>
      <c r="C479" s="41"/>
      <c r="D479" s="230" t="s">
        <v>125</v>
      </c>
      <c r="E479" s="41"/>
      <c r="F479" s="231" t="s">
        <v>529</v>
      </c>
      <c r="G479" s="41"/>
      <c r="H479" s="41"/>
      <c r="I479" s="232"/>
      <c r="J479" s="41"/>
      <c r="K479" s="41"/>
      <c r="L479" s="45"/>
      <c r="M479" s="233"/>
      <c r="N479" s="234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125</v>
      </c>
      <c r="AU479" s="18" t="s">
        <v>84</v>
      </c>
    </row>
    <row r="480" s="13" customFormat="1">
      <c r="A480" s="13"/>
      <c r="B480" s="235"/>
      <c r="C480" s="236"/>
      <c r="D480" s="230" t="s">
        <v>127</v>
      </c>
      <c r="E480" s="237" t="s">
        <v>1</v>
      </c>
      <c r="F480" s="238" t="s">
        <v>498</v>
      </c>
      <c r="G480" s="236"/>
      <c r="H480" s="237" t="s">
        <v>1</v>
      </c>
      <c r="I480" s="239"/>
      <c r="J480" s="236"/>
      <c r="K480" s="236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127</v>
      </c>
      <c r="AU480" s="244" t="s">
        <v>84</v>
      </c>
      <c r="AV480" s="13" t="s">
        <v>82</v>
      </c>
      <c r="AW480" s="13" t="s">
        <v>31</v>
      </c>
      <c r="AX480" s="13" t="s">
        <v>75</v>
      </c>
      <c r="AY480" s="244" t="s">
        <v>117</v>
      </c>
    </row>
    <row r="481" s="13" customFormat="1">
      <c r="A481" s="13"/>
      <c r="B481" s="235"/>
      <c r="C481" s="236"/>
      <c r="D481" s="230" t="s">
        <v>127</v>
      </c>
      <c r="E481" s="237" t="s">
        <v>1</v>
      </c>
      <c r="F481" s="238" t="s">
        <v>499</v>
      </c>
      <c r="G481" s="236"/>
      <c r="H481" s="237" t="s">
        <v>1</v>
      </c>
      <c r="I481" s="239"/>
      <c r="J481" s="236"/>
      <c r="K481" s="236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127</v>
      </c>
      <c r="AU481" s="244" t="s">
        <v>84</v>
      </c>
      <c r="AV481" s="13" t="s">
        <v>82</v>
      </c>
      <c r="AW481" s="13" t="s">
        <v>31</v>
      </c>
      <c r="AX481" s="13" t="s">
        <v>75</v>
      </c>
      <c r="AY481" s="244" t="s">
        <v>117</v>
      </c>
    </row>
    <row r="482" s="14" customFormat="1">
      <c r="A482" s="14"/>
      <c r="B482" s="245"/>
      <c r="C482" s="246"/>
      <c r="D482" s="230" t="s">
        <v>127</v>
      </c>
      <c r="E482" s="247" t="s">
        <v>1</v>
      </c>
      <c r="F482" s="248" t="s">
        <v>501</v>
      </c>
      <c r="G482" s="246"/>
      <c r="H482" s="249">
        <v>12.4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127</v>
      </c>
      <c r="AU482" s="255" t="s">
        <v>84</v>
      </c>
      <c r="AV482" s="14" t="s">
        <v>84</v>
      </c>
      <c r="AW482" s="14" t="s">
        <v>31</v>
      </c>
      <c r="AX482" s="14" t="s">
        <v>82</v>
      </c>
      <c r="AY482" s="255" t="s">
        <v>117</v>
      </c>
    </row>
    <row r="483" s="2" customFormat="1" ht="24.15" customHeight="1">
      <c r="A483" s="39"/>
      <c r="B483" s="40"/>
      <c r="C483" s="216" t="s">
        <v>530</v>
      </c>
      <c r="D483" s="216" t="s">
        <v>119</v>
      </c>
      <c r="E483" s="217" t="s">
        <v>531</v>
      </c>
      <c r="F483" s="218" t="s">
        <v>532</v>
      </c>
      <c r="G483" s="219" t="s">
        <v>122</v>
      </c>
      <c r="H483" s="220">
        <v>23.559999999999999</v>
      </c>
      <c r="I483" s="221"/>
      <c r="J483" s="222">
        <f>ROUND(I483*H483,2)</f>
        <v>0</v>
      </c>
      <c r="K483" s="223"/>
      <c r="L483" s="45"/>
      <c r="M483" s="224" t="s">
        <v>1</v>
      </c>
      <c r="N483" s="225" t="s">
        <v>40</v>
      </c>
      <c r="O483" s="92"/>
      <c r="P483" s="226">
        <f>O483*H483</f>
        <v>0</v>
      </c>
      <c r="Q483" s="226">
        <v>0</v>
      </c>
      <c r="R483" s="226">
        <f>Q483*H483</f>
        <v>0</v>
      </c>
      <c r="S483" s="226">
        <v>0.023</v>
      </c>
      <c r="T483" s="227">
        <f>S483*H483</f>
        <v>0.54187999999999992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8" t="s">
        <v>123</v>
      </c>
      <c r="AT483" s="228" t="s">
        <v>119</v>
      </c>
      <c r="AU483" s="228" t="s">
        <v>84</v>
      </c>
      <c r="AY483" s="18" t="s">
        <v>117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8" t="s">
        <v>82</v>
      </c>
      <c r="BK483" s="229">
        <f>ROUND(I483*H483,2)</f>
        <v>0</v>
      </c>
      <c r="BL483" s="18" t="s">
        <v>123</v>
      </c>
      <c r="BM483" s="228" t="s">
        <v>533</v>
      </c>
    </row>
    <row r="484" s="2" customFormat="1">
      <c r="A484" s="39"/>
      <c r="B484" s="40"/>
      <c r="C484" s="41"/>
      <c r="D484" s="230" t="s">
        <v>125</v>
      </c>
      <c r="E484" s="41"/>
      <c r="F484" s="231" t="s">
        <v>534</v>
      </c>
      <c r="G484" s="41"/>
      <c r="H484" s="41"/>
      <c r="I484" s="232"/>
      <c r="J484" s="41"/>
      <c r="K484" s="41"/>
      <c r="L484" s="45"/>
      <c r="M484" s="233"/>
      <c r="N484" s="234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125</v>
      </c>
      <c r="AU484" s="18" t="s">
        <v>84</v>
      </c>
    </row>
    <row r="485" s="13" customFormat="1">
      <c r="A485" s="13"/>
      <c r="B485" s="235"/>
      <c r="C485" s="236"/>
      <c r="D485" s="230" t="s">
        <v>127</v>
      </c>
      <c r="E485" s="237" t="s">
        <v>1</v>
      </c>
      <c r="F485" s="238" t="s">
        <v>507</v>
      </c>
      <c r="G485" s="236"/>
      <c r="H485" s="237" t="s">
        <v>1</v>
      </c>
      <c r="I485" s="239"/>
      <c r="J485" s="236"/>
      <c r="K485" s="236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127</v>
      </c>
      <c r="AU485" s="244" t="s">
        <v>84</v>
      </c>
      <c r="AV485" s="13" t="s">
        <v>82</v>
      </c>
      <c r="AW485" s="13" t="s">
        <v>31</v>
      </c>
      <c r="AX485" s="13" t="s">
        <v>75</v>
      </c>
      <c r="AY485" s="244" t="s">
        <v>117</v>
      </c>
    </row>
    <row r="486" s="13" customFormat="1">
      <c r="A486" s="13"/>
      <c r="B486" s="235"/>
      <c r="C486" s="236"/>
      <c r="D486" s="230" t="s">
        <v>127</v>
      </c>
      <c r="E486" s="237" t="s">
        <v>1</v>
      </c>
      <c r="F486" s="238" t="s">
        <v>499</v>
      </c>
      <c r="G486" s="236"/>
      <c r="H486" s="237" t="s">
        <v>1</v>
      </c>
      <c r="I486" s="239"/>
      <c r="J486" s="236"/>
      <c r="K486" s="236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127</v>
      </c>
      <c r="AU486" s="244" t="s">
        <v>84</v>
      </c>
      <c r="AV486" s="13" t="s">
        <v>82</v>
      </c>
      <c r="AW486" s="13" t="s">
        <v>31</v>
      </c>
      <c r="AX486" s="13" t="s">
        <v>75</v>
      </c>
      <c r="AY486" s="244" t="s">
        <v>117</v>
      </c>
    </row>
    <row r="487" s="14" customFormat="1">
      <c r="A487" s="14"/>
      <c r="B487" s="245"/>
      <c r="C487" s="246"/>
      <c r="D487" s="230" t="s">
        <v>127</v>
      </c>
      <c r="E487" s="247" t="s">
        <v>1</v>
      </c>
      <c r="F487" s="248" t="s">
        <v>508</v>
      </c>
      <c r="G487" s="246"/>
      <c r="H487" s="249">
        <v>23.559999999999999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127</v>
      </c>
      <c r="AU487" s="255" t="s">
        <v>84</v>
      </c>
      <c r="AV487" s="14" t="s">
        <v>84</v>
      </c>
      <c r="AW487" s="14" t="s">
        <v>31</v>
      </c>
      <c r="AX487" s="14" t="s">
        <v>82</v>
      </c>
      <c r="AY487" s="255" t="s">
        <v>117</v>
      </c>
    </row>
    <row r="488" s="2" customFormat="1" ht="24.15" customHeight="1">
      <c r="A488" s="39"/>
      <c r="B488" s="40"/>
      <c r="C488" s="216" t="s">
        <v>535</v>
      </c>
      <c r="D488" s="216" t="s">
        <v>119</v>
      </c>
      <c r="E488" s="217" t="s">
        <v>536</v>
      </c>
      <c r="F488" s="218" t="s">
        <v>537</v>
      </c>
      <c r="G488" s="219" t="s">
        <v>122</v>
      </c>
      <c r="H488" s="220">
        <v>122.52</v>
      </c>
      <c r="I488" s="221"/>
      <c r="J488" s="222">
        <f>ROUND(I488*H488,2)</f>
        <v>0</v>
      </c>
      <c r="K488" s="223"/>
      <c r="L488" s="45"/>
      <c r="M488" s="224" t="s">
        <v>1</v>
      </c>
      <c r="N488" s="225" t="s">
        <v>40</v>
      </c>
      <c r="O488" s="92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8" t="s">
        <v>123</v>
      </c>
      <c r="AT488" s="228" t="s">
        <v>119</v>
      </c>
      <c r="AU488" s="228" t="s">
        <v>84</v>
      </c>
      <c r="AY488" s="18" t="s">
        <v>117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8" t="s">
        <v>82</v>
      </c>
      <c r="BK488" s="229">
        <f>ROUND(I488*H488,2)</f>
        <v>0</v>
      </c>
      <c r="BL488" s="18" t="s">
        <v>123</v>
      </c>
      <c r="BM488" s="228" t="s">
        <v>538</v>
      </c>
    </row>
    <row r="489" s="2" customFormat="1">
      <c r="A489" s="39"/>
      <c r="B489" s="40"/>
      <c r="C489" s="41"/>
      <c r="D489" s="230" t="s">
        <v>125</v>
      </c>
      <c r="E489" s="41"/>
      <c r="F489" s="231" t="s">
        <v>537</v>
      </c>
      <c r="G489" s="41"/>
      <c r="H489" s="41"/>
      <c r="I489" s="232"/>
      <c r="J489" s="41"/>
      <c r="K489" s="41"/>
      <c r="L489" s="45"/>
      <c r="M489" s="233"/>
      <c r="N489" s="234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125</v>
      </c>
      <c r="AU489" s="18" t="s">
        <v>84</v>
      </c>
    </row>
    <row r="490" s="13" customFormat="1">
      <c r="A490" s="13"/>
      <c r="B490" s="235"/>
      <c r="C490" s="236"/>
      <c r="D490" s="230" t="s">
        <v>127</v>
      </c>
      <c r="E490" s="237" t="s">
        <v>1</v>
      </c>
      <c r="F490" s="238" t="s">
        <v>539</v>
      </c>
      <c r="G490" s="236"/>
      <c r="H490" s="237" t="s">
        <v>1</v>
      </c>
      <c r="I490" s="239"/>
      <c r="J490" s="236"/>
      <c r="K490" s="236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127</v>
      </c>
      <c r="AU490" s="244" t="s">
        <v>84</v>
      </c>
      <c r="AV490" s="13" t="s">
        <v>82</v>
      </c>
      <c r="AW490" s="13" t="s">
        <v>31</v>
      </c>
      <c r="AX490" s="13" t="s">
        <v>75</v>
      </c>
      <c r="AY490" s="244" t="s">
        <v>117</v>
      </c>
    </row>
    <row r="491" s="13" customFormat="1">
      <c r="A491" s="13"/>
      <c r="B491" s="235"/>
      <c r="C491" s="236"/>
      <c r="D491" s="230" t="s">
        <v>127</v>
      </c>
      <c r="E491" s="237" t="s">
        <v>1</v>
      </c>
      <c r="F491" s="238" t="s">
        <v>516</v>
      </c>
      <c r="G491" s="236"/>
      <c r="H491" s="237" t="s">
        <v>1</v>
      </c>
      <c r="I491" s="239"/>
      <c r="J491" s="236"/>
      <c r="K491" s="236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127</v>
      </c>
      <c r="AU491" s="244" t="s">
        <v>84</v>
      </c>
      <c r="AV491" s="13" t="s">
        <v>82</v>
      </c>
      <c r="AW491" s="13" t="s">
        <v>31</v>
      </c>
      <c r="AX491" s="13" t="s">
        <v>75</v>
      </c>
      <c r="AY491" s="244" t="s">
        <v>117</v>
      </c>
    </row>
    <row r="492" s="14" customFormat="1">
      <c r="A492" s="14"/>
      <c r="B492" s="245"/>
      <c r="C492" s="246"/>
      <c r="D492" s="230" t="s">
        <v>127</v>
      </c>
      <c r="E492" s="247" t="s">
        <v>1</v>
      </c>
      <c r="F492" s="248" t="s">
        <v>517</v>
      </c>
      <c r="G492" s="246"/>
      <c r="H492" s="249">
        <v>117.8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127</v>
      </c>
      <c r="AU492" s="255" t="s">
        <v>84</v>
      </c>
      <c r="AV492" s="14" t="s">
        <v>84</v>
      </c>
      <c r="AW492" s="14" t="s">
        <v>31</v>
      </c>
      <c r="AX492" s="14" t="s">
        <v>75</v>
      </c>
      <c r="AY492" s="255" t="s">
        <v>117</v>
      </c>
    </row>
    <row r="493" s="13" customFormat="1">
      <c r="A493" s="13"/>
      <c r="B493" s="235"/>
      <c r="C493" s="236"/>
      <c r="D493" s="230" t="s">
        <v>127</v>
      </c>
      <c r="E493" s="237" t="s">
        <v>1</v>
      </c>
      <c r="F493" s="238" t="s">
        <v>540</v>
      </c>
      <c r="G493" s="236"/>
      <c r="H493" s="237" t="s">
        <v>1</v>
      </c>
      <c r="I493" s="239"/>
      <c r="J493" s="236"/>
      <c r="K493" s="236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127</v>
      </c>
      <c r="AU493" s="244" t="s">
        <v>84</v>
      </c>
      <c r="AV493" s="13" t="s">
        <v>82</v>
      </c>
      <c r="AW493" s="13" t="s">
        <v>31</v>
      </c>
      <c r="AX493" s="13" t="s">
        <v>75</v>
      </c>
      <c r="AY493" s="244" t="s">
        <v>117</v>
      </c>
    </row>
    <row r="494" s="14" customFormat="1">
      <c r="A494" s="14"/>
      <c r="B494" s="245"/>
      <c r="C494" s="246"/>
      <c r="D494" s="230" t="s">
        <v>127</v>
      </c>
      <c r="E494" s="247" t="s">
        <v>1</v>
      </c>
      <c r="F494" s="248" t="s">
        <v>541</v>
      </c>
      <c r="G494" s="246"/>
      <c r="H494" s="249">
        <v>4.7199999999999998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127</v>
      </c>
      <c r="AU494" s="255" t="s">
        <v>84</v>
      </c>
      <c r="AV494" s="14" t="s">
        <v>84</v>
      </c>
      <c r="AW494" s="14" t="s">
        <v>31</v>
      </c>
      <c r="AX494" s="14" t="s">
        <v>75</v>
      </c>
      <c r="AY494" s="255" t="s">
        <v>117</v>
      </c>
    </row>
    <row r="495" s="15" customFormat="1">
      <c r="A495" s="15"/>
      <c r="B495" s="256"/>
      <c r="C495" s="257"/>
      <c r="D495" s="230" t="s">
        <v>127</v>
      </c>
      <c r="E495" s="258" t="s">
        <v>1</v>
      </c>
      <c r="F495" s="259" t="s">
        <v>135</v>
      </c>
      <c r="G495" s="257"/>
      <c r="H495" s="260">
        <v>122.52</v>
      </c>
      <c r="I495" s="261"/>
      <c r="J495" s="257"/>
      <c r="K495" s="257"/>
      <c r="L495" s="262"/>
      <c r="M495" s="263"/>
      <c r="N495" s="264"/>
      <c r="O495" s="264"/>
      <c r="P495" s="264"/>
      <c r="Q495" s="264"/>
      <c r="R495" s="264"/>
      <c r="S495" s="264"/>
      <c r="T495" s="26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6" t="s">
        <v>127</v>
      </c>
      <c r="AU495" s="266" t="s">
        <v>84</v>
      </c>
      <c r="AV495" s="15" t="s">
        <v>123</v>
      </c>
      <c r="AW495" s="15" t="s">
        <v>31</v>
      </c>
      <c r="AX495" s="15" t="s">
        <v>82</v>
      </c>
      <c r="AY495" s="266" t="s">
        <v>117</v>
      </c>
    </row>
    <row r="496" s="12" customFormat="1" ht="22.8" customHeight="1">
      <c r="A496" s="12"/>
      <c r="B496" s="200"/>
      <c r="C496" s="201"/>
      <c r="D496" s="202" t="s">
        <v>74</v>
      </c>
      <c r="E496" s="214" t="s">
        <v>542</v>
      </c>
      <c r="F496" s="214" t="s">
        <v>543</v>
      </c>
      <c r="G496" s="201"/>
      <c r="H496" s="201"/>
      <c r="I496" s="204"/>
      <c r="J496" s="215">
        <f>BK496</f>
        <v>0</v>
      </c>
      <c r="K496" s="201"/>
      <c r="L496" s="206"/>
      <c r="M496" s="207"/>
      <c r="N496" s="208"/>
      <c r="O496" s="208"/>
      <c r="P496" s="209">
        <f>SUM(P497:P517)</f>
        <v>0</v>
      </c>
      <c r="Q496" s="208"/>
      <c r="R496" s="209">
        <f>SUM(R497:R517)</f>
        <v>0</v>
      </c>
      <c r="S496" s="208"/>
      <c r="T496" s="210">
        <f>SUM(T497:T517)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1" t="s">
        <v>82</v>
      </c>
      <c r="AT496" s="212" t="s">
        <v>74</v>
      </c>
      <c r="AU496" s="212" t="s">
        <v>82</v>
      </c>
      <c r="AY496" s="211" t="s">
        <v>117</v>
      </c>
      <c r="BK496" s="213">
        <f>SUM(BK497:BK517)</f>
        <v>0</v>
      </c>
    </row>
    <row r="497" s="2" customFormat="1" ht="33" customHeight="1">
      <c r="A497" s="39"/>
      <c r="B497" s="40"/>
      <c r="C497" s="216" t="s">
        <v>544</v>
      </c>
      <c r="D497" s="216" t="s">
        <v>119</v>
      </c>
      <c r="E497" s="217" t="s">
        <v>545</v>
      </c>
      <c r="F497" s="218" t="s">
        <v>546</v>
      </c>
      <c r="G497" s="219" t="s">
        <v>458</v>
      </c>
      <c r="H497" s="220">
        <v>2.0550000000000002</v>
      </c>
      <c r="I497" s="221"/>
      <c r="J497" s="222">
        <f>ROUND(I497*H497,2)</f>
        <v>0</v>
      </c>
      <c r="K497" s="223"/>
      <c r="L497" s="45"/>
      <c r="M497" s="224" t="s">
        <v>1</v>
      </c>
      <c r="N497" s="225" t="s">
        <v>40</v>
      </c>
      <c r="O497" s="92"/>
      <c r="P497" s="226">
        <f>O497*H497</f>
        <v>0</v>
      </c>
      <c r="Q497" s="226">
        <v>0</v>
      </c>
      <c r="R497" s="226">
        <f>Q497*H497</f>
        <v>0</v>
      </c>
      <c r="S497" s="226">
        <v>0</v>
      </c>
      <c r="T497" s="22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8" t="s">
        <v>123</v>
      </c>
      <c r="AT497" s="228" t="s">
        <v>119</v>
      </c>
      <c r="AU497" s="228" t="s">
        <v>84</v>
      </c>
      <c r="AY497" s="18" t="s">
        <v>117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8" t="s">
        <v>82</v>
      </c>
      <c r="BK497" s="229">
        <f>ROUND(I497*H497,2)</f>
        <v>0</v>
      </c>
      <c r="BL497" s="18" t="s">
        <v>123</v>
      </c>
      <c r="BM497" s="228" t="s">
        <v>547</v>
      </c>
    </row>
    <row r="498" s="2" customFormat="1">
      <c r="A498" s="39"/>
      <c r="B498" s="40"/>
      <c r="C498" s="41"/>
      <c r="D498" s="230" t="s">
        <v>125</v>
      </c>
      <c r="E498" s="41"/>
      <c r="F498" s="231" t="s">
        <v>548</v>
      </c>
      <c r="G498" s="41"/>
      <c r="H498" s="41"/>
      <c r="I498" s="232"/>
      <c r="J498" s="41"/>
      <c r="K498" s="41"/>
      <c r="L498" s="45"/>
      <c r="M498" s="233"/>
      <c r="N498" s="234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125</v>
      </c>
      <c r="AU498" s="18" t="s">
        <v>84</v>
      </c>
    </row>
    <row r="499" s="2" customFormat="1" ht="44.25" customHeight="1">
      <c r="A499" s="39"/>
      <c r="B499" s="40"/>
      <c r="C499" s="216" t="s">
        <v>549</v>
      </c>
      <c r="D499" s="216" t="s">
        <v>119</v>
      </c>
      <c r="E499" s="217" t="s">
        <v>550</v>
      </c>
      <c r="F499" s="218" t="s">
        <v>551</v>
      </c>
      <c r="G499" s="219" t="s">
        <v>458</v>
      </c>
      <c r="H499" s="220">
        <v>818.17200000000003</v>
      </c>
      <c r="I499" s="221"/>
      <c r="J499" s="222">
        <f>ROUND(I499*H499,2)</f>
        <v>0</v>
      </c>
      <c r="K499" s="223"/>
      <c r="L499" s="45"/>
      <c r="M499" s="224" t="s">
        <v>1</v>
      </c>
      <c r="N499" s="225" t="s">
        <v>40</v>
      </c>
      <c r="O499" s="92"/>
      <c r="P499" s="226">
        <f>O499*H499</f>
        <v>0</v>
      </c>
      <c r="Q499" s="226">
        <v>0</v>
      </c>
      <c r="R499" s="226">
        <f>Q499*H499</f>
        <v>0</v>
      </c>
      <c r="S499" s="226">
        <v>0</v>
      </c>
      <c r="T499" s="227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8" t="s">
        <v>123</v>
      </c>
      <c r="AT499" s="228" t="s">
        <v>119</v>
      </c>
      <c r="AU499" s="228" t="s">
        <v>84</v>
      </c>
      <c r="AY499" s="18" t="s">
        <v>117</v>
      </c>
      <c r="BE499" s="229">
        <f>IF(N499="základní",J499,0)</f>
        <v>0</v>
      </c>
      <c r="BF499" s="229">
        <f>IF(N499="snížená",J499,0)</f>
        <v>0</v>
      </c>
      <c r="BG499" s="229">
        <f>IF(N499="zákl. přenesená",J499,0)</f>
        <v>0</v>
      </c>
      <c r="BH499" s="229">
        <f>IF(N499="sníž. přenesená",J499,0)</f>
        <v>0</v>
      </c>
      <c r="BI499" s="229">
        <f>IF(N499="nulová",J499,0)</f>
        <v>0</v>
      </c>
      <c r="BJ499" s="18" t="s">
        <v>82</v>
      </c>
      <c r="BK499" s="229">
        <f>ROUND(I499*H499,2)</f>
        <v>0</v>
      </c>
      <c r="BL499" s="18" t="s">
        <v>123</v>
      </c>
      <c r="BM499" s="228" t="s">
        <v>552</v>
      </c>
    </row>
    <row r="500" s="2" customFormat="1">
      <c r="A500" s="39"/>
      <c r="B500" s="40"/>
      <c r="C500" s="41"/>
      <c r="D500" s="230" t="s">
        <v>125</v>
      </c>
      <c r="E500" s="41"/>
      <c r="F500" s="231" t="s">
        <v>551</v>
      </c>
      <c r="G500" s="41"/>
      <c r="H500" s="41"/>
      <c r="I500" s="232"/>
      <c r="J500" s="41"/>
      <c r="K500" s="41"/>
      <c r="L500" s="45"/>
      <c r="M500" s="233"/>
      <c r="N500" s="234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125</v>
      </c>
      <c r="AU500" s="18" t="s">
        <v>84</v>
      </c>
    </row>
    <row r="501" s="13" customFormat="1">
      <c r="A501" s="13"/>
      <c r="B501" s="235"/>
      <c r="C501" s="236"/>
      <c r="D501" s="230" t="s">
        <v>127</v>
      </c>
      <c r="E501" s="237" t="s">
        <v>1</v>
      </c>
      <c r="F501" s="238" t="s">
        <v>553</v>
      </c>
      <c r="G501" s="236"/>
      <c r="H501" s="237" t="s">
        <v>1</v>
      </c>
      <c r="I501" s="239"/>
      <c r="J501" s="236"/>
      <c r="K501" s="236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127</v>
      </c>
      <c r="AU501" s="244" t="s">
        <v>84</v>
      </c>
      <c r="AV501" s="13" t="s">
        <v>82</v>
      </c>
      <c r="AW501" s="13" t="s">
        <v>31</v>
      </c>
      <c r="AX501" s="13" t="s">
        <v>75</v>
      </c>
      <c r="AY501" s="244" t="s">
        <v>117</v>
      </c>
    </row>
    <row r="502" s="13" customFormat="1">
      <c r="A502" s="13"/>
      <c r="B502" s="235"/>
      <c r="C502" s="236"/>
      <c r="D502" s="230" t="s">
        <v>127</v>
      </c>
      <c r="E502" s="237" t="s">
        <v>1</v>
      </c>
      <c r="F502" s="238" t="s">
        <v>554</v>
      </c>
      <c r="G502" s="236"/>
      <c r="H502" s="237" t="s">
        <v>1</v>
      </c>
      <c r="I502" s="239"/>
      <c r="J502" s="236"/>
      <c r="K502" s="236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127</v>
      </c>
      <c r="AU502" s="244" t="s">
        <v>84</v>
      </c>
      <c r="AV502" s="13" t="s">
        <v>82</v>
      </c>
      <c r="AW502" s="13" t="s">
        <v>31</v>
      </c>
      <c r="AX502" s="13" t="s">
        <v>75</v>
      </c>
      <c r="AY502" s="244" t="s">
        <v>117</v>
      </c>
    </row>
    <row r="503" s="13" customFormat="1">
      <c r="A503" s="13"/>
      <c r="B503" s="235"/>
      <c r="C503" s="236"/>
      <c r="D503" s="230" t="s">
        <v>127</v>
      </c>
      <c r="E503" s="237" t="s">
        <v>1</v>
      </c>
      <c r="F503" s="238" t="s">
        <v>555</v>
      </c>
      <c r="G503" s="236"/>
      <c r="H503" s="237" t="s">
        <v>1</v>
      </c>
      <c r="I503" s="239"/>
      <c r="J503" s="236"/>
      <c r="K503" s="236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127</v>
      </c>
      <c r="AU503" s="244" t="s">
        <v>84</v>
      </c>
      <c r="AV503" s="13" t="s">
        <v>82</v>
      </c>
      <c r="AW503" s="13" t="s">
        <v>31</v>
      </c>
      <c r="AX503" s="13" t="s">
        <v>75</v>
      </c>
      <c r="AY503" s="244" t="s">
        <v>117</v>
      </c>
    </row>
    <row r="504" s="14" customFormat="1">
      <c r="A504" s="14"/>
      <c r="B504" s="245"/>
      <c r="C504" s="246"/>
      <c r="D504" s="230" t="s">
        <v>127</v>
      </c>
      <c r="E504" s="247" t="s">
        <v>1</v>
      </c>
      <c r="F504" s="248" t="s">
        <v>556</v>
      </c>
      <c r="G504" s="246"/>
      <c r="H504" s="249">
        <v>818.17200000000003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127</v>
      </c>
      <c r="AU504" s="255" t="s">
        <v>84</v>
      </c>
      <c r="AV504" s="14" t="s">
        <v>84</v>
      </c>
      <c r="AW504" s="14" t="s">
        <v>31</v>
      </c>
      <c r="AX504" s="14" t="s">
        <v>82</v>
      </c>
      <c r="AY504" s="255" t="s">
        <v>117</v>
      </c>
    </row>
    <row r="505" s="2" customFormat="1" ht="24.15" customHeight="1">
      <c r="A505" s="39"/>
      <c r="B505" s="40"/>
      <c r="C505" s="216" t="s">
        <v>557</v>
      </c>
      <c r="D505" s="216" t="s">
        <v>119</v>
      </c>
      <c r="E505" s="217" t="s">
        <v>558</v>
      </c>
      <c r="F505" s="218" t="s">
        <v>559</v>
      </c>
      <c r="G505" s="219" t="s">
        <v>458</v>
      </c>
      <c r="H505" s="220">
        <v>2.0550000000000002</v>
      </c>
      <c r="I505" s="221"/>
      <c r="J505" s="222">
        <f>ROUND(I505*H505,2)</f>
        <v>0</v>
      </c>
      <c r="K505" s="223"/>
      <c r="L505" s="45"/>
      <c r="M505" s="224" t="s">
        <v>1</v>
      </c>
      <c r="N505" s="225" t="s">
        <v>40</v>
      </c>
      <c r="O505" s="92"/>
      <c r="P505" s="226">
        <f>O505*H505</f>
        <v>0</v>
      </c>
      <c r="Q505" s="226">
        <v>0</v>
      </c>
      <c r="R505" s="226">
        <f>Q505*H505</f>
        <v>0</v>
      </c>
      <c r="S505" s="226">
        <v>0</v>
      </c>
      <c r="T505" s="227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8" t="s">
        <v>123</v>
      </c>
      <c r="AT505" s="228" t="s">
        <v>119</v>
      </c>
      <c r="AU505" s="228" t="s">
        <v>84</v>
      </c>
      <c r="AY505" s="18" t="s">
        <v>117</v>
      </c>
      <c r="BE505" s="229">
        <f>IF(N505="základní",J505,0)</f>
        <v>0</v>
      </c>
      <c r="BF505" s="229">
        <f>IF(N505="snížená",J505,0)</f>
        <v>0</v>
      </c>
      <c r="BG505" s="229">
        <f>IF(N505="zákl. přenesená",J505,0)</f>
        <v>0</v>
      </c>
      <c r="BH505" s="229">
        <f>IF(N505="sníž. přenesená",J505,0)</f>
        <v>0</v>
      </c>
      <c r="BI505" s="229">
        <f>IF(N505="nulová",J505,0)</f>
        <v>0</v>
      </c>
      <c r="BJ505" s="18" t="s">
        <v>82</v>
      </c>
      <c r="BK505" s="229">
        <f>ROUND(I505*H505,2)</f>
        <v>0</v>
      </c>
      <c r="BL505" s="18" t="s">
        <v>123</v>
      </c>
      <c r="BM505" s="228" t="s">
        <v>560</v>
      </c>
    </row>
    <row r="506" s="2" customFormat="1">
      <c r="A506" s="39"/>
      <c r="B506" s="40"/>
      <c r="C506" s="41"/>
      <c r="D506" s="230" t="s">
        <v>125</v>
      </c>
      <c r="E506" s="41"/>
      <c r="F506" s="231" t="s">
        <v>561</v>
      </c>
      <c r="G506" s="41"/>
      <c r="H506" s="41"/>
      <c r="I506" s="232"/>
      <c r="J506" s="41"/>
      <c r="K506" s="41"/>
      <c r="L506" s="45"/>
      <c r="M506" s="233"/>
      <c r="N506" s="234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125</v>
      </c>
      <c r="AU506" s="18" t="s">
        <v>84</v>
      </c>
    </row>
    <row r="507" s="2" customFormat="1" ht="24.15" customHeight="1">
      <c r="A507" s="39"/>
      <c r="B507" s="40"/>
      <c r="C507" s="216" t="s">
        <v>562</v>
      </c>
      <c r="D507" s="216" t="s">
        <v>119</v>
      </c>
      <c r="E507" s="217" t="s">
        <v>563</v>
      </c>
      <c r="F507" s="218" t="s">
        <v>564</v>
      </c>
      <c r="G507" s="219" t="s">
        <v>458</v>
      </c>
      <c r="H507" s="220">
        <v>69.870000000000005</v>
      </c>
      <c r="I507" s="221"/>
      <c r="J507" s="222">
        <f>ROUND(I507*H507,2)</f>
        <v>0</v>
      </c>
      <c r="K507" s="223"/>
      <c r="L507" s="45"/>
      <c r="M507" s="224" t="s">
        <v>1</v>
      </c>
      <c r="N507" s="225" t="s">
        <v>40</v>
      </c>
      <c r="O507" s="92"/>
      <c r="P507" s="226">
        <f>O507*H507</f>
        <v>0</v>
      </c>
      <c r="Q507" s="226">
        <v>0</v>
      </c>
      <c r="R507" s="226">
        <f>Q507*H507</f>
        <v>0</v>
      </c>
      <c r="S507" s="226">
        <v>0</v>
      </c>
      <c r="T507" s="22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8" t="s">
        <v>123</v>
      </c>
      <c r="AT507" s="228" t="s">
        <v>119</v>
      </c>
      <c r="AU507" s="228" t="s">
        <v>84</v>
      </c>
      <c r="AY507" s="18" t="s">
        <v>117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18" t="s">
        <v>82</v>
      </c>
      <c r="BK507" s="229">
        <f>ROUND(I507*H507,2)</f>
        <v>0</v>
      </c>
      <c r="BL507" s="18" t="s">
        <v>123</v>
      </c>
      <c r="BM507" s="228" t="s">
        <v>565</v>
      </c>
    </row>
    <row r="508" s="2" customFormat="1">
      <c r="A508" s="39"/>
      <c r="B508" s="40"/>
      <c r="C508" s="41"/>
      <c r="D508" s="230" t="s">
        <v>125</v>
      </c>
      <c r="E508" s="41"/>
      <c r="F508" s="231" t="s">
        <v>566</v>
      </c>
      <c r="G508" s="41"/>
      <c r="H508" s="41"/>
      <c r="I508" s="232"/>
      <c r="J508" s="41"/>
      <c r="K508" s="41"/>
      <c r="L508" s="45"/>
      <c r="M508" s="233"/>
      <c r="N508" s="234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125</v>
      </c>
      <c r="AU508" s="18" t="s">
        <v>84</v>
      </c>
    </row>
    <row r="509" s="14" customFormat="1">
      <c r="A509" s="14"/>
      <c r="B509" s="245"/>
      <c r="C509" s="246"/>
      <c r="D509" s="230" t="s">
        <v>127</v>
      </c>
      <c r="E509" s="247" t="s">
        <v>1</v>
      </c>
      <c r="F509" s="248" t="s">
        <v>567</v>
      </c>
      <c r="G509" s="246"/>
      <c r="H509" s="249">
        <v>69.870000000000005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127</v>
      </c>
      <c r="AU509" s="255" t="s">
        <v>84</v>
      </c>
      <c r="AV509" s="14" t="s">
        <v>84</v>
      </c>
      <c r="AW509" s="14" t="s">
        <v>31</v>
      </c>
      <c r="AX509" s="14" t="s">
        <v>82</v>
      </c>
      <c r="AY509" s="255" t="s">
        <v>117</v>
      </c>
    </row>
    <row r="510" s="2" customFormat="1" ht="21.75" customHeight="1">
      <c r="A510" s="39"/>
      <c r="B510" s="40"/>
      <c r="C510" s="216" t="s">
        <v>568</v>
      </c>
      <c r="D510" s="216" t="s">
        <v>119</v>
      </c>
      <c r="E510" s="217" t="s">
        <v>569</v>
      </c>
      <c r="F510" s="218" t="s">
        <v>570</v>
      </c>
      <c r="G510" s="219" t="s">
        <v>122</v>
      </c>
      <c r="H510" s="220">
        <v>371.94999999999999</v>
      </c>
      <c r="I510" s="221"/>
      <c r="J510" s="222">
        <f>ROUND(I510*H510,2)</f>
        <v>0</v>
      </c>
      <c r="K510" s="223"/>
      <c r="L510" s="45"/>
      <c r="M510" s="224" t="s">
        <v>1</v>
      </c>
      <c r="N510" s="225" t="s">
        <v>40</v>
      </c>
      <c r="O510" s="92"/>
      <c r="P510" s="226">
        <f>O510*H510</f>
        <v>0</v>
      </c>
      <c r="Q510" s="226">
        <v>0</v>
      </c>
      <c r="R510" s="226">
        <f>Q510*H510</f>
        <v>0</v>
      </c>
      <c r="S510" s="226">
        <v>0</v>
      </c>
      <c r="T510" s="22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8" t="s">
        <v>123</v>
      </c>
      <c r="AT510" s="228" t="s">
        <v>119</v>
      </c>
      <c r="AU510" s="228" t="s">
        <v>84</v>
      </c>
      <c r="AY510" s="18" t="s">
        <v>117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18" t="s">
        <v>82</v>
      </c>
      <c r="BK510" s="229">
        <f>ROUND(I510*H510,2)</f>
        <v>0</v>
      </c>
      <c r="BL510" s="18" t="s">
        <v>123</v>
      </c>
      <c r="BM510" s="228" t="s">
        <v>571</v>
      </c>
    </row>
    <row r="511" s="2" customFormat="1">
      <c r="A511" s="39"/>
      <c r="B511" s="40"/>
      <c r="C511" s="41"/>
      <c r="D511" s="230" t="s">
        <v>125</v>
      </c>
      <c r="E511" s="41"/>
      <c r="F511" s="231" t="s">
        <v>570</v>
      </c>
      <c r="G511" s="41"/>
      <c r="H511" s="41"/>
      <c r="I511" s="232"/>
      <c r="J511" s="41"/>
      <c r="K511" s="41"/>
      <c r="L511" s="45"/>
      <c r="M511" s="233"/>
      <c r="N511" s="234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125</v>
      </c>
      <c r="AU511" s="18" t="s">
        <v>84</v>
      </c>
    </row>
    <row r="512" s="13" customFormat="1">
      <c r="A512" s="13"/>
      <c r="B512" s="235"/>
      <c r="C512" s="236"/>
      <c r="D512" s="230" t="s">
        <v>127</v>
      </c>
      <c r="E512" s="237" t="s">
        <v>1</v>
      </c>
      <c r="F512" s="238" t="s">
        <v>572</v>
      </c>
      <c r="G512" s="236"/>
      <c r="H512" s="237" t="s">
        <v>1</v>
      </c>
      <c r="I512" s="239"/>
      <c r="J512" s="236"/>
      <c r="K512" s="236"/>
      <c r="L512" s="240"/>
      <c r="M512" s="241"/>
      <c r="N512" s="242"/>
      <c r="O512" s="242"/>
      <c r="P512" s="242"/>
      <c r="Q512" s="242"/>
      <c r="R512" s="242"/>
      <c r="S512" s="242"/>
      <c r="T512" s="24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4" t="s">
        <v>127</v>
      </c>
      <c r="AU512" s="244" t="s">
        <v>84</v>
      </c>
      <c r="AV512" s="13" t="s">
        <v>82</v>
      </c>
      <c r="AW512" s="13" t="s">
        <v>31</v>
      </c>
      <c r="AX512" s="13" t="s">
        <v>75</v>
      </c>
      <c r="AY512" s="244" t="s">
        <v>117</v>
      </c>
    </row>
    <row r="513" s="14" customFormat="1">
      <c r="A513" s="14"/>
      <c r="B513" s="245"/>
      <c r="C513" s="246"/>
      <c r="D513" s="230" t="s">
        <v>127</v>
      </c>
      <c r="E513" s="247" t="s">
        <v>1</v>
      </c>
      <c r="F513" s="248" t="s">
        <v>573</v>
      </c>
      <c r="G513" s="246"/>
      <c r="H513" s="249">
        <v>371.94999999999999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5" t="s">
        <v>127</v>
      </c>
      <c r="AU513" s="255" t="s">
        <v>84</v>
      </c>
      <c r="AV513" s="14" t="s">
        <v>84</v>
      </c>
      <c r="AW513" s="14" t="s">
        <v>31</v>
      </c>
      <c r="AX513" s="14" t="s">
        <v>82</v>
      </c>
      <c r="AY513" s="255" t="s">
        <v>117</v>
      </c>
    </row>
    <row r="514" s="2" customFormat="1" ht="24.15" customHeight="1">
      <c r="A514" s="39"/>
      <c r="B514" s="40"/>
      <c r="C514" s="216" t="s">
        <v>574</v>
      </c>
      <c r="D514" s="216" t="s">
        <v>119</v>
      </c>
      <c r="E514" s="217" t="s">
        <v>575</v>
      </c>
      <c r="F514" s="218" t="s">
        <v>576</v>
      </c>
      <c r="G514" s="219" t="s">
        <v>122</v>
      </c>
      <c r="H514" s="220">
        <v>967.07000000000005</v>
      </c>
      <c r="I514" s="221"/>
      <c r="J514" s="222">
        <f>ROUND(I514*H514,2)</f>
        <v>0</v>
      </c>
      <c r="K514" s="223"/>
      <c r="L514" s="45"/>
      <c r="M514" s="224" t="s">
        <v>1</v>
      </c>
      <c r="N514" s="225" t="s">
        <v>40</v>
      </c>
      <c r="O514" s="92"/>
      <c r="P514" s="226">
        <f>O514*H514</f>
        <v>0</v>
      </c>
      <c r="Q514" s="226">
        <v>0</v>
      </c>
      <c r="R514" s="226">
        <f>Q514*H514</f>
        <v>0</v>
      </c>
      <c r="S514" s="226">
        <v>0</v>
      </c>
      <c r="T514" s="227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8" t="s">
        <v>123</v>
      </c>
      <c r="AT514" s="228" t="s">
        <v>119</v>
      </c>
      <c r="AU514" s="228" t="s">
        <v>84</v>
      </c>
      <c r="AY514" s="18" t="s">
        <v>117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18" t="s">
        <v>82</v>
      </c>
      <c r="BK514" s="229">
        <f>ROUND(I514*H514,2)</f>
        <v>0</v>
      </c>
      <c r="BL514" s="18" t="s">
        <v>123</v>
      </c>
      <c r="BM514" s="228" t="s">
        <v>577</v>
      </c>
    </row>
    <row r="515" s="2" customFormat="1">
      <c r="A515" s="39"/>
      <c r="B515" s="40"/>
      <c r="C515" s="41"/>
      <c r="D515" s="230" t="s">
        <v>125</v>
      </c>
      <c r="E515" s="41"/>
      <c r="F515" s="231" t="s">
        <v>578</v>
      </c>
      <c r="G515" s="41"/>
      <c r="H515" s="41"/>
      <c r="I515" s="232"/>
      <c r="J515" s="41"/>
      <c r="K515" s="41"/>
      <c r="L515" s="45"/>
      <c r="M515" s="233"/>
      <c r="N515" s="234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125</v>
      </c>
      <c r="AU515" s="18" t="s">
        <v>84</v>
      </c>
    </row>
    <row r="516" s="13" customFormat="1">
      <c r="A516" s="13"/>
      <c r="B516" s="235"/>
      <c r="C516" s="236"/>
      <c r="D516" s="230" t="s">
        <v>127</v>
      </c>
      <c r="E516" s="237" t="s">
        <v>1</v>
      </c>
      <c r="F516" s="238" t="s">
        <v>579</v>
      </c>
      <c r="G516" s="236"/>
      <c r="H516" s="237" t="s">
        <v>1</v>
      </c>
      <c r="I516" s="239"/>
      <c r="J516" s="236"/>
      <c r="K516" s="236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127</v>
      </c>
      <c r="AU516" s="244" t="s">
        <v>84</v>
      </c>
      <c r="AV516" s="13" t="s">
        <v>82</v>
      </c>
      <c r="AW516" s="13" t="s">
        <v>31</v>
      </c>
      <c r="AX516" s="13" t="s">
        <v>75</v>
      </c>
      <c r="AY516" s="244" t="s">
        <v>117</v>
      </c>
    </row>
    <row r="517" s="14" customFormat="1">
      <c r="A517" s="14"/>
      <c r="B517" s="245"/>
      <c r="C517" s="246"/>
      <c r="D517" s="230" t="s">
        <v>127</v>
      </c>
      <c r="E517" s="247" t="s">
        <v>1</v>
      </c>
      <c r="F517" s="248" t="s">
        <v>580</v>
      </c>
      <c r="G517" s="246"/>
      <c r="H517" s="249">
        <v>967.07000000000005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127</v>
      </c>
      <c r="AU517" s="255" t="s">
        <v>84</v>
      </c>
      <c r="AV517" s="14" t="s">
        <v>84</v>
      </c>
      <c r="AW517" s="14" t="s">
        <v>31</v>
      </c>
      <c r="AX517" s="14" t="s">
        <v>82</v>
      </c>
      <c r="AY517" s="255" t="s">
        <v>117</v>
      </c>
    </row>
    <row r="518" s="12" customFormat="1" ht="22.8" customHeight="1">
      <c r="A518" s="12"/>
      <c r="B518" s="200"/>
      <c r="C518" s="201"/>
      <c r="D518" s="202" t="s">
        <v>74</v>
      </c>
      <c r="E518" s="214" t="s">
        <v>581</v>
      </c>
      <c r="F518" s="214" t="s">
        <v>582</v>
      </c>
      <c r="G518" s="201"/>
      <c r="H518" s="201"/>
      <c r="I518" s="204"/>
      <c r="J518" s="215">
        <f>BK518</f>
        <v>0</v>
      </c>
      <c r="K518" s="201"/>
      <c r="L518" s="206"/>
      <c r="M518" s="207"/>
      <c r="N518" s="208"/>
      <c r="O518" s="208"/>
      <c r="P518" s="209">
        <f>SUM(P519:P520)</f>
        <v>0</v>
      </c>
      <c r="Q518" s="208"/>
      <c r="R518" s="209">
        <f>SUM(R519:R520)</f>
        <v>0</v>
      </c>
      <c r="S518" s="208"/>
      <c r="T518" s="210">
        <f>SUM(T519:T520)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1" t="s">
        <v>82</v>
      </c>
      <c r="AT518" s="212" t="s">
        <v>74</v>
      </c>
      <c r="AU518" s="212" t="s">
        <v>82</v>
      </c>
      <c r="AY518" s="211" t="s">
        <v>117</v>
      </c>
      <c r="BK518" s="213">
        <f>SUM(BK519:BK520)</f>
        <v>0</v>
      </c>
    </row>
    <row r="519" s="2" customFormat="1" ht="16.5" customHeight="1">
      <c r="A519" s="39"/>
      <c r="B519" s="40"/>
      <c r="C519" s="216" t="s">
        <v>583</v>
      </c>
      <c r="D519" s="216" t="s">
        <v>119</v>
      </c>
      <c r="E519" s="217" t="s">
        <v>584</v>
      </c>
      <c r="F519" s="218" t="s">
        <v>585</v>
      </c>
      <c r="G519" s="219" t="s">
        <v>458</v>
      </c>
      <c r="H519" s="220">
        <v>79.728999999999999</v>
      </c>
      <c r="I519" s="221"/>
      <c r="J519" s="222">
        <f>ROUND(I519*H519,2)</f>
        <v>0</v>
      </c>
      <c r="K519" s="223"/>
      <c r="L519" s="45"/>
      <c r="M519" s="224" t="s">
        <v>1</v>
      </c>
      <c r="N519" s="225" t="s">
        <v>40</v>
      </c>
      <c r="O519" s="92"/>
      <c r="P519" s="226">
        <f>O519*H519</f>
        <v>0</v>
      </c>
      <c r="Q519" s="226">
        <v>0</v>
      </c>
      <c r="R519" s="226">
        <f>Q519*H519</f>
        <v>0</v>
      </c>
      <c r="S519" s="226">
        <v>0</v>
      </c>
      <c r="T519" s="227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8" t="s">
        <v>123</v>
      </c>
      <c r="AT519" s="228" t="s">
        <v>119</v>
      </c>
      <c r="AU519" s="228" t="s">
        <v>84</v>
      </c>
      <c r="AY519" s="18" t="s">
        <v>117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8" t="s">
        <v>82</v>
      </c>
      <c r="BK519" s="229">
        <f>ROUND(I519*H519,2)</f>
        <v>0</v>
      </c>
      <c r="BL519" s="18" t="s">
        <v>123</v>
      </c>
      <c r="BM519" s="228" t="s">
        <v>586</v>
      </c>
    </row>
    <row r="520" s="2" customFormat="1">
      <c r="A520" s="39"/>
      <c r="B520" s="40"/>
      <c r="C520" s="41"/>
      <c r="D520" s="230" t="s">
        <v>125</v>
      </c>
      <c r="E520" s="41"/>
      <c r="F520" s="231" t="s">
        <v>587</v>
      </c>
      <c r="G520" s="41"/>
      <c r="H520" s="41"/>
      <c r="I520" s="232"/>
      <c r="J520" s="41"/>
      <c r="K520" s="41"/>
      <c r="L520" s="45"/>
      <c r="M520" s="233"/>
      <c r="N520" s="234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125</v>
      </c>
      <c r="AU520" s="18" t="s">
        <v>84</v>
      </c>
    </row>
    <row r="521" s="12" customFormat="1" ht="25.92" customHeight="1">
      <c r="A521" s="12"/>
      <c r="B521" s="200"/>
      <c r="C521" s="201"/>
      <c r="D521" s="202" t="s">
        <v>74</v>
      </c>
      <c r="E521" s="203" t="s">
        <v>588</v>
      </c>
      <c r="F521" s="203" t="s">
        <v>589</v>
      </c>
      <c r="G521" s="201"/>
      <c r="H521" s="201"/>
      <c r="I521" s="204"/>
      <c r="J521" s="205">
        <f>BK521</f>
        <v>0</v>
      </c>
      <c r="K521" s="201"/>
      <c r="L521" s="206"/>
      <c r="M521" s="207"/>
      <c r="N521" s="208"/>
      <c r="O521" s="208"/>
      <c r="P521" s="209">
        <f>P522</f>
        <v>0</v>
      </c>
      <c r="Q521" s="208"/>
      <c r="R521" s="209">
        <f>R522</f>
        <v>0</v>
      </c>
      <c r="S521" s="208"/>
      <c r="T521" s="210">
        <f>T522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11" t="s">
        <v>157</v>
      </c>
      <c r="AT521" s="212" t="s">
        <v>74</v>
      </c>
      <c r="AU521" s="212" t="s">
        <v>75</v>
      </c>
      <c r="AY521" s="211" t="s">
        <v>117</v>
      </c>
      <c r="BK521" s="213">
        <f>BK522</f>
        <v>0</v>
      </c>
    </row>
    <row r="522" s="12" customFormat="1" ht="22.8" customHeight="1">
      <c r="A522" s="12"/>
      <c r="B522" s="200"/>
      <c r="C522" s="201"/>
      <c r="D522" s="202" t="s">
        <v>74</v>
      </c>
      <c r="E522" s="214" t="s">
        <v>590</v>
      </c>
      <c r="F522" s="214" t="s">
        <v>591</v>
      </c>
      <c r="G522" s="201"/>
      <c r="H522" s="201"/>
      <c r="I522" s="204"/>
      <c r="J522" s="215">
        <f>BK522</f>
        <v>0</v>
      </c>
      <c r="K522" s="201"/>
      <c r="L522" s="206"/>
      <c r="M522" s="207"/>
      <c r="N522" s="208"/>
      <c r="O522" s="208"/>
      <c r="P522" s="209">
        <f>SUM(P523:P555)</f>
        <v>0</v>
      </c>
      <c r="Q522" s="208"/>
      <c r="R522" s="209">
        <f>SUM(R523:R555)</f>
        <v>0</v>
      </c>
      <c r="S522" s="208"/>
      <c r="T522" s="210">
        <f>SUM(T523:T555)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1" t="s">
        <v>157</v>
      </c>
      <c r="AT522" s="212" t="s">
        <v>74</v>
      </c>
      <c r="AU522" s="212" t="s">
        <v>82</v>
      </c>
      <c r="AY522" s="211" t="s">
        <v>117</v>
      </c>
      <c r="BK522" s="213">
        <f>SUM(BK523:BK555)</f>
        <v>0</v>
      </c>
    </row>
    <row r="523" s="2" customFormat="1" ht="16.5" customHeight="1">
      <c r="A523" s="39"/>
      <c r="B523" s="40"/>
      <c r="C523" s="216" t="s">
        <v>592</v>
      </c>
      <c r="D523" s="216" t="s">
        <v>119</v>
      </c>
      <c r="E523" s="217" t="s">
        <v>593</v>
      </c>
      <c r="F523" s="218" t="s">
        <v>591</v>
      </c>
      <c r="G523" s="219" t="s">
        <v>594</v>
      </c>
      <c r="H523" s="220">
        <v>1</v>
      </c>
      <c r="I523" s="221"/>
      <c r="J523" s="222">
        <f>ROUND(I523*H523,2)</f>
        <v>0</v>
      </c>
      <c r="K523" s="223"/>
      <c r="L523" s="45"/>
      <c r="M523" s="224" t="s">
        <v>1</v>
      </c>
      <c r="N523" s="225" t="s">
        <v>40</v>
      </c>
      <c r="O523" s="92"/>
      <c r="P523" s="226">
        <f>O523*H523</f>
        <v>0</v>
      </c>
      <c r="Q523" s="226">
        <v>0</v>
      </c>
      <c r="R523" s="226">
        <f>Q523*H523</f>
        <v>0</v>
      </c>
      <c r="S523" s="226">
        <v>0</v>
      </c>
      <c r="T523" s="22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8" t="s">
        <v>595</v>
      </c>
      <c r="AT523" s="228" t="s">
        <v>119</v>
      </c>
      <c r="AU523" s="228" t="s">
        <v>84</v>
      </c>
      <c r="AY523" s="18" t="s">
        <v>117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8" t="s">
        <v>82</v>
      </c>
      <c r="BK523" s="229">
        <f>ROUND(I523*H523,2)</f>
        <v>0</v>
      </c>
      <c r="BL523" s="18" t="s">
        <v>595</v>
      </c>
      <c r="BM523" s="228" t="s">
        <v>596</v>
      </c>
    </row>
    <row r="524" s="2" customFormat="1">
      <c r="A524" s="39"/>
      <c r="B524" s="40"/>
      <c r="C524" s="41"/>
      <c r="D524" s="230" t="s">
        <v>125</v>
      </c>
      <c r="E524" s="41"/>
      <c r="F524" s="231" t="s">
        <v>591</v>
      </c>
      <c r="G524" s="41"/>
      <c r="H524" s="41"/>
      <c r="I524" s="232"/>
      <c r="J524" s="41"/>
      <c r="K524" s="41"/>
      <c r="L524" s="45"/>
      <c r="M524" s="233"/>
      <c r="N524" s="234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125</v>
      </c>
      <c r="AU524" s="18" t="s">
        <v>84</v>
      </c>
    </row>
    <row r="525" s="14" customFormat="1">
      <c r="A525" s="14"/>
      <c r="B525" s="245"/>
      <c r="C525" s="246"/>
      <c r="D525" s="230" t="s">
        <v>127</v>
      </c>
      <c r="E525" s="247" t="s">
        <v>1</v>
      </c>
      <c r="F525" s="248" t="s">
        <v>597</v>
      </c>
      <c r="G525" s="246"/>
      <c r="H525" s="249">
        <v>1</v>
      </c>
      <c r="I525" s="250"/>
      <c r="J525" s="246"/>
      <c r="K525" s="246"/>
      <c r="L525" s="251"/>
      <c r="M525" s="252"/>
      <c r="N525" s="253"/>
      <c r="O525" s="253"/>
      <c r="P525" s="253"/>
      <c r="Q525" s="253"/>
      <c r="R525" s="253"/>
      <c r="S525" s="253"/>
      <c r="T525" s="25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5" t="s">
        <v>127</v>
      </c>
      <c r="AU525" s="255" t="s">
        <v>84</v>
      </c>
      <c r="AV525" s="14" t="s">
        <v>84</v>
      </c>
      <c r="AW525" s="14" t="s">
        <v>31</v>
      </c>
      <c r="AX525" s="14" t="s">
        <v>82</v>
      </c>
      <c r="AY525" s="255" t="s">
        <v>117</v>
      </c>
    </row>
    <row r="526" s="2" customFormat="1" ht="16.5" customHeight="1">
      <c r="A526" s="39"/>
      <c r="B526" s="40"/>
      <c r="C526" s="216" t="s">
        <v>598</v>
      </c>
      <c r="D526" s="216" t="s">
        <v>119</v>
      </c>
      <c r="E526" s="217" t="s">
        <v>599</v>
      </c>
      <c r="F526" s="218" t="s">
        <v>600</v>
      </c>
      <c r="G526" s="219" t="s">
        <v>601</v>
      </c>
      <c r="H526" s="220">
        <v>1</v>
      </c>
      <c r="I526" s="221"/>
      <c r="J526" s="222">
        <f>ROUND(I526*H526,2)</f>
        <v>0</v>
      </c>
      <c r="K526" s="223"/>
      <c r="L526" s="45"/>
      <c r="M526" s="224" t="s">
        <v>1</v>
      </c>
      <c r="N526" s="225" t="s">
        <v>40</v>
      </c>
      <c r="O526" s="92"/>
      <c r="P526" s="226">
        <f>O526*H526</f>
        <v>0</v>
      </c>
      <c r="Q526" s="226">
        <v>0</v>
      </c>
      <c r="R526" s="226">
        <f>Q526*H526</f>
        <v>0</v>
      </c>
      <c r="S526" s="226">
        <v>0</v>
      </c>
      <c r="T526" s="22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8" t="s">
        <v>595</v>
      </c>
      <c r="AT526" s="228" t="s">
        <v>119</v>
      </c>
      <c r="AU526" s="228" t="s">
        <v>84</v>
      </c>
      <c r="AY526" s="18" t="s">
        <v>117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8" t="s">
        <v>82</v>
      </c>
      <c r="BK526" s="229">
        <f>ROUND(I526*H526,2)</f>
        <v>0</v>
      </c>
      <c r="BL526" s="18" t="s">
        <v>595</v>
      </c>
      <c r="BM526" s="228" t="s">
        <v>602</v>
      </c>
    </row>
    <row r="527" s="2" customFormat="1">
      <c r="A527" s="39"/>
      <c r="B527" s="40"/>
      <c r="C527" s="41"/>
      <c r="D527" s="230" t="s">
        <v>125</v>
      </c>
      <c r="E527" s="41"/>
      <c r="F527" s="231" t="s">
        <v>600</v>
      </c>
      <c r="G527" s="41"/>
      <c r="H527" s="41"/>
      <c r="I527" s="232"/>
      <c r="J527" s="41"/>
      <c r="K527" s="41"/>
      <c r="L527" s="45"/>
      <c r="M527" s="233"/>
      <c r="N527" s="234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125</v>
      </c>
      <c r="AU527" s="18" t="s">
        <v>84</v>
      </c>
    </row>
    <row r="528" s="14" customFormat="1">
      <c r="A528" s="14"/>
      <c r="B528" s="245"/>
      <c r="C528" s="246"/>
      <c r="D528" s="230" t="s">
        <v>127</v>
      </c>
      <c r="E528" s="247" t="s">
        <v>1</v>
      </c>
      <c r="F528" s="248" t="s">
        <v>603</v>
      </c>
      <c r="G528" s="246"/>
      <c r="H528" s="249">
        <v>1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127</v>
      </c>
      <c r="AU528" s="255" t="s">
        <v>84</v>
      </c>
      <c r="AV528" s="14" t="s">
        <v>84</v>
      </c>
      <c r="AW528" s="14" t="s">
        <v>31</v>
      </c>
      <c r="AX528" s="14" t="s">
        <v>82</v>
      </c>
      <c r="AY528" s="255" t="s">
        <v>117</v>
      </c>
    </row>
    <row r="529" s="2" customFormat="1" ht="16.5" customHeight="1">
      <c r="A529" s="39"/>
      <c r="B529" s="40"/>
      <c r="C529" s="216" t="s">
        <v>604</v>
      </c>
      <c r="D529" s="216" t="s">
        <v>119</v>
      </c>
      <c r="E529" s="217" t="s">
        <v>605</v>
      </c>
      <c r="F529" s="218" t="s">
        <v>606</v>
      </c>
      <c r="G529" s="219" t="s">
        <v>601</v>
      </c>
      <c r="H529" s="220">
        <v>1</v>
      </c>
      <c r="I529" s="221"/>
      <c r="J529" s="222">
        <f>ROUND(I529*H529,2)</f>
        <v>0</v>
      </c>
      <c r="K529" s="223"/>
      <c r="L529" s="45"/>
      <c r="M529" s="224" t="s">
        <v>1</v>
      </c>
      <c r="N529" s="225" t="s">
        <v>40</v>
      </c>
      <c r="O529" s="92"/>
      <c r="P529" s="226">
        <f>O529*H529</f>
        <v>0</v>
      </c>
      <c r="Q529" s="226">
        <v>0</v>
      </c>
      <c r="R529" s="226">
        <f>Q529*H529</f>
        <v>0</v>
      </c>
      <c r="S529" s="226">
        <v>0</v>
      </c>
      <c r="T529" s="227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8" t="s">
        <v>595</v>
      </c>
      <c r="AT529" s="228" t="s">
        <v>119</v>
      </c>
      <c r="AU529" s="228" t="s">
        <v>84</v>
      </c>
      <c r="AY529" s="18" t="s">
        <v>117</v>
      </c>
      <c r="BE529" s="229">
        <f>IF(N529="základní",J529,0)</f>
        <v>0</v>
      </c>
      <c r="BF529" s="229">
        <f>IF(N529="snížená",J529,0)</f>
        <v>0</v>
      </c>
      <c r="BG529" s="229">
        <f>IF(N529="zákl. přenesená",J529,0)</f>
        <v>0</v>
      </c>
      <c r="BH529" s="229">
        <f>IF(N529="sníž. přenesená",J529,0)</f>
        <v>0</v>
      </c>
      <c r="BI529" s="229">
        <f>IF(N529="nulová",J529,0)</f>
        <v>0</v>
      </c>
      <c r="BJ529" s="18" t="s">
        <v>82</v>
      </c>
      <c r="BK529" s="229">
        <f>ROUND(I529*H529,2)</f>
        <v>0</v>
      </c>
      <c r="BL529" s="18" t="s">
        <v>595</v>
      </c>
      <c r="BM529" s="228" t="s">
        <v>607</v>
      </c>
    </row>
    <row r="530" s="2" customFormat="1">
      <c r="A530" s="39"/>
      <c r="B530" s="40"/>
      <c r="C530" s="41"/>
      <c r="D530" s="230" t="s">
        <v>125</v>
      </c>
      <c r="E530" s="41"/>
      <c r="F530" s="231" t="s">
        <v>606</v>
      </c>
      <c r="G530" s="41"/>
      <c r="H530" s="41"/>
      <c r="I530" s="232"/>
      <c r="J530" s="41"/>
      <c r="K530" s="41"/>
      <c r="L530" s="45"/>
      <c r="M530" s="233"/>
      <c r="N530" s="234"/>
      <c r="O530" s="92"/>
      <c r="P530" s="92"/>
      <c r="Q530" s="92"/>
      <c r="R530" s="92"/>
      <c r="S530" s="92"/>
      <c r="T530" s="93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125</v>
      </c>
      <c r="AU530" s="18" t="s">
        <v>84</v>
      </c>
    </row>
    <row r="531" s="14" customFormat="1">
      <c r="A531" s="14"/>
      <c r="B531" s="245"/>
      <c r="C531" s="246"/>
      <c r="D531" s="230" t="s">
        <v>127</v>
      </c>
      <c r="E531" s="247" t="s">
        <v>1</v>
      </c>
      <c r="F531" s="248" t="s">
        <v>608</v>
      </c>
      <c r="G531" s="246"/>
      <c r="H531" s="249">
        <v>1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127</v>
      </c>
      <c r="AU531" s="255" t="s">
        <v>84</v>
      </c>
      <c r="AV531" s="14" t="s">
        <v>84</v>
      </c>
      <c r="AW531" s="14" t="s">
        <v>31</v>
      </c>
      <c r="AX531" s="14" t="s">
        <v>82</v>
      </c>
      <c r="AY531" s="255" t="s">
        <v>117</v>
      </c>
    </row>
    <row r="532" s="2" customFormat="1" ht="16.5" customHeight="1">
      <c r="A532" s="39"/>
      <c r="B532" s="40"/>
      <c r="C532" s="216" t="s">
        <v>609</v>
      </c>
      <c r="D532" s="216" t="s">
        <v>119</v>
      </c>
      <c r="E532" s="217" t="s">
        <v>610</v>
      </c>
      <c r="F532" s="218" t="s">
        <v>611</v>
      </c>
      <c r="G532" s="219" t="s">
        <v>601</v>
      </c>
      <c r="H532" s="220">
        <v>1</v>
      </c>
      <c r="I532" s="221"/>
      <c r="J532" s="222">
        <f>ROUND(I532*H532,2)</f>
        <v>0</v>
      </c>
      <c r="K532" s="223"/>
      <c r="L532" s="45"/>
      <c r="M532" s="224" t="s">
        <v>1</v>
      </c>
      <c r="N532" s="225" t="s">
        <v>40</v>
      </c>
      <c r="O532" s="92"/>
      <c r="P532" s="226">
        <f>O532*H532</f>
        <v>0</v>
      </c>
      <c r="Q532" s="226">
        <v>0</v>
      </c>
      <c r="R532" s="226">
        <f>Q532*H532</f>
        <v>0</v>
      </c>
      <c r="S532" s="226">
        <v>0</v>
      </c>
      <c r="T532" s="22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8" t="s">
        <v>595</v>
      </c>
      <c r="AT532" s="228" t="s">
        <v>119</v>
      </c>
      <c r="AU532" s="228" t="s">
        <v>84</v>
      </c>
      <c r="AY532" s="18" t="s">
        <v>117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8" t="s">
        <v>82</v>
      </c>
      <c r="BK532" s="229">
        <f>ROUND(I532*H532,2)</f>
        <v>0</v>
      </c>
      <c r="BL532" s="18" t="s">
        <v>595</v>
      </c>
      <c r="BM532" s="228" t="s">
        <v>612</v>
      </c>
    </row>
    <row r="533" s="2" customFormat="1">
      <c r="A533" s="39"/>
      <c r="B533" s="40"/>
      <c r="C533" s="41"/>
      <c r="D533" s="230" t="s">
        <v>125</v>
      </c>
      <c r="E533" s="41"/>
      <c r="F533" s="231" t="s">
        <v>611</v>
      </c>
      <c r="G533" s="41"/>
      <c r="H533" s="41"/>
      <c r="I533" s="232"/>
      <c r="J533" s="41"/>
      <c r="K533" s="41"/>
      <c r="L533" s="45"/>
      <c r="M533" s="233"/>
      <c r="N533" s="234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125</v>
      </c>
      <c r="AU533" s="18" t="s">
        <v>84</v>
      </c>
    </row>
    <row r="534" s="14" customFormat="1">
      <c r="A534" s="14"/>
      <c r="B534" s="245"/>
      <c r="C534" s="246"/>
      <c r="D534" s="230" t="s">
        <v>127</v>
      </c>
      <c r="E534" s="247" t="s">
        <v>1</v>
      </c>
      <c r="F534" s="248" t="s">
        <v>613</v>
      </c>
      <c r="G534" s="246"/>
      <c r="H534" s="249">
        <v>1</v>
      </c>
      <c r="I534" s="250"/>
      <c r="J534" s="246"/>
      <c r="K534" s="246"/>
      <c r="L534" s="251"/>
      <c r="M534" s="252"/>
      <c r="N534" s="253"/>
      <c r="O534" s="253"/>
      <c r="P534" s="253"/>
      <c r="Q534" s="253"/>
      <c r="R534" s="253"/>
      <c r="S534" s="253"/>
      <c r="T534" s="25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5" t="s">
        <v>127</v>
      </c>
      <c r="AU534" s="255" t="s">
        <v>84</v>
      </c>
      <c r="AV534" s="14" t="s">
        <v>84</v>
      </c>
      <c r="AW534" s="14" t="s">
        <v>31</v>
      </c>
      <c r="AX534" s="14" t="s">
        <v>82</v>
      </c>
      <c r="AY534" s="255" t="s">
        <v>117</v>
      </c>
    </row>
    <row r="535" s="2" customFormat="1" ht="24.15" customHeight="1">
      <c r="A535" s="39"/>
      <c r="B535" s="40"/>
      <c r="C535" s="216" t="s">
        <v>614</v>
      </c>
      <c r="D535" s="216" t="s">
        <v>119</v>
      </c>
      <c r="E535" s="217" t="s">
        <v>615</v>
      </c>
      <c r="F535" s="218" t="s">
        <v>616</v>
      </c>
      <c r="G535" s="219" t="s">
        <v>617</v>
      </c>
      <c r="H535" s="220">
        <v>1</v>
      </c>
      <c r="I535" s="221"/>
      <c r="J535" s="222">
        <f>ROUND(I535*H535,2)</f>
        <v>0</v>
      </c>
      <c r="K535" s="223"/>
      <c r="L535" s="45"/>
      <c r="M535" s="224" t="s">
        <v>1</v>
      </c>
      <c r="N535" s="225" t="s">
        <v>40</v>
      </c>
      <c r="O535" s="92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8" t="s">
        <v>595</v>
      </c>
      <c r="AT535" s="228" t="s">
        <v>119</v>
      </c>
      <c r="AU535" s="228" t="s">
        <v>84</v>
      </c>
      <c r="AY535" s="18" t="s">
        <v>117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8" t="s">
        <v>82</v>
      </c>
      <c r="BK535" s="229">
        <f>ROUND(I535*H535,2)</f>
        <v>0</v>
      </c>
      <c r="BL535" s="18" t="s">
        <v>595</v>
      </c>
      <c r="BM535" s="228" t="s">
        <v>618</v>
      </c>
    </row>
    <row r="536" s="2" customFormat="1">
      <c r="A536" s="39"/>
      <c r="B536" s="40"/>
      <c r="C536" s="41"/>
      <c r="D536" s="230" t="s">
        <v>125</v>
      </c>
      <c r="E536" s="41"/>
      <c r="F536" s="231" t="s">
        <v>616</v>
      </c>
      <c r="G536" s="41"/>
      <c r="H536" s="41"/>
      <c r="I536" s="232"/>
      <c r="J536" s="41"/>
      <c r="K536" s="41"/>
      <c r="L536" s="45"/>
      <c r="M536" s="233"/>
      <c r="N536" s="234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125</v>
      </c>
      <c r="AU536" s="18" t="s">
        <v>84</v>
      </c>
    </row>
    <row r="537" s="2" customFormat="1" ht="16.5" customHeight="1">
      <c r="A537" s="39"/>
      <c r="B537" s="40"/>
      <c r="C537" s="216" t="s">
        <v>619</v>
      </c>
      <c r="D537" s="216" t="s">
        <v>119</v>
      </c>
      <c r="E537" s="217" t="s">
        <v>620</v>
      </c>
      <c r="F537" s="218" t="s">
        <v>621</v>
      </c>
      <c r="G537" s="219" t="s">
        <v>622</v>
      </c>
      <c r="H537" s="220">
        <v>11</v>
      </c>
      <c r="I537" s="221"/>
      <c r="J537" s="222">
        <f>ROUND(I537*H537,2)</f>
        <v>0</v>
      </c>
      <c r="K537" s="223"/>
      <c r="L537" s="45"/>
      <c r="M537" s="224" t="s">
        <v>1</v>
      </c>
      <c r="N537" s="225" t="s">
        <v>40</v>
      </c>
      <c r="O537" s="92"/>
      <c r="P537" s="226">
        <f>O537*H537</f>
        <v>0</v>
      </c>
      <c r="Q537" s="226">
        <v>0</v>
      </c>
      <c r="R537" s="226">
        <f>Q537*H537</f>
        <v>0</v>
      </c>
      <c r="S537" s="226">
        <v>0</v>
      </c>
      <c r="T537" s="227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8" t="s">
        <v>595</v>
      </c>
      <c r="AT537" s="228" t="s">
        <v>119</v>
      </c>
      <c r="AU537" s="228" t="s">
        <v>84</v>
      </c>
      <c r="AY537" s="18" t="s">
        <v>117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18" t="s">
        <v>82</v>
      </c>
      <c r="BK537" s="229">
        <f>ROUND(I537*H537,2)</f>
        <v>0</v>
      </c>
      <c r="BL537" s="18" t="s">
        <v>595</v>
      </c>
      <c r="BM537" s="228" t="s">
        <v>623</v>
      </c>
    </row>
    <row r="538" s="2" customFormat="1">
      <c r="A538" s="39"/>
      <c r="B538" s="40"/>
      <c r="C538" s="41"/>
      <c r="D538" s="230" t="s">
        <v>125</v>
      </c>
      <c r="E538" s="41"/>
      <c r="F538" s="231" t="s">
        <v>621</v>
      </c>
      <c r="G538" s="41"/>
      <c r="H538" s="41"/>
      <c r="I538" s="232"/>
      <c r="J538" s="41"/>
      <c r="K538" s="41"/>
      <c r="L538" s="45"/>
      <c r="M538" s="233"/>
      <c r="N538" s="23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125</v>
      </c>
      <c r="AU538" s="18" t="s">
        <v>84</v>
      </c>
    </row>
    <row r="539" s="13" customFormat="1">
      <c r="A539" s="13"/>
      <c r="B539" s="235"/>
      <c r="C539" s="236"/>
      <c r="D539" s="230" t="s">
        <v>127</v>
      </c>
      <c r="E539" s="237" t="s">
        <v>1</v>
      </c>
      <c r="F539" s="238" t="s">
        <v>624</v>
      </c>
      <c r="G539" s="236"/>
      <c r="H539" s="237" t="s">
        <v>1</v>
      </c>
      <c r="I539" s="239"/>
      <c r="J539" s="236"/>
      <c r="K539" s="236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127</v>
      </c>
      <c r="AU539" s="244" t="s">
        <v>84</v>
      </c>
      <c r="AV539" s="13" t="s">
        <v>82</v>
      </c>
      <c r="AW539" s="13" t="s">
        <v>31</v>
      </c>
      <c r="AX539" s="13" t="s">
        <v>75</v>
      </c>
      <c r="AY539" s="244" t="s">
        <v>117</v>
      </c>
    </row>
    <row r="540" s="14" customFormat="1">
      <c r="A540" s="14"/>
      <c r="B540" s="245"/>
      <c r="C540" s="246"/>
      <c r="D540" s="230" t="s">
        <v>127</v>
      </c>
      <c r="E540" s="247" t="s">
        <v>1</v>
      </c>
      <c r="F540" s="248" t="s">
        <v>625</v>
      </c>
      <c r="G540" s="246"/>
      <c r="H540" s="249">
        <v>11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5" t="s">
        <v>127</v>
      </c>
      <c r="AU540" s="255" t="s">
        <v>84</v>
      </c>
      <c r="AV540" s="14" t="s">
        <v>84</v>
      </c>
      <c r="AW540" s="14" t="s">
        <v>31</v>
      </c>
      <c r="AX540" s="14" t="s">
        <v>82</v>
      </c>
      <c r="AY540" s="255" t="s">
        <v>117</v>
      </c>
    </row>
    <row r="541" s="2" customFormat="1" ht="16.5" customHeight="1">
      <c r="A541" s="39"/>
      <c r="B541" s="40"/>
      <c r="C541" s="216" t="s">
        <v>626</v>
      </c>
      <c r="D541" s="216" t="s">
        <v>119</v>
      </c>
      <c r="E541" s="217" t="s">
        <v>627</v>
      </c>
      <c r="F541" s="218" t="s">
        <v>628</v>
      </c>
      <c r="G541" s="219" t="s">
        <v>601</v>
      </c>
      <c r="H541" s="220">
        <v>1</v>
      </c>
      <c r="I541" s="221"/>
      <c r="J541" s="222">
        <f>ROUND(I541*H541,2)</f>
        <v>0</v>
      </c>
      <c r="K541" s="223"/>
      <c r="L541" s="45"/>
      <c r="M541" s="224" t="s">
        <v>1</v>
      </c>
      <c r="N541" s="225" t="s">
        <v>40</v>
      </c>
      <c r="O541" s="92"/>
      <c r="P541" s="226">
        <f>O541*H541</f>
        <v>0</v>
      </c>
      <c r="Q541" s="226">
        <v>0</v>
      </c>
      <c r="R541" s="226">
        <f>Q541*H541</f>
        <v>0</v>
      </c>
      <c r="S541" s="226">
        <v>0</v>
      </c>
      <c r="T541" s="227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8" t="s">
        <v>595</v>
      </c>
      <c r="AT541" s="228" t="s">
        <v>119</v>
      </c>
      <c r="AU541" s="228" t="s">
        <v>84</v>
      </c>
      <c r="AY541" s="18" t="s">
        <v>117</v>
      </c>
      <c r="BE541" s="229">
        <f>IF(N541="základní",J541,0)</f>
        <v>0</v>
      </c>
      <c r="BF541" s="229">
        <f>IF(N541="snížená",J541,0)</f>
        <v>0</v>
      </c>
      <c r="BG541" s="229">
        <f>IF(N541="zákl. přenesená",J541,0)</f>
        <v>0</v>
      </c>
      <c r="BH541" s="229">
        <f>IF(N541="sníž. přenesená",J541,0)</f>
        <v>0</v>
      </c>
      <c r="BI541" s="229">
        <f>IF(N541="nulová",J541,0)</f>
        <v>0</v>
      </c>
      <c r="BJ541" s="18" t="s">
        <v>82</v>
      </c>
      <c r="BK541" s="229">
        <f>ROUND(I541*H541,2)</f>
        <v>0</v>
      </c>
      <c r="BL541" s="18" t="s">
        <v>595</v>
      </c>
      <c r="BM541" s="228" t="s">
        <v>629</v>
      </c>
    </row>
    <row r="542" s="2" customFormat="1">
      <c r="A542" s="39"/>
      <c r="B542" s="40"/>
      <c r="C542" s="41"/>
      <c r="D542" s="230" t="s">
        <v>125</v>
      </c>
      <c r="E542" s="41"/>
      <c r="F542" s="231" t="s">
        <v>628</v>
      </c>
      <c r="G542" s="41"/>
      <c r="H542" s="41"/>
      <c r="I542" s="232"/>
      <c r="J542" s="41"/>
      <c r="K542" s="41"/>
      <c r="L542" s="45"/>
      <c r="M542" s="233"/>
      <c r="N542" s="234"/>
      <c r="O542" s="92"/>
      <c r="P542" s="92"/>
      <c r="Q542" s="92"/>
      <c r="R542" s="92"/>
      <c r="S542" s="92"/>
      <c r="T542" s="93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125</v>
      </c>
      <c r="AU542" s="18" t="s">
        <v>84</v>
      </c>
    </row>
    <row r="543" s="14" customFormat="1">
      <c r="A543" s="14"/>
      <c r="B543" s="245"/>
      <c r="C543" s="246"/>
      <c r="D543" s="230" t="s">
        <v>127</v>
      </c>
      <c r="E543" s="247" t="s">
        <v>1</v>
      </c>
      <c r="F543" s="248" t="s">
        <v>630</v>
      </c>
      <c r="G543" s="246"/>
      <c r="H543" s="249">
        <v>1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127</v>
      </c>
      <c r="AU543" s="255" t="s">
        <v>84</v>
      </c>
      <c r="AV543" s="14" t="s">
        <v>84</v>
      </c>
      <c r="AW543" s="14" t="s">
        <v>31</v>
      </c>
      <c r="AX543" s="14" t="s">
        <v>82</v>
      </c>
      <c r="AY543" s="255" t="s">
        <v>117</v>
      </c>
    </row>
    <row r="544" s="2" customFormat="1" ht="16.5" customHeight="1">
      <c r="A544" s="39"/>
      <c r="B544" s="40"/>
      <c r="C544" s="216" t="s">
        <v>631</v>
      </c>
      <c r="D544" s="216" t="s">
        <v>119</v>
      </c>
      <c r="E544" s="217" t="s">
        <v>632</v>
      </c>
      <c r="F544" s="218" t="s">
        <v>633</v>
      </c>
      <c r="G544" s="219" t="s">
        <v>601</v>
      </c>
      <c r="H544" s="220">
        <v>1</v>
      </c>
      <c r="I544" s="221"/>
      <c r="J544" s="222">
        <f>ROUND(I544*H544,2)</f>
        <v>0</v>
      </c>
      <c r="K544" s="223"/>
      <c r="L544" s="45"/>
      <c r="M544" s="224" t="s">
        <v>1</v>
      </c>
      <c r="N544" s="225" t="s">
        <v>40</v>
      </c>
      <c r="O544" s="92"/>
      <c r="P544" s="226">
        <f>O544*H544</f>
        <v>0</v>
      </c>
      <c r="Q544" s="226">
        <v>0</v>
      </c>
      <c r="R544" s="226">
        <f>Q544*H544</f>
        <v>0</v>
      </c>
      <c r="S544" s="226">
        <v>0</v>
      </c>
      <c r="T544" s="227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8" t="s">
        <v>595</v>
      </c>
      <c r="AT544" s="228" t="s">
        <v>119</v>
      </c>
      <c r="AU544" s="228" t="s">
        <v>84</v>
      </c>
      <c r="AY544" s="18" t="s">
        <v>117</v>
      </c>
      <c r="BE544" s="229">
        <f>IF(N544="základní",J544,0)</f>
        <v>0</v>
      </c>
      <c r="BF544" s="229">
        <f>IF(N544="snížená",J544,0)</f>
        <v>0</v>
      </c>
      <c r="BG544" s="229">
        <f>IF(N544="zákl. přenesená",J544,0)</f>
        <v>0</v>
      </c>
      <c r="BH544" s="229">
        <f>IF(N544="sníž. přenesená",J544,0)</f>
        <v>0</v>
      </c>
      <c r="BI544" s="229">
        <f>IF(N544="nulová",J544,0)</f>
        <v>0</v>
      </c>
      <c r="BJ544" s="18" t="s">
        <v>82</v>
      </c>
      <c r="BK544" s="229">
        <f>ROUND(I544*H544,2)</f>
        <v>0</v>
      </c>
      <c r="BL544" s="18" t="s">
        <v>595</v>
      </c>
      <c r="BM544" s="228" t="s">
        <v>634</v>
      </c>
    </row>
    <row r="545" s="2" customFormat="1">
      <c r="A545" s="39"/>
      <c r="B545" s="40"/>
      <c r="C545" s="41"/>
      <c r="D545" s="230" t="s">
        <v>125</v>
      </c>
      <c r="E545" s="41"/>
      <c r="F545" s="231" t="s">
        <v>633</v>
      </c>
      <c r="G545" s="41"/>
      <c r="H545" s="41"/>
      <c r="I545" s="232"/>
      <c r="J545" s="41"/>
      <c r="K545" s="41"/>
      <c r="L545" s="45"/>
      <c r="M545" s="233"/>
      <c r="N545" s="234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125</v>
      </c>
      <c r="AU545" s="18" t="s">
        <v>84</v>
      </c>
    </row>
    <row r="546" s="14" customFormat="1">
      <c r="A546" s="14"/>
      <c r="B546" s="245"/>
      <c r="C546" s="246"/>
      <c r="D546" s="230" t="s">
        <v>127</v>
      </c>
      <c r="E546" s="247" t="s">
        <v>1</v>
      </c>
      <c r="F546" s="248" t="s">
        <v>630</v>
      </c>
      <c r="G546" s="246"/>
      <c r="H546" s="249">
        <v>1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5" t="s">
        <v>127</v>
      </c>
      <c r="AU546" s="255" t="s">
        <v>84</v>
      </c>
      <c r="AV546" s="14" t="s">
        <v>84</v>
      </c>
      <c r="AW546" s="14" t="s">
        <v>31</v>
      </c>
      <c r="AX546" s="14" t="s">
        <v>82</v>
      </c>
      <c r="AY546" s="255" t="s">
        <v>117</v>
      </c>
    </row>
    <row r="547" s="2" customFormat="1" ht="21.75" customHeight="1">
      <c r="A547" s="39"/>
      <c r="B547" s="40"/>
      <c r="C547" s="216" t="s">
        <v>635</v>
      </c>
      <c r="D547" s="216" t="s">
        <v>119</v>
      </c>
      <c r="E547" s="217" t="s">
        <v>636</v>
      </c>
      <c r="F547" s="218" t="s">
        <v>637</v>
      </c>
      <c r="G547" s="219" t="s">
        <v>601</v>
      </c>
      <c r="H547" s="220">
        <v>1</v>
      </c>
      <c r="I547" s="221"/>
      <c r="J547" s="222">
        <f>ROUND(I547*H547,2)</f>
        <v>0</v>
      </c>
      <c r="K547" s="223"/>
      <c r="L547" s="45"/>
      <c r="M547" s="224" t="s">
        <v>1</v>
      </c>
      <c r="N547" s="225" t="s">
        <v>40</v>
      </c>
      <c r="O547" s="92"/>
      <c r="P547" s="226">
        <f>O547*H547</f>
        <v>0</v>
      </c>
      <c r="Q547" s="226">
        <v>0</v>
      </c>
      <c r="R547" s="226">
        <f>Q547*H547</f>
        <v>0</v>
      </c>
      <c r="S547" s="226">
        <v>0</v>
      </c>
      <c r="T547" s="22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8" t="s">
        <v>595</v>
      </c>
      <c r="AT547" s="228" t="s">
        <v>119</v>
      </c>
      <c r="AU547" s="228" t="s">
        <v>84</v>
      </c>
      <c r="AY547" s="18" t="s">
        <v>117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8" t="s">
        <v>82</v>
      </c>
      <c r="BK547" s="229">
        <f>ROUND(I547*H547,2)</f>
        <v>0</v>
      </c>
      <c r="BL547" s="18" t="s">
        <v>595</v>
      </c>
      <c r="BM547" s="228" t="s">
        <v>638</v>
      </c>
    </row>
    <row r="548" s="2" customFormat="1">
      <c r="A548" s="39"/>
      <c r="B548" s="40"/>
      <c r="C548" s="41"/>
      <c r="D548" s="230" t="s">
        <v>125</v>
      </c>
      <c r="E548" s="41"/>
      <c r="F548" s="231" t="s">
        <v>637</v>
      </c>
      <c r="G548" s="41"/>
      <c r="H548" s="41"/>
      <c r="I548" s="232"/>
      <c r="J548" s="41"/>
      <c r="K548" s="41"/>
      <c r="L548" s="45"/>
      <c r="M548" s="233"/>
      <c r="N548" s="234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125</v>
      </c>
      <c r="AU548" s="18" t="s">
        <v>84</v>
      </c>
    </row>
    <row r="549" s="13" customFormat="1">
      <c r="A549" s="13"/>
      <c r="B549" s="235"/>
      <c r="C549" s="236"/>
      <c r="D549" s="230" t="s">
        <v>127</v>
      </c>
      <c r="E549" s="237" t="s">
        <v>1</v>
      </c>
      <c r="F549" s="238" t="s">
        <v>639</v>
      </c>
      <c r="G549" s="236"/>
      <c r="H549" s="237" t="s">
        <v>1</v>
      </c>
      <c r="I549" s="239"/>
      <c r="J549" s="236"/>
      <c r="K549" s="236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127</v>
      </c>
      <c r="AU549" s="244" t="s">
        <v>84</v>
      </c>
      <c r="AV549" s="13" t="s">
        <v>82</v>
      </c>
      <c r="AW549" s="13" t="s">
        <v>31</v>
      </c>
      <c r="AX549" s="13" t="s">
        <v>75</v>
      </c>
      <c r="AY549" s="244" t="s">
        <v>117</v>
      </c>
    </row>
    <row r="550" s="13" customFormat="1">
      <c r="A550" s="13"/>
      <c r="B550" s="235"/>
      <c r="C550" s="236"/>
      <c r="D550" s="230" t="s">
        <v>127</v>
      </c>
      <c r="E550" s="237" t="s">
        <v>1</v>
      </c>
      <c r="F550" s="238" t="s">
        <v>640</v>
      </c>
      <c r="G550" s="236"/>
      <c r="H550" s="237" t="s">
        <v>1</v>
      </c>
      <c r="I550" s="239"/>
      <c r="J550" s="236"/>
      <c r="K550" s="236"/>
      <c r="L550" s="240"/>
      <c r="M550" s="241"/>
      <c r="N550" s="242"/>
      <c r="O550" s="242"/>
      <c r="P550" s="242"/>
      <c r="Q550" s="242"/>
      <c r="R550" s="242"/>
      <c r="S550" s="242"/>
      <c r="T550" s="24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4" t="s">
        <v>127</v>
      </c>
      <c r="AU550" s="244" t="s">
        <v>84</v>
      </c>
      <c r="AV550" s="13" t="s">
        <v>82</v>
      </c>
      <c r="AW550" s="13" t="s">
        <v>31</v>
      </c>
      <c r="AX550" s="13" t="s">
        <v>75</v>
      </c>
      <c r="AY550" s="244" t="s">
        <v>117</v>
      </c>
    </row>
    <row r="551" s="13" customFormat="1">
      <c r="A551" s="13"/>
      <c r="B551" s="235"/>
      <c r="C551" s="236"/>
      <c r="D551" s="230" t="s">
        <v>127</v>
      </c>
      <c r="E551" s="237" t="s">
        <v>1</v>
      </c>
      <c r="F551" s="238" t="s">
        <v>641</v>
      </c>
      <c r="G551" s="236"/>
      <c r="H551" s="237" t="s">
        <v>1</v>
      </c>
      <c r="I551" s="239"/>
      <c r="J551" s="236"/>
      <c r="K551" s="236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127</v>
      </c>
      <c r="AU551" s="244" t="s">
        <v>84</v>
      </c>
      <c r="AV551" s="13" t="s">
        <v>82</v>
      </c>
      <c r="AW551" s="13" t="s">
        <v>31</v>
      </c>
      <c r="AX551" s="13" t="s">
        <v>75</v>
      </c>
      <c r="AY551" s="244" t="s">
        <v>117</v>
      </c>
    </row>
    <row r="552" s="13" customFormat="1">
      <c r="A552" s="13"/>
      <c r="B552" s="235"/>
      <c r="C552" s="236"/>
      <c r="D552" s="230" t="s">
        <v>127</v>
      </c>
      <c r="E552" s="237" t="s">
        <v>1</v>
      </c>
      <c r="F552" s="238" t="s">
        <v>642</v>
      </c>
      <c r="G552" s="236"/>
      <c r="H552" s="237" t="s">
        <v>1</v>
      </c>
      <c r="I552" s="239"/>
      <c r="J552" s="236"/>
      <c r="K552" s="236"/>
      <c r="L552" s="240"/>
      <c r="M552" s="241"/>
      <c r="N552" s="242"/>
      <c r="O552" s="242"/>
      <c r="P552" s="242"/>
      <c r="Q552" s="242"/>
      <c r="R552" s="242"/>
      <c r="S552" s="242"/>
      <c r="T552" s="24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127</v>
      </c>
      <c r="AU552" s="244" t="s">
        <v>84</v>
      </c>
      <c r="AV552" s="13" t="s">
        <v>82</v>
      </c>
      <c r="AW552" s="13" t="s">
        <v>31</v>
      </c>
      <c r="AX552" s="13" t="s">
        <v>75</v>
      </c>
      <c r="AY552" s="244" t="s">
        <v>117</v>
      </c>
    </row>
    <row r="553" s="13" customFormat="1">
      <c r="A553" s="13"/>
      <c r="B553" s="235"/>
      <c r="C553" s="236"/>
      <c r="D553" s="230" t="s">
        <v>127</v>
      </c>
      <c r="E553" s="237" t="s">
        <v>1</v>
      </c>
      <c r="F553" s="238" t="s">
        <v>643</v>
      </c>
      <c r="G553" s="236"/>
      <c r="H553" s="237" t="s">
        <v>1</v>
      </c>
      <c r="I553" s="239"/>
      <c r="J553" s="236"/>
      <c r="K553" s="236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127</v>
      </c>
      <c r="AU553" s="244" t="s">
        <v>84</v>
      </c>
      <c r="AV553" s="13" t="s">
        <v>82</v>
      </c>
      <c r="AW553" s="13" t="s">
        <v>31</v>
      </c>
      <c r="AX553" s="13" t="s">
        <v>75</v>
      </c>
      <c r="AY553" s="244" t="s">
        <v>117</v>
      </c>
    </row>
    <row r="554" s="13" customFormat="1">
      <c r="A554" s="13"/>
      <c r="B554" s="235"/>
      <c r="C554" s="236"/>
      <c r="D554" s="230" t="s">
        <v>127</v>
      </c>
      <c r="E554" s="237" t="s">
        <v>1</v>
      </c>
      <c r="F554" s="238" t="s">
        <v>644</v>
      </c>
      <c r="G554" s="236"/>
      <c r="H554" s="237" t="s">
        <v>1</v>
      </c>
      <c r="I554" s="239"/>
      <c r="J554" s="236"/>
      <c r="K554" s="236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127</v>
      </c>
      <c r="AU554" s="244" t="s">
        <v>84</v>
      </c>
      <c r="AV554" s="13" t="s">
        <v>82</v>
      </c>
      <c r="AW554" s="13" t="s">
        <v>31</v>
      </c>
      <c r="AX554" s="13" t="s">
        <v>75</v>
      </c>
      <c r="AY554" s="244" t="s">
        <v>117</v>
      </c>
    </row>
    <row r="555" s="14" customFormat="1">
      <c r="A555" s="14"/>
      <c r="B555" s="245"/>
      <c r="C555" s="246"/>
      <c r="D555" s="230" t="s">
        <v>127</v>
      </c>
      <c r="E555" s="247" t="s">
        <v>1</v>
      </c>
      <c r="F555" s="248" t="s">
        <v>645</v>
      </c>
      <c r="G555" s="246"/>
      <c r="H555" s="249">
        <v>1</v>
      </c>
      <c r="I555" s="250"/>
      <c r="J555" s="246"/>
      <c r="K555" s="246"/>
      <c r="L555" s="251"/>
      <c r="M555" s="289"/>
      <c r="N555" s="290"/>
      <c r="O555" s="290"/>
      <c r="P555" s="290"/>
      <c r="Q555" s="290"/>
      <c r="R555" s="290"/>
      <c r="S555" s="290"/>
      <c r="T555" s="29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5" t="s">
        <v>127</v>
      </c>
      <c r="AU555" s="255" t="s">
        <v>84</v>
      </c>
      <c r="AV555" s="14" t="s">
        <v>84</v>
      </c>
      <c r="AW555" s="14" t="s">
        <v>31</v>
      </c>
      <c r="AX555" s="14" t="s">
        <v>82</v>
      </c>
      <c r="AY555" s="255" t="s">
        <v>117</v>
      </c>
    </row>
    <row r="556" s="2" customFormat="1" ht="6.96" customHeight="1">
      <c r="A556" s="39"/>
      <c r="B556" s="67"/>
      <c r="C556" s="68"/>
      <c r="D556" s="68"/>
      <c r="E556" s="68"/>
      <c r="F556" s="68"/>
      <c r="G556" s="68"/>
      <c r="H556" s="68"/>
      <c r="I556" s="68"/>
      <c r="J556" s="68"/>
      <c r="K556" s="68"/>
      <c r="L556" s="45"/>
      <c r="M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</row>
  </sheetData>
  <sheetProtection sheet="1" autoFilter="0" formatColumns="0" formatRows="0" objects="1" scenarios="1" spinCount="100000" saltValue="zLfaLSqkLFZsvYdVTko0gENL67tYuW0hgERlNKfh/76IYMWdWym2L+Asz7xM51fOz2M2ch/megU1eiMwIDaO8A==" hashValue="yBuOK5cZTTibgqV/jTvd5bCh8T2cWSHNOxF3jm0KZ6ALZCjmNhiBkPx5r1Y3VGqQGzoeH9gV2w0cv/jogc5ffg==" algorithmName="SHA-512" password="CC35"/>
  <autoFilter ref="C124:K55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Kauer Miroslav</dc:creator>
  <cp:lastModifiedBy>Kauer Miroslav</cp:lastModifiedBy>
  <dcterms:created xsi:type="dcterms:W3CDTF">2022-01-31T10:22:21Z</dcterms:created>
  <dcterms:modified xsi:type="dcterms:W3CDTF">2022-01-31T10:22:23Z</dcterms:modified>
</cp:coreProperties>
</file>