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628"/>
  <workbookPr defaultThemeVersion="166925"/>
  <bookViews>
    <workbookView xWindow="28680" yWindow="1680" windowWidth="29040" windowHeight="15840" activeTab="4"/>
  </bookViews>
  <sheets>
    <sheet name="Titulní list" sheetId="2" r:id="rId1"/>
    <sheet name="01 - oprava tělesa plavidla" sheetId="1" r:id="rId2"/>
    <sheet name="02 - Nové konstrukce" sheetId="3" r:id="rId3"/>
    <sheet name="03 - Protikorozní ochrany" sheetId="7" r:id="rId4"/>
    <sheet name="VON" sheetId="5"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<sst xmlns="http://schemas.openxmlformats.org/spreadsheetml/2006/main" count="314" uniqueCount="195">
  <si>
    <t>Číslo</t>
  </si>
  <si>
    <t>Název</t>
  </si>
  <si>
    <t>2.1.</t>
  </si>
  <si>
    <t>2.2.</t>
  </si>
  <si>
    <t xml:space="preserve">Opravy </t>
  </si>
  <si>
    <t>3.1.</t>
  </si>
  <si>
    <t>3.2.</t>
  </si>
  <si>
    <t>3.3.</t>
  </si>
  <si>
    <t>3.5.</t>
  </si>
  <si>
    <t>Protikorzní ochrany</t>
  </si>
  <si>
    <t>Nátěry vnější obšívky</t>
  </si>
  <si>
    <t>Nátěry ostatní</t>
  </si>
  <si>
    <t>Bod v TP 3
Pro realizaci opravy plavidla bude zhotovitelem zpracována technická dokumentace opravy s částí výkresovou a textovou. Dokumentace bude předložena ke schválení inspekci CS Lloydu. Technickou dokumentaci předkládá a schvalování objednává a hradí zhotovitel. Dokumentace se po ukončení rekonstrukce předává investorovi.</t>
  </si>
  <si>
    <t xml:space="preserve">Bod v TP 3.1
Výkresová část musí obsahovat nejméně:
- rozvinutou obšívku plavidla s vyznačení vyměněných plechů, styků plechů a jejich tloušťky;
- další potřebné výkresy vyplývající z rozsahu opravy (viz níže);
- tabulku svarů;
- nátěrový plán.
Dokumentace bude rozkreslena do stupně vhodného pro realizaci opravy. </t>
  </si>
  <si>
    <t>Soupis prací opravy tlačného člunu JTČ "František"</t>
  </si>
  <si>
    <t>Ceny jsou bez DPH</t>
  </si>
  <si>
    <t>Akce:</t>
  </si>
  <si>
    <t>Objednatel:</t>
  </si>
  <si>
    <t>Povodí Vltavy, státní podnik</t>
  </si>
  <si>
    <t>Holečkova 3178/8, 150 00 praha 5 - Smíchov</t>
  </si>
  <si>
    <t>IČO: 70889953</t>
  </si>
  <si>
    <t>DIČ: CZ70889953</t>
  </si>
  <si>
    <t>Zhotovitel:</t>
  </si>
  <si>
    <t>IČO:</t>
  </si>
  <si>
    <t>DIČ:</t>
  </si>
  <si>
    <t>Cena bez DPH</t>
  </si>
  <si>
    <t xml:space="preserve">Náklady soupisu celkem </t>
  </si>
  <si>
    <t>kplt</t>
  </si>
  <si>
    <t>MJ</t>
  </si>
  <si>
    <t>4.1.</t>
  </si>
  <si>
    <t>4.2.</t>
  </si>
  <si>
    <t>3.6.</t>
  </si>
  <si>
    <t>Nové ponorové stupnice</t>
  </si>
  <si>
    <t>Množství</t>
  </si>
  <si>
    <r>
      <t>Jednotková cena</t>
    </r>
    <r>
      <rPr>
        <i/>
        <sz val="10"/>
        <rFont val="Arial"/>
        <family val="2"/>
      </rPr>
      <t>[Kč]</t>
    </r>
  </si>
  <si>
    <t>Příprava k opravě</t>
  </si>
  <si>
    <t>Proměření rovinnosti dna</t>
  </si>
  <si>
    <t>Vytažení a ustavení plavidla na stapelu.</t>
  </si>
  <si>
    <t>Bod v TP 4.2.1.</t>
  </si>
  <si>
    <t>3.7.</t>
  </si>
  <si>
    <t>3.8.</t>
  </si>
  <si>
    <t>ks</t>
  </si>
  <si>
    <t>m²</t>
  </si>
  <si>
    <t>vnitřní nákladový prostor</t>
  </si>
  <si>
    <t>5.1.</t>
  </si>
  <si>
    <t>5.2.</t>
  </si>
  <si>
    <t>5.3.</t>
  </si>
  <si>
    <r>
      <t xml:space="preserve">Celková cena </t>
    </r>
    <r>
      <rPr>
        <i/>
        <sz val="10"/>
        <rFont val="Arial"/>
        <family val="2"/>
      </rPr>
      <t>[Kč]</t>
    </r>
  </si>
  <si>
    <t>"pod ponor" (do výšky 1,4 m)</t>
  </si>
  <si>
    <t>"nad čárou ponoru" (od výšky 1,4 m)</t>
  </si>
  <si>
    <t>Činnost a dozor inspekční organizace</t>
  </si>
  <si>
    <t>Položka zahrnuje veškerou činnost inspekční organizace při realizaci opravy plavidla u zhotovitele. Inspektor bude přítomen ve všech důležitých technologických etapách opravy, především při ustavení plavidla na opěry, při demontáži staré obšívky, při přípravě prvků vyztužení, při montáži nové obšívky, při zkouškách vodotěsnosti, případně  před nanesením PKO. Bude též přítomen při předání opraveného plavidla investorovi.</t>
  </si>
  <si>
    <r>
      <rPr>
        <b/>
        <i/>
        <sz val="9"/>
        <color theme="1"/>
        <rFont val="Arial"/>
        <family val="2"/>
      </rPr>
      <t xml:space="preserve">Bod v TP 4.2.1
</t>
    </r>
    <r>
      <rPr>
        <i/>
        <sz val="9"/>
        <color theme="1"/>
        <rFont val="Arial"/>
        <family val="2"/>
      </rPr>
      <t xml:space="preserve">
Proměření rovinnosti dna s vystavením protokolu</t>
    </r>
  </si>
  <si>
    <t>Obnova identifikačního označení</t>
  </si>
  <si>
    <t>Činnost a dozor korozního technika</t>
  </si>
  <si>
    <t>Položka zahrnuje veškerou činnost korozního technika při realizaci opravy plavidla u zhotovitele. Korozní technik bude přítomen ve všech důležitých technologických etapách přípravy povrchu a nanaášení protikorzních ochran. Bude též přítomen při předání opraveného plavidla investorovi.</t>
  </si>
  <si>
    <t>Výzisk</t>
  </si>
  <si>
    <r>
      <rPr>
        <b/>
        <i/>
        <sz val="9"/>
        <color theme="1"/>
        <rFont val="Arial"/>
        <family val="2"/>
      </rPr>
      <t>Bod v TP 4.3.18</t>
    </r>
    <r>
      <rPr>
        <i/>
        <sz val="9"/>
        <color theme="1"/>
        <rFont val="Arial"/>
        <family val="2"/>
      </rPr>
      <t xml:space="preserve">
Plocha:
</t>
    </r>
  </si>
  <si>
    <t>kg</t>
  </si>
  <si>
    <t>Předmětem výzisku jsou demontované části plavidla, zhotovitel nabídne částku za Kg</t>
  </si>
  <si>
    <t>ocelový plech do 6mm (včetně)</t>
  </si>
  <si>
    <t>ocelový plech nad 6mm</t>
  </si>
  <si>
    <t xml:space="preserve">profily </t>
  </si>
  <si>
    <t>VON</t>
  </si>
  <si>
    <t xml:space="preserve">Podpěry </t>
  </si>
  <si>
    <t>paluba (plechy)</t>
  </si>
  <si>
    <t xml:space="preserve">Holandské kotvy </t>
  </si>
  <si>
    <t>Vedení kotevních pilot</t>
  </si>
  <si>
    <t>Kotevní pilota (holandská kotva)</t>
  </si>
  <si>
    <t>Nájezdové rampy</t>
  </si>
  <si>
    <t>Protikorozní ochrany</t>
  </si>
  <si>
    <t>Polotovary:</t>
  </si>
  <si>
    <t xml:space="preserve">                                                                                                              </t>
  </si>
  <si>
    <t xml:space="preserve">Víko vedení holandské kotvy </t>
  </si>
  <si>
    <t>plech #6</t>
  </si>
  <si>
    <t>ocelová tyč plochá 5x60</t>
  </si>
  <si>
    <t>tyč kruhová KR Ø 16</t>
  </si>
  <si>
    <t>TR Ø 406,4 × 17,5</t>
  </si>
  <si>
    <t>TR Ø 88,9 × 16</t>
  </si>
  <si>
    <t>KR Ø 100</t>
  </si>
  <si>
    <t>plech #25</t>
  </si>
  <si>
    <t>KR Ø 50</t>
  </si>
  <si>
    <t>KR Ø 30</t>
  </si>
  <si>
    <t>TR Ø 457 × 14,2</t>
  </si>
  <si>
    <t>plech #50</t>
  </si>
  <si>
    <t>plech #8</t>
  </si>
  <si>
    <t>TR Ø 114,3 × 10</t>
  </si>
  <si>
    <t>plech #16</t>
  </si>
  <si>
    <t>ocelová tyč plochá 16x150</t>
  </si>
  <si>
    <t>1.1.</t>
  </si>
  <si>
    <t>1.2.</t>
  </si>
  <si>
    <t>1.3.</t>
  </si>
  <si>
    <t>2.3.</t>
  </si>
  <si>
    <t>Vstup</t>
  </si>
  <si>
    <t>Podpalubí</t>
  </si>
  <si>
    <t xml:space="preserve">Ventilace </t>
  </si>
  <si>
    <t>Schodiště + chodník v podpalubí</t>
  </si>
  <si>
    <t>Kód</t>
  </si>
  <si>
    <t>Oprava tělesa plavidla</t>
  </si>
  <si>
    <t>Nové konstrukce</t>
  </si>
  <si>
    <t>Popis</t>
  </si>
  <si>
    <t xml:space="preserve">Náklady z rozpočtů </t>
  </si>
  <si>
    <t>ocelová tyč plochá 10x150</t>
  </si>
  <si>
    <t>Závěsy nájezdů</t>
  </si>
  <si>
    <r>
      <rPr>
        <b/>
        <sz val="8"/>
        <rFont val="Arial"/>
        <family val="2"/>
      </rPr>
      <t>plech #8</t>
    </r>
    <r>
      <rPr>
        <sz val="8"/>
        <rFont val="Arial"/>
        <family val="2"/>
      </rPr>
      <t xml:space="preserve"> (Dno FR 1</t>
    </r>
    <r>
      <rPr>
        <vertAlign val="superscript"/>
        <sz val="8"/>
        <rFont val="Arial"/>
        <family val="2"/>
      </rPr>
      <t>-185</t>
    </r>
    <r>
      <rPr>
        <sz val="8"/>
        <rFont val="Arial"/>
        <family val="2"/>
      </rPr>
      <t xml:space="preserve"> ÷ 56</t>
    </r>
    <r>
      <rPr>
        <vertAlign val="superscript"/>
        <sz val="8"/>
        <rFont val="Arial"/>
        <family val="2"/>
      </rPr>
      <t>-110</t>
    </r>
    <r>
      <rPr>
        <sz val="8"/>
        <rFont val="Arial"/>
        <family val="2"/>
      </rPr>
      <t xml:space="preserve"> ) </t>
    </r>
  </si>
  <si>
    <r>
      <rPr>
        <b/>
        <sz val="8"/>
        <rFont val="Arial"/>
        <family val="2"/>
      </rPr>
      <t>plech #12</t>
    </r>
    <r>
      <rPr>
        <sz val="8"/>
        <rFont val="Arial"/>
        <family val="2"/>
      </rPr>
      <t xml:space="preserve"> (Podhon FR 56</t>
    </r>
    <r>
      <rPr>
        <vertAlign val="superscript"/>
        <sz val="8"/>
        <rFont val="Arial"/>
        <family val="2"/>
      </rPr>
      <t>-110</t>
    </r>
    <r>
      <rPr>
        <sz val="8"/>
        <rFont val="Arial"/>
        <family val="2"/>
      </rPr>
      <t xml:space="preserve"> ÷ 68</t>
    </r>
    <r>
      <rPr>
        <vertAlign val="superscript"/>
        <sz val="8"/>
        <rFont val="Arial"/>
        <family val="2"/>
      </rPr>
      <t>+135</t>
    </r>
    <r>
      <rPr>
        <sz val="8"/>
        <rFont val="Arial"/>
        <family val="2"/>
      </rPr>
      <t xml:space="preserve"> a Podhon/Outor FR 56</t>
    </r>
    <r>
      <rPr>
        <vertAlign val="superscript"/>
        <sz val="8"/>
        <rFont val="Arial"/>
        <family val="2"/>
      </rPr>
      <t>-110</t>
    </r>
    <r>
      <rPr>
        <sz val="8"/>
        <rFont val="Arial"/>
        <family val="2"/>
      </rPr>
      <t xml:space="preserve"> ÷ 68</t>
    </r>
    <r>
      <rPr>
        <vertAlign val="superscript"/>
        <sz val="8"/>
        <rFont val="Arial"/>
        <family val="2"/>
      </rPr>
      <t>+135)</t>
    </r>
  </si>
  <si>
    <r>
      <t xml:space="preserve">plech #10 </t>
    </r>
    <r>
      <rPr>
        <sz val="8"/>
        <rFont val="Arial"/>
        <family val="2"/>
      </rPr>
      <t>(Bok FR 3</t>
    </r>
    <r>
      <rPr>
        <vertAlign val="superscript"/>
        <sz val="8"/>
        <rFont val="Arial"/>
        <family val="2"/>
      </rPr>
      <t>-185</t>
    </r>
    <r>
      <rPr>
        <sz val="8"/>
        <rFont val="Arial"/>
        <family val="2"/>
      </rPr>
      <t xml:space="preserve"> ÷ 5</t>
    </r>
    <r>
      <rPr>
        <vertAlign val="superscript"/>
        <sz val="8"/>
        <rFont val="Arial"/>
        <family val="2"/>
      </rPr>
      <t>-110</t>
    </r>
    <r>
      <rPr>
        <sz val="8"/>
        <rFont val="Arial"/>
        <family val="2"/>
      </rPr>
      <t xml:space="preserve"> a bok FR 56</t>
    </r>
    <r>
      <rPr>
        <vertAlign val="superscript"/>
        <sz val="8"/>
        <rFont val="Arial"/>
        <family val="2"/>
      </rPr>
      <t>-110</t>
    </r>
    <r>
      <rPr>
        <sz val="8"/>
        <rFont val="Arial"/>
        <family val="2"/>
      </rPr>
      <t xml:space="preserve"> ÷ 64</t>
    </r>
    <r>
      <rPr>
        <vertAlign val="superscript"/>
        <sz val="8"/>
        <rFont val="Arial"/>
        <family val="2"/>
      </rPr>
      <t>+255</t>
    </r>
    <r>
      <rPr>
        <sz val="8"/>
        <rFont val="Arial"/>
        <family val="2"/>
      </rPr>
      <t>)</t>
    </r>
  </si>
  <si>
    <t>Kotevní VKR 1,6–19/19+NM 18</t>
  </si>
  <si>
    <t>Lanový naviják WS 6/30</t>
  </si>
  <si>
    <t>Oprava výztuh plavidla</t>
  </si>
  <si>
    <t>Dnová obšívka</t>
  </si>
  <si>
    <r>
      <t xml:space="preserve">plech #10 </t>
    </r>
    <r>
      <rPr>
        <sz val="8"/>
        <rFont val="Arial"/>
        <family val="2"/>
      </rPr>
      <t>(Outor FR 1</t>
    </r>
    <r>
      <rPr>
        <vertAlign val="superscript"/>
        <sz val="8"/>
        <rFont val="Arial"/>
        <family val="2"/>
      </rPr>
      <t>-200</t>
    </r>
    <r>
      <rPr>
        <sz val="8"/>
        <rFont val="Arial"/>
        <family val="2"/>
      </rPr>
      <t xml:space="preserve"> ÷ 5</t>
    </r>
    <r>
      <rPr>
        <vertAlign val="superscript"/>
        <sz val="8"/>
        <rFont val="Arial"/>
        <family val="2"/>
      </rPr>
      <t>-105</t>
    </r>
    <r>
      <rPr>
        <sz val="8"/>
        <rFont val="Arial"/>
        <family val="2"/>
      </rPr>
      <t>)</t>
    </r>
  </si>
  <si>
    <r>
      <t xml:space="preserve">plech #10 </t>
    </r>
    <r>
      <rPr>
        <sz val="8"/>
        <rFont val="Arial"/>
        <family val="2"/>
      </rPr>
      <t>(Outor FR 5</t>
    </r>
    <r>
      <rPr>
        <vertAlign val="superscript"/>
        <sz val="8"/>
        <rFont val="Arial"/>
        <family val="2"/>
      </rPr>
      <t>-190</t>
    </r>
    <r>
      <rPr>
        <sz val="8"/>
        <rFont val="Arial"/>
        <family val="2"/>
      </rPr>
      <t xml:space="preserve"> ÷ 56</t>
    </r>
    <r>
      <rPr>
        <vertAlign val="superscript"/>
        <sz val="8"/>
        <rFont val="Arial"/>
        <family val="2"/>
      </rPr>
      <t>-110</t>
    </r>
    <r>
      <rPr>
        <sz val="8"/>
        <rFont val="Arial"/>
        <family val="2"/>
      </rPr>
      <t>)</t>
    </r>
  </si>
  <si>
    <t>Outory</t>
  </si>
  <si>
    <t>1.4.</t>
  </si>
  <si>
    <t>Boční obšívka</t>
  </si>
  <si>
    <t>1.5.</t>
  </si>
  <si>
    <t>Zrcadlo</t>
  </si>
  <si>
    <t>1.6.</t>
  </si>
  <si>
    <t>Oděrky</t>
  </si>
  <si>
    <t>ocelová tyč plochá FB 20x100</t>
  </si>
  <si>
    <t>Zpřístupnění dvojitých boků</t>
  </si>
  <si>
    <t>1.7.</t>
  </si>
  <si>
    <t>Sily</t>
  </si>
  <si>
    <t>1.8.</t>
  </si>
  <si>
    <t>Vnitřní nová paluba</t>
  </si>
  <si>
    <t>Příčné a podelné vyztužení</t>
  </si>
  <si>
    <t>Repase zarážky kotevního řetězu</t>
  </si>
  <si>
    <t>Další blíže nespecifikované práce</t>
  </si>
  <si>
    <t>Repase, dílčí opravy</t>
  </si>
  <si>
    <t>2.4.</t>
  </si>
  <si>
    <t>Repase stožárku</t>
  </si>
  <si>
    <t>2.5.</t>
  </si>
  <si>
    <t>2.6.</t>
  </si>
  <si>
    <t>Oprava uchycení větrací hlavice.</t>
  </si>
  <si>
    <t>2.7.</t>
  </si>
  <si>
    <t xml:space="preserve">Zhotovení a montáž západek nájezdů </t>
  </si>
  <si>
    <t>Dodání nového „volného“ lana</t>
  </si>
  <si>
    <t>m</t>
  </si>
  <si>
    <t>Zhotovení a dodání „protiskluzových“ podkladů pod nohy jeřábu</t>
  </si>
  <si>
    <t>Odříznutí předních směrových ploutví, zabroušení návarků.</t>
  </si>
  <si>
    <t>3.4.</t>
  </si>
  <si>
    <t>Kompletní zrušení elektroinstalace</t>
  </si>
  <si>
    <t>Zabroušení návarků na ochozu po utržených neodborně namontovaných pacholatech</t>
  </si>
  <si>
    <t>Vyrovnání lemů skříně zásuvek na zadní palubě</t>
  </si>
  <si>
    <t>Výměna těsnění poklopů zvýšených jícnů na přídi pro přístup do přední kolizních prostor a podpalubí</t>
  </si>
  <si>
    <t>Lanový naviják NM 18</t>
  </si>
  <si>
    <t>Demontáž sloupku dálkového ovládání reflektoru</t>
  </si>
  <si>
    <r>
      <rPr>
        <b/>
        <i/>
        <sz val="9"/>
        <color theme="1"/>
        <rFont val="Arial"/>
        <family val="2"/>
      </rPr>
      <t>Bod v TP 4.3.18</t>
    </r>
    <r>
      <rPr>
        <i/>
        <sz val="9"/>
        <color theme="1"/>
        <rFont val="Arial"/>
        <family val="2"/>
      </rPr>
      <t xml:space="preserve">
Součástí položky je i příprava povrchu těsně před nanesením protikozní ochrany takzvaný sweeping. Dále je součástí položky i případné ruční dočištění.
Vnější neměněné plochy (Například: boky, sily, příď , záď, ochozy, boky a přepážky nákladového prostoru, nevyměňované části podhonu
</t>
    </r>
  </si>
  <si>
    <t>Očištění plavidla tryskáním abrazivem na Sa 2,5</t>
  </si>
  <si>
    <t>Očištění plavidla tlakovou vodou (min. 250 bar)</t>
  </si>
  <si>
    <t>Zejména vnitřní prostor (například kolizní prostory a suché prostory boků)</t>
  </si>
  <si>
    <t>Součinnost při cejchování plavidla</t>
  </si>
  <si>
    <t xml:space="preserve">Poloužkou myšleno zapůjčení lodičky a lidí jako výpomoc SPS. Objednání SPS jde za objednatelem </t>
  </si>
  <si>
    <t>m2</t>
  </si>
  <si>
    <t>Zhotovitel je povinen zkontrolovat rozměry na výkrese oporti zkutečnosti na plavidle JTČ František</t>
  </si>
  <si>
    <t>Technická dokumentace přestavby</t>
  </si>
  <si>
    <r>
      <rPr>
        <b/>
        <i/>
        <sz val="9"/>
        <color theme="1"/>
        <rFont val="Arial"/>
        <family val="2"/>
      </rPr>
      <t>Bod v SP:</t>
    </r>
    <r>
      <rPr>
        <i/>
        <sz val="9"/>
        <color theme="1"/>
        <rFont val="Arial"/>
        <family val="2"/>
      </rPr>
      <t xml:space="preserve"> 4.3.2 Oprava výztuh plavidla</t>
    </r>
  </si>
  <si>
    <r>
      <rPr>
        <b/>
        <i/>
        <sz val="9"/>
        <color theme="1"/>
        <rFont val="Arial"/>
        <family val="2"/>
      </rPr>
      <t>Bod v SP:</t>
    </r>
    <r>
      <rPr>
        <i/>
        <sz val="9"/>
        <color theme="1"/>
        <rFont val="Arial"/>
        <family val="2"/>
      </rPr>
      <t xml:space="preserve"> 4.3.4 Outory</t>
    </r>
  </si>
  <si>
    <r>
      <rPr>
        <b/>
        <i/>
        <sz val="9"/>
        <color theme="1"/>
        <rFont val="Arial"/>
        <family val="2"/>
      </rPr>
      <t>Bod v SP:</t>
    </r>
    <r>
      <rPr>
        <i/>
        <sz val="9"/>
        <color theme="1"/>
        <rFont val="Arial"/>
        <family val="2"/>
      </rPr>
      <t xml:space="preserve"> 4.3.5 Boční obšívka</t>
    </r>
  </si>
  <si>
    <r>
      <rPr>
        <b/>
        <i/>
        <sz val="9"/>
        <color theme="1"/>
        <rFont val="Arial"/>
        <family val="2"/>
      </rPr>
      <t>Bod v SP:</t>
    </r>
    <r>
      <rPr>
        <i/>
        <sz val="9"/>
        <color theme="1"/>
        <rFont val="Arial"/>
        <family val="2"/>
      </rPr>
      <t xml:space="preserve"> 4.3.6 Zrcadlo</t>
    </r>
  </si>
  <si>
    <r>
      <t xml:space="preserve">Bod v SP: </t>
    </r>
    <r>
      <rPr>
        <i/>
        <sz val="9"/>
        <color theme="1"/>
        <rFont val="Arial"/>
        <family val="2"/>
      </rPr>
      <t>4.3.7 Oděrky</t>
    </r>
  </si>
  <si>
    <r>
      <t>Bod v SP:</t>
    </r>
    <r>
      <rPr>
        <i/>
        <sz val="9"/>
        <color theme="1"/>
        <rFont val="Arial"/>
        <family val="2"/>
      </rPr>
      <t xml:space="preserve"> 4.3.9 Sily</t>
    </r>
  </si>
  <si>
    <t>1.9.</t>
  </si>
  <si>
    <t>1.10.</t>
  </si>
  <si>
    <r>
      <rPr>
        <b/>
        <i/>
        <sz val="9"/>
        <color theme="1"/>
        <rFont val="Arial"/>
        <family val="2"/>
      </rPr>
      <t>Bod v SP:</t>
    </r>
    <r>
      <rPr>
        <i/>
        <sz val="9"/>
        <color theme="1"/>
        <rFont val="Arial"/>
        <family val="2"/>
      </rPr>
      <t xml:space="preserve"> 4.3.16 Obnova identifikačního označení
Výroba cedulí potřebných rozměrů, nanesení nápisů na cedule, připevnění cedulí na plavidlo.</t>
    </r>
  </si>
  <si>
    <r>
      <rPr>
        <b/>
        <i/>
        <sz val="9"/>
        <color theme="1"/>
        <rFont val="Arial"/>
        <family val="2"/>
      </rPr>
      <t xml:space="preserve">Bod v SP: 4.3.15 Obnova ponorových stupnic
</t>
    </r>
    <r>
      <rPr>
        <i/>
        <sz val="9"/>
        <color theme="1"/>
        <rFont val="Arial"/>
        <family val="2"/>
      </rPr>
      <t xml:space="preserve">
Výroba nových podponorových stupnic z plechu #5 a jejich natření (6 m²) dle popisu v technických podmínkách revitalizace plavidla.
</t>
    </r>
    <r>
      <rPr>
        <b/>
        <i/>
        <sz val="9"/>
        <color theme="1"/>
        <rFont val="Arial"/>
        <family val="2"/>
      </rPr>
      <t>Polotovar:</t>
    </r>
    <r>
      <rPr>
        <i/>
        <sz val="9"/>
        <color theme="1"/>
        <rFont val="Arial"/>
        <family val="2"/>
      </rPr>
      <t xml:space="preserve">
plech #5 (1,5 m²)                          </t>
    </r>
  </si>
  <si>
    <r>
      <t xml:space="preserve">Bod v SP: </t>
    </r>
    <r>
      <rPr>
        <i/>
        <sz val="9"/>
        <color theme="1"/>
        <rFont val="Arial"/>
        <family val="2"/>
      </rPr>
      <t>4.3.18 Repase, dílčí opravy</t>
    </r>
    <r>
      <rPr>
        <b/>
        <i/>
        <sz val="9"/>
        <color theme="1"/>
        <rFont val="Arial"/>
        <family val="2"/>
      </rPr>
      <t xml:space="preserve">
</t>
    </r>
  </si>
  <si>
    <r>
      <rPr>
        <b/>
        <i/>
        <sz val="9"/>
        <color theme="1"/>
        <rFont val="Arial"/>
        <family val="2"/>
      </rPr>
      <t xml:space="preserve">Bod v SP: </t>
    </r>
    <r>
      <rPr>
        <i/>
        <sz val="9"/>
        <color theme="1"/>
        <rFont val="Arial"/>
        <family val="2"/>
      </rPr>
      <t>4.3.18 Repase, dílčí opravy
Včetně dodání nových 60 m dlouhých lan s minimálním mezním zatížením 141 kN s osvědčením dle evropské normy EN 10204:2004, č. 3.1 a se zapletenými oky Ø50 cm.</t>
    </r>
  </si>
  <si>
    <r>
      <rPr>
        <b/>
        <i/>
        <sz val="9"/>
        <color theme="1"/>
        <rFont val="Arial"/>
        <family val="2"/>
      </rPr>
      <t>Bod v SP:</t>
    </r>
    <r>
      <rPr>
        <i/>
        <sz val="9"/>
        <color theme="1"/>
        <rFont val="Arial"/>
        <family val="2"/>
      </rPr>
      <t xml:space="preserve"> 4.3.18 Repase, dílčí opravy
Včetně zhotovení a doplnění nového horního odklopného krytu a přesunutí lanového navijáku. Dále je součástí této položky dodání nového 60 m dlouhého lana s minimálním mezním zatížením 141 kN s osvědčením dle evropské normy EN 10204:2004, č. 3.1 a se zapleteným okem Ø50 cm.</t>
    </r>
  </si>
  <si>
    <r>
      <rPr>
        <b/>
        <sz val="9"/>
        <color theme="1"/>
        <rFont val="Arial"/>
        <family val="2"/>
      </rPr>
      <t xml:space="preserve">Bod v SP: </t>
    </r>
    <r>
      <rPr>
        <sz val="9"/>
        <color theme="1"/>
        <rFont val="Arial"/>
        <family val="2"/>
      </rPr>
      <t>4.3.18 Repase, dílčí opravy</t>
    </r>
  </si>
  <si>
    <r>
      <rPr>
        <b/>
        <sz val="9"/>
        <color theme="1"/>
        <rFont val="Arial"/>
        <family val="2"/>
      </rPr>
      <t>Bod v SP:</t>
    </r>
    <r>
      <rPr>
        <sz val="9"/>
        <color theme="1"/>
        <rFont val="Arial"/>
        <family val="2"/>
      </rPr>
      <t xml:space="preserve"> 4.3.18 Repase, dílčí opravy</t>
    </r>
  </si>
  <si>
    <r>
      <rPr>
        <b/>
        <sz val="9"/>
        <color theme="1"/>
        <rFont val="Arial"/>
        <family val="2"/>
      </rPr>
      <t>Bod v SP:</t>
    </r>
    <r>
      <rPr>
        <sz val="9"/>
        <color theme="1"/>
        <rFont val="Arial"/>
        <family val="2"/>
      </rPr>
      <t xml:space="preserve"> 4.3.19 Další blíže nespecifikované práce
Minimálním mezním zatížením 141 kN se zapleteným okem Ø50 cm.</t>
    </r>
  </si>
  <si>
    <r>
      <rPr>
        <b/>
        <sz val="9"/>
        <color theme="1"/>
        <rFont val="Arial"/>
        <family val="2"/>
      </rPr>
      <t xml:space="preserve">Bod v SP: </t>
    </r>
    <r>
      <rPr>
        <sz val="9"/>
        <color theme="1"/>
        <rFont val="Arial"/>
        <family val="2"/>
      </rPr>
      <t xml:space="preserve"> 4.3.19 Další blíže nespecifikované práce</t>
    </r>
  </si>
  <si>
    <r>
      <rPr>
        <b/>
        <sz val="9"/>
        <color theme="1"/>
        <rFont val="Arial"/>
        <family val="2"/>
      </rPr>
      <t>Bod v SP:</t>
    </r>
    <r>
      <rPr>
        <sz val="9"/>
        <color theme="1"/>
        <rFont val="Arial"/>
        <family val="2"/>
      </rPr>
      <t xml:space="preserve">  4.3.19 Další blíže nespecifikované práce</t>
    </r>
  </si>
  <si>
    <r>
      <rPr>
        <b/>
        <i/>
        <sz val="9"/>
        <color theme="1"/>
        <rFont val="Arial"/>
        <family val="2"/>
      </rPr>
      <t xml:space="preserve">Bod v SP: </t>
    </r>
    <r>
      <rPr>
        <i/>
        <sz val="9"/>
        <color theme="1"/>
        <rFont val="Arial"/>
        <family val="2"/>
      </rPr>
      <t xml:space="preserve">4.3.3 Dnová obšívka
</t>
    </r>
    <r>
      <rPr>
        <b/>
        <i/>
        <sz val="9"/>
        <color theme="1"/>
        <rFont val="Arial"/>
        <family val="2"/>
      </rPr>
      <t xml:space="preserve">Číslo výkresu: </t>
    </r>
    <r>
      <rPr>
        <i/>
        <sz val="9"/>
        <color theme="1"/>
        <rFont val="Arial"/>
        <family val="2"/>
      </rPr>
      <t>640-22-01
Součástí položky jsou i dodatečné podelné výztuhy</t>
    </r>
  </si>
  <si>
    <r>
      <rPr>
        <b/>
        <sz val="9"/>
        <color theme="1"/>
        <rFont val="Arial"/>
        <family val="2"/>
      </rPr>
      <t>Bod v SP:</t>
    </r>
    <r>
      <rPr>
        <sz val="9"/>
        <color theme="1"/>
        <rFont val="Arial"/>
        <family val="2"/>
      </rPr>
      <t xml:space="preserve"> 4.3.19 Další blíže nespecifikované práce
</t>
    </r>
    <r>
      <rPr>
        <b/>
        <sz val="9"/>
        <color theme="1"/>
        <rFont val="Arial"/>
        <family val="2"/>
      </rPr>
      <t>Číslo výkresu:</t>
    </r>
    <r>
      <rPr>
        <sz val="9"/>
        <color theme="1"/>
        <rFont val="Arial"/>
        <family val="2"/>
      </rPr>
      <t xml:space="preserve"> 640-51-03</t>
    </r>
  </si>
  <si>
    <r>
      <rPr>
        <b/>
        <i/>
        <sz val="9"/>
        <color theme="1"/>
        <rFont val="Arial"/>
        <family val="2"/>
      </rPr>
      <t>Bod v SP:</t>
    </r>
    <r>
      <rPr>
        <i/>
        <sz val="9"/>
        <color theme="1"/>
        <rFont val="Arial"/>
        <family val="2"/>
      </rPr>
      <t xml:space="preserve"> 4.3.19 Další blíže nespecifikované práce
</t>
    </r>
    <r>
      <rPr>
        <b/>
        <i/>
        <sz val="9"/>
        <color theme="1"/>
        <rFont val="Arial"/>
        <family val="2"/>
      </rPr>
      <t>Číslo výkresu:</t>
    </r>
    <r>
      <rPr>
        <i/>
        <sz val="9"/>
        <color theme="1"/>
        <rFont val="Arial"/>
        <family val="2"/>
      </rPr>
      <t xml:space="preserve"> č.v. 640-41-01
</t>
    </r>
  </si>
  <si>
    <r>
      <rPr>
        <b/>
        <sz val="9"/>
        <color theme="1"/>
        <rFont val="Arial"/>
        <family val="2"/>
      </rPr>
      <t>Bod v TP:</t>
    </r>
    <r>
      <rPr>
        <sz val="9"/>
        <color theme="1"/>
        <rFont val="Arial"/>
        <family val="2"/>
      </rPr>
      <t xml:space="preserve"> 4.3.8 Zpřístupnění dvojitých boků
</t>
    </r>
    <r>
      <rPr>
        <b/>
        <sz val="9"/>
        <color theme="1"/>
        <rFont val="Arial"/>
        <family val="2"/>
      </rPr>
      <t>Číslo výkresu:</t>
    </r>
    <r>
      <rPr>
        <sz val="9"/>
        <color theme="1"/>
        <rFont val="Arial"/>
        <family val="2"/>
      </rPr>
      <t xml:space="preserve"> 640-26-02</t>
    </r>
  </si>
  <si>
    <r>
      <rPr>
        <b/>
        <i/>
        <sz val="9"/>
        <color theme="1"/>
        <rFont val="Arial"/>
        <family val="2"/>
      </rPr>
      <t>Bod v SP:</t>
    </r>
    <r>
      <rPr>
        <i/>
        <sz val="9"/>
        <color theme="1"/>
        <rFont val="Arial"/>
        <family val="2"/>
      </rPr>
      <t xml:space="preserve"> 4.3.10 Vnitřní nová paluba
</t>
    </r>
    <r>
      <rPr>
        <b/>
        <i/>
        <sz val="9"/>
        <color theme="1"/>
        <rFont val="Arial"/>
        <family val="2"/>
      </rPr>
      <t xml:space="preserve">Číslo výkresu: </t>
    </r>
    <r>
      <rPr>
        <i/>
        <sz val="9"/>
        <color theme="1"/>
        <rFont val="Arial"/>
        <family val="2"/>
      </rPr>
      <t>640-22-01</t>
    </r>
  </si>
  <si>
    <r>
      <rPr>
        <b/>
        <i/>
        <sz val="9"/>
        <color theme="1"/>
        <rFont val="Arial"/>
        <family val="2"/>
      </rPr>
      <t>Bod v SP:</t>
    </r>
    <r>
      <rPr>
        <i/>
        <sz val="9"/>
        <color theme="1"/>
        <rFont val="Arial"/>
        <family val="2"/>
      </rPr>
      <t xml:space="preserve"> 4.3.10 Vnitřní nová paluba
</t>
    </r>
    <r>
      <rPr>
        <b/>
        <i/>
        <sz val="9"/>
        <color theme="1"/>
        <rFont val="Arial"/>
        <family val="2"/>
      </rPr>
      <t xml:space="preserve">Výkres číslo: </t>
    </r>
  </si>
  <si>
    <r>
      <rPr>
        <b/>
        <i/>
        <sz val="9"/>
        <color theme="1"/>
        <rFont val="Arial"/>
        <family val="2"/>
      </rPr>
      <t>Bod v SP:</t>
    </r>
    <r>
      <rPr>
        <i/>
        <sz val="9"/>
        <color theme="1"/>
        <rFont val="Arial"/>
        <family val="2"/>
      </rPr>
      <t xml:space="preserve"> 4.3.10 Vnitřní nová paluba
</t>
    </r>
  </si>
  <si>
    <r>
      <rPr>
        <b/>
        <i/>
        <sz val="9"/>
        <color theme="1"/>
        <rFont val="Arial"/>
        <family val="2"/>
      </rPr>
      <t>Bod v SP:</t>
    </r>
    <r>
      <rPr>
        <i/>
        <sz val="9"/>
        <color theme="1"/>
        <rFont val="Arial"/>
        <family val="2"/>
      </rPr>
      <t xml:space="preserve"> 4.3.17 Kotevní piloty / "Holandské kotvy"
</t>
    </r>
    <r>
      <rPr>
        <b/>
        <i/>
        <sz val="9"/>
        <color theme="1"/>
        <rFont val="Arial"/>
        <family val="2"/>
      </rPr>
      <t xml:space="preserve">Číslo výkresu: </t>
    </r>
    <r>
      <rPr>
        <i/>
        <sz val="9"/>
        <color theme="1"/>
        <rFont val="Arial"/>
        <family val="2"/>
      </rPr>
      <t>640-51-01
Součástí položky je i dodání 2 ks zarážek</t>
    </r>
  </si>
  <si>
    <r>
      <rPr>
        <b/>
        <i/>
        <sz val="9"/>
        <color theme="1"/>
        <rFont val="Arial"/>
        <family val="2"/>
      </rPr>
      <t>Bod v SP:</t>
    </r>
    <r>
      <rPr>
        <i/>
        <sz val="9"/>
        <color theme="1"/>
        <rFont val="Arial"/>
        <family val="2"/>
      </rPr>
      <t xml:space="preserve"> 4.3.11 Vedení kotevních pilot / "holandských kotev"
</t>
    </r>
    <r>
      <rPr>
        <b/>
        <i/>
        <sz val="9"/>
        <color theme="1"/>
        <rFont val="Arial"/>
        <family val="2"/>
      </rPr>
      <t>Číslo výkresu:</t>
    </r>
    <r>
      <rPr>
        <i/>
        <sz val="9"/>
        <color theme="1"/>
        <rFont val="Arial"/>
        <family val="2"/>
      </rPr>
      <t xml:space="preserve"> 640-26-03</t>
    </r>
  </si>
  <si>
    <r>
      <rPr>
        <b/>
        <i/>
        <sz val="9"/>
        <color theme="1"/>
        <rFont val="Arial"/>
        <family val="2"/>
      </rPr>
      <t>Bod v SP:</t>
    </r>
    <r>
      <rPr>
        <i/>
        <sz val="9"/>
        <color theme="1"/>
        <rFont val="Arial"/>
        <family val="2"/>
      </rPr>
      <t xml:space="preserve"> 4.3.11 Vedení kotevních pilot / "holandských kotev"
</t>
    </r>
    <r>
      <rPr>
        <b/>
        <i/>
        <sz val="9"/>
        <color theme="1"/>
        <rFont val="Arial"/>
        <family val="2"/>
      </rPr>
      <t>Číslo výkresu:</t>
    </r>
    <r>
      <rPr>
        <i/>
        <sz val="9"/>
        <color theme="1"/>
        <rFont val="Arial"/>
        <family val="2"/>
      </rPr>
      <t xml:space="preserve"> 640-51-02</t>
    </r>
  </si>
  <si>
    <r>
      <rPr>
        <b/>
        <i/>
        <sz val="9"/>
        <color theme="1"/>
        <rFont val="Arial"/>
        <family val="2"/>
      </rPr>
      <t xml:space="preserve">Bod v SP: </t>
    </r>
    <r>
      <rPr>
        <i/>
        <sz val="9"/>
        <color theme="1"/>
        <rFont val="Arial"/>
        <family val="2"/>
      </rPr>
      <t xml:space="preserve">4.3.12 Přístup do podpalubí
</t>
    </r>
    <r>
      <rPr>
        <b/>
        <i/>
        <sz val="9"/>
        <color theme="1"/>
        <rFont val="Arial"/>
        <family val="2"/>
      </rPr>
      <t xml:space="preserve">Číslo výkresu: </t>
    </r>
    <r>
      <rPr>
        <i/>
        <sz val="9"/>
        <color theme="1"/>
        <rFont val="Arial"/>
        <family val="2"/>
      </rPr>
      <t>640-24-02</t>
    </r>
  </si>
  <si>
    <r>
      <rPr>
        <b/>
        <i/>
        <sz val="9"/>
        <color theme="1"/>
        <rFont val="Arial"/>
        <family val="2"/>
      </rPr>
      <t>Bod v SP:</t>
    </r>
    <r>
      <rPr>
        <i/>
        <sz val="9"/>
        <color theme="1"/>
        <rFont val="Arial"/>
        <family val="2"/>
      </rPr>
      <t xml:space="preserve"> 4.3.12 Přístup do podpalubí
</t>
    </r>
    <r>
      <rPr>
        <b/>
        <i/>
        <sz val="9"/>
        <color theme="1"/>
        <rFont val="Arial"/>
        <family val="2"/>
      </rPr>
      <t>Číslo výkresu:</t>
    </r>
    <r>
      <rPr>
        <i/>
        <sz val="9"/>
        <color theme="1"/>
        <rFont val="Arial"/>
        <family val="2"/>
      </rPr>
      <t xml:space="preserve"> 640-26-05 a 640-22-01</t>
    </r>
  </si>
  <si>
    <r>
      <rPr>
        <b/>
        <i/>
        <sz val="9"/>
        <color theme="1"/>
        <rFont val="Arial"/>
        <family val="2"/>
      </rPr>
      <t>Bod v SP:</t>
    </r>
    <r>
      <rPr>
        <i/>
        <sz val="9"/>
        <color theme="1"/>
        <rFont val="Arial"/>
        <family val="2"/>
      </rPr>
      <t xml:space="preserve"> 4.3.10 Vnitřní nová paluba</t>
    </r>
  </si>
  <si>
    <r>
      <rPr>
        <b/>
        <i/>
        <sz val="9"/>
        <color theme="1"/>
        <rFont val="Arial"/>
        <family val="2"/>
      </rPr>
      <t>Bod v SP:</t>
    </r>
    <r>
      <rPr>
        <i/>
        <sz val="9"/>
        <color theme="1"/>
        <rFont val="Arial"/>
        <family val="2"/>
      </rPr>
      <t xml:space="preserve"> 4.3.6 Zrcadlo</t>
    </r>
    <r>
      <rPr>
        <b/>
        <i/>
        <sz val="9"/>
        <color theme="1"/>
        <rFont val="Arial"/>
        <family val="2"/>
      </rPr>
      <t xml:space="preserve">
Výkres číslo: </t>
    </r>
    <r>
      <rPr>
        <i/>
        <sz val="9"/>
        <color theme="1"/>
        <rFont val="Arial"/>
        <family val="2"/>
      </rPr>
      <t xml:space="preserve">
640-51-02
640-25-01
640-41-01
Zhotovitel je povinen zkontrolovat rozměry na výkrese oporti zkutečnosti na plavidle JTČ František</t>
    </r>
  </si>
  <si>
    <t>Přestavba jeřábového tlačného člunu MATYLDA I.</t>
  </si>
  <si>
    <t>Název akce: Přestavba jeřábového tlačného člunu MATYLDA I.</t>
  </si>
  <si>
    <t>Název akce:  Přestavba jeřábového tlačného člunu MATYLDA I.</t>
  </si>
  <si>
    <t>01 - oprava tělesa plavidla</t>
  </si>
  <si>
    <t>02 - Nové konstrukce</t>
  </si>
  <si>
    <t>REKAPITULACE PRACÍ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</si>
</sst>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 &quot;Kč&quot;"/>
    <numFmt numFmtId="165" formatCode="&quot;0&quot;\1"/>
    <numFmt numFmtId="166" formatCode="&quot;0&quot;\2"/>
    <numFmt numFmtId="167" formatCode="&quot;0&quot;\3"/>
    <numFmt numFmtId="168" formatCode="_-* #,##0_-;\-* #,##0_-;_-* &quot;-&quot;??_-;_-@_-"/>
  </numFmts>
  <fonts count="49">
    <font>
      <sz val="11"/>
      <color theme="1"/>
      <name val="Calibri"/>
      <family val="2"/>
      <scheme val="minor"/>
    </font>
    <font>
      <sz val="10"/>
      <name val="Arial"/>
      <family val="2"/>
    </font>
    <font>
      <b/>
      <i/>
      <sz val="10"/>
      <name val="Arial"/>
      <family val="2"/>
    </font>
    <font>
      <i/>
      <sz val="10"/>
      <name val="Arial"/>
      <family val="2"/>
    </font>
    <font>
      <sz val="12"/>
      <color rgb="FF003366"/>
      <name val="Arial"/>
      <family val="2"/>
    </font>
    <font>
      <sz val="10"/>
      <color rgb="FF003366"/>
      <name val="Arial"/>
      <family val="2"/>
    </font>
    <font>
      <sz val="10"/>
      <color theme="1"/>
      <name val="Arial"/>
      <family val="2"/>
    </font>
    <font>
      <sz val="12"/>
      <name val="Arial"/>
      <family val="2"/>
    </font>
    <font>
      <b/>
      <sz val="10"/>
      <color theme="1"/>
      <name val="Arial"/>
      <family val="2"/>
    </font>
    <font>
      <b/>
      <sz val="9"/>
      <color theme="1"/>
      <name val="Arial"/>
      <family val="2"/>
    </font>
    <font>
      <i/>
      <sz val="9"/>
      <color theme="2" tint="-0.4999699890613556"/>
      <name val="Arial"/>
      <family val="2"/>
    </font>
    <font>
      <i/>
      <sz val="10"/>
      <color theme="2" tint="-0.4999699890613556"/>
      <name val="Arial"/>
      <family val="2"/>
    </font>
    <font>
      <sz val="14"/>
      <color theme="1"/>
      <name val="Calibri"/>
      <family val="2"/>
      <scheme val="minor"/>
    </font>
    <font>
      <b/>
      <sz val="18"/>
      <color theme="1"/>
      <name val="Calibri"/>
      <family val="2"/>
      <scheme val="minor"/>
    </font>
    <font>
      <b/>
      <sz val="14"/>
      <color theme="1"/>
      <name val="Calibri"/>
      <family val="2"/>
      <scheme val="minor"/>
    </font>
    <font>
      <b/>
      <sz val="11"/>
      <color theme="1"/>
      <name val="Calibri"/>
      <family val="2"/>
      <scheme val="minor"/>
    </font>
    <font>
      <b/>
      <sz val="12"/>
      <color theme="1"/>
      <name val="Calibri"/>
      <family val="2"/>
      <scheme val="minor"/>
    </font>
    <font>
      <b/>
      <sz val="12"/>
      <color rgb="FFFF0000"/>
      <name val="Calibri"/>
      <family val="2"/>
      <scheme val="minor"/>
    </font>
    <font>
      <b/>
      <sz val="22"/>
      <color theme="1"/>
      <name val="Calibri"/>
      <family val="2"/>
      <scheme val="minor"/>
    </font>
    <font>
      <b/>
      <sz val="18"/>
      <color rgb="FFC00000"/>
      <name val="Calibri"/>
      <family val="2"/>
      <scheme val="minor"/>
    </font>
    <font>
      <b/>
      <i/>
      <sz val="16"/>
      <color rgb="FFC00000"/>
      <name val="Arial"/>
      <family val="2"/>
    </font>
    <font>
      <sz val="11"/>
      <color rgb="FFC00000"/>
      <name val="Calibri"/>
      <family val="2"/>
      <scheme val="minor"/>
    </font>
    <font>
      <b/>
      <sz val="11"/>
      <color theme="1"/>
      <name val="Arial"/>
      <family val="2"/>
    </font>
    <font>
      <sz val="11"/>
      <color rgb="FFFF0000"/>
      <name val="Calibri"/>
      <family val="2"/>
      <scheme val="minor"/>
    </font>
    <font>
      <i/>
      <sz val="10"/>
      <color rgb="FFFF0000"/>
      <name val="Arial"/>
      <family val="2"/>
    </font>
    <font>
      <b/>
      <i/>
      <sz val="9"/>
      <color theme="1"/>
      <name val="Arial"/>
      <family val="2"/>
    </font>
    <font>
      <sz val="9"/>
      <color theme="1"/>
      <name val="Arial"/>
      <family val="2"/>
    </font>
    <font>
      <i/>
      <sz val="9"/>
      <color theme="1"/>
      <name val="Arial"/>
      <family val="2"/>
    </font>
    <font>
      <sz val="12"/>
      <color theme="1"/>
      <name val="Arial"/>
      <family val="2"/>
    </font>
    <font>
      <b/>
      <sz val="11"/>
      <name val="Arial"/>
      <family val="2"/>
    </font>
    <font>
      <i/>
      <sz val="9"/>
      <name val="Arial"/>
      <family val="2"/>
    </font>
    <font>
      <i/>
      <sz val="10"/>
      <color theme="1"/>
      <name val="Arial"/>
      <family val="2"/>
    </font>
    <font>
      <i/>
      <sz val="9"/>
      <color theme="1"/>
      <name val="Calibri"/>
      <family val="2"/>
      <scheme val="minor"/>
    </font>
    <font>
      <sz val="9"/>
      <color theme="1"/>
      <name val="Calibri"/>
      <family val="2"/>
      <scheme val="minor"/>
    </font>
    <font>
      <sz val="8"/>
      <color theme="1"/>
      <name val="Arial"/>
      <family val="2"/>
    </font>
    <font>
      <b/>
      <sz val="8"/>
      <color theme="1"/>
      <name val="Arial"/>
      <family val="2"/>
    </font>
    <font>
      <i/>
      <sz val="8"/>
      <color theme="2" tint="-0.4999699890613556"/>
      <name val="Arial"/>
      <family val="2"/>
    </font>
    <font>
      <i/>
      <sz val="8"/>
      <color theme="1"/>
      <name val="Arial"/>
      <family val="2"/>
    </font>
    <font>
      <sz val="8"/>
      <color theme="1"/>
      <name val="Calibri"/>
      <family val="2"/>
      <scheme val="minor"/>
    </font>
    <font>
      <sz val="8"/>
      <color rgb="FF003366"/>
      <name val="Arial"/>
      <family val="2"/>
    </font>
    <font>
      <b/>
      <sz val="16"/>
      <color theme="4"/>
      <name val="Calibri"/>
      <family val="2"/>
      <scheme val="minor"/>
    </font>
    <font>
      <b/>
      <sz val="16"/>
      <color theme="1"/>
      <name val="Calibri"/>
      <family val="2"/>
      <scheme val="minor"/>
    </font>
    <font>
      <sz val="8"/>
      <color rgb="FFFF0000"/>
      <name val="Arial"/>
      <family val="2"/>
    </font>
    <font>
      <sz val="8"/>
      <name val="Calibri"/>
      <family val="2"/>
      <scheme val="minor"/>
    </font>
    <font>
      <b/>
      <sz val="11"/>
      <color rgb="FFFF0000"/>
      <name val="Calibri"/>
      <family val="2"/>
      <scheme val="minor"/>
    </font>
    <font>
      <b/>
      <sz val="10"/>
      <name val="Arial"/>
      <family val="2"/>
    </font>
    <font>
      <sz val="8"/>
      <name val="Arial"/>
      <family val="2"/>
    </font>
    <font>
      <vertAlign val="superscript"/>
      <sz val="8"/>
      <name val="Arial"/>
      <family val="2"/>
    </font>
    <font>
      <b/>
      <sz val="8"/>
      <name val="Arial"/>
      <family val="2"/>
    </font>
  </fonts>
  <fills count="6">
    <fill>
      <patternFill/>
    </fill>
    <fill>
      <patternFill patternType="gray125"/>
    </fill>
    <fill>
      <patternFill patternType="solid">
        <fgColor rgb="FFFFFFCC"/>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rgb="FFFF0000"/>
        <bgColor indexed="64"/>
      </patternFill>
    </fill>
  </fills>
  <borders count="16">
    <border>
      <left/>
      <right/>
      <top/>
      <bottom/>
      <diagonal/>
    </border>
    <border>
      <left style="hair"/>
      <right style="hair"/>
      <top style="hair"/>
      <bottom style="hair"/>
    </border>
    <border>
      <left/>
      <right/>
      <top style="medium"/>
      <bottom style="medium"/>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style="medium"/>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hair"/>
      <right/>
      <top style="hair"/>
      <bottom style="hair"/>
    </border>
    <border>
      <left/>
      <right style="hair"/>
      <top style="hair"/>
      <bottom style="hair"/>
    </border>
    <border>
      <left/>
      <right/>
      <top style="hair"/>
      <bottom/>
    </border>
    <border>
      <left style="hair"/>
      <right/>
      <top/>
      <bottom/>
    </border>
    <border>
      <left/>
      <right/>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43" fontId="0" fillId="0" borderId="0" applyFont="0" applyFill="0" applyBorder="0" applyAlignment="0" applyProtection="0"/>
  </cellStyleXfs>
  <cellXfs count="154">
    <xf numFmtId="0" fontId="0" fillId="0" borderId="0" xfId="0"/>
    <xf numFmtId="0" fontId="0" fillId="0" borderId="0" xfId="0" applyAlignment="1">
      <alignment horizontal="center" vertical="center"/>
    </xf>
    <xf numFmtId="0" fontId="0" fillId="0" borderId="0" xfId="0" applyAlignment="1">
      <alignment vertical="center"/>
    </xf>
    <xf numFmtId="0" fontId="13" fillId="0" borderId="0" xfId="0" applyFont="1" applyAlignment="1">
      <alignment vertical="center"/>
    </xf>
    <xf numFmtId="0" fontId="12" fillId="0" borderId="0" xfId="0" applyFont="1" applyAlignment="1">
      <alignment vertical="center"/>
    </xf>
    <xf numFmtId="0" fontId="14"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0" fillId="0" borderId="0" xfId="0" applyAlignment="1">
      <alignment horizontal="left" vertical="center"/>
    </xf>
    <xf numFmtId="0" fontId="15" fillId="0" borderId="0" xfId="0" applyFont="1"/>
    <xf numFmtId="164" fontId="8" fillId="2" borderId="1" xfId="20" applyNumberFormat="1" applyFont="1" applyFill="1" applyBorder="1" applyAlignment="1" applyProtection="1">
      <alignment horizontal="right" vertical="center" wrapText="1"/>
      <protection locked="0"/>
    </xf>
    <xf numFmtId="0" fontId="0" fillId="3" borderId="2" xfId="0" applyFill="1" applyBorder="1"/>
    <xf numFmtId="0" fontId="2" fillId="4" borderId="3" xfId="20" applyFont="1" applyFill="1" applyBorder="1" applyAlignment="1">
      <alignment horizontal="center" vertical="center" wrapText="1"/>
      <protection/>
    </xf>
    <xf numFmtId="0" fontId="2" fillId="4" borderId="4" xfId="20" applyFont="1" applyFill="1" applyBorder="1" applyAlignment="1">
      <alignment horizontal="center" vertical="center" wrapText="1"/>
      <protection/>
    </xf>
    <xf numFmtId="4" fontId="2" fillId="4" borderId="4" xfId="20" applyNumberFormat="1" applyFont="1" applyFill="1" applyBorder="1" applyAlignment="1">
      <alignment horizontal="center" vertical="center"/>
      <protection/>
    </xf>
    <xf numFmtId="4" fontId="2" fillId="4" borderId="5" xfId="20" applyNumberFormat="1" applyFont="1" applyFill="1" applyBorder="1" applyAlignment="1">
      <alignment horizontal="center" vertical="center"/>
      <protection/>
    </xf>
    <xf numFmtId="0" fontId="14" fillId="0" borderId="0" xfId="0" applyFont="1" applyAlignment="1">
      <alignment horizontal="center" vertical="center"/>
    </xf>
    <xf numFmtId="0" fontId="17" fillId="0" borderId="0" xfId="0" applyFont="1" applyAlignment="1">
      <alignment horizontal="center" vertical="center"/>
    </xf>
    <xf numFmtId="4" fontId="6" fillId="2" borderId="0" xfId="20" applyNumberFormat="1" applyFont="1" applyFill="1" applyAlignment="1" applyProtection="1">
      <alignment horizontal="left" vertical="center" wrapText="1"/>
      <protection locked="0"/>
    </xf>
    <xf numFmtId="4" fontId="8" fillId="2" borderId="0" xfId="20" applyNumberFormat="1" applyFont="1" applyFill="1" applyAlignment="1" applyProtection="1">
      <alignment horizontal="right" vertical="center" wrapText="1"/>
      <protection locked="0"/>
    </xf>
    <xf numFmtId="0" fontId="19" fillId="0" borderId="0" xfId="20" applyFont="1" applyAlignment="1">
      <alignment horizontal="center" vertical="center"/>
      <protection/>
    </xf>
    <xf numFmtId="164" fontId="20" fillId="0" borderId="0" xfId="20" applyNumberFormat="1" applyFont="1" applyAlignment="1">
      <alignment vertical="center"/>
      <protection/>
    </xf>
    <xf numFmtId="0" fontId="2" fillId="0" borderId="0" xfId="20" applyFont="1" applyAlignment="1">
      <alignment horizontal="center" vertical="center" wrapText="1"/>
      <protection/>
    </xf>
    <xf numFmtId="0" fontId="2" fillId="0" borderId="0" xfId="20" applyFont="1" applyAlignment="1">
      <alignment horizontal="left" vertical="center" wrapText="1"/>
      <protection/>
    </xf>
    <xf numFmtId="4" fontId="2" fillId="0" borderId="0" xfId="20" applyNumberFormat="1" applyFont="1" applyAlignment="1">
      <alignment horizontal="right" vertical="center"/>
      <protection/>
    </xf>
    <xf numFmtId="0" fontId="23" fillId="0" borderId="0" xfId="0" applyFont="1" applyAlignment="1">
      <alignment vertical="center" wrapText="1"/>
    </xf>
    <xf numFmtId="0" fontId="23" fillId="0" borderId="0" xfId="0" applyFont="1" applyAlignment="1">
      <alignment horizontal="center" vertical="center" wrapText="1"/>
    </xf>
    <xf numFmtId="0" fontId="22" fillId="3" borderId="2" xfId="20" applyFont="1" applyFill="1" applyBorder="1" applyAlignment="1">
      <alignment horizontal="center" vertical="center"/>
      <protection/>
    </xf>
    <xf numFmtId="0" fontId="8" fillId="0" borderId="1" xfId="20" applyFont="1" applyBorder="1" applyAlignment="1">
      <alignment horizontal="center" vertical="center"/>
      <protection/>
    </xf>
    <xf numFmtId="0" fontId="8" fillId="0" borderId="1" xfId="20" applyFont="1" applyBorder="1" applyAlignment="1">
      <alignment horizontal="left" vertical="center"/>
      <protection/>
    </xf>
    <xf numFmtId="164" fontId="8" fillId="0" borderId="1" xfId="20" applyNumberFormat="1" applyFont="1" applyBorder="1" applyAlignment="1">
      <alignment horizontal="right" vertical="center"/>
      <protection/>
    </xf>
    <xf numFmtId="0" fontId="8" fillId="0" borderId="1" xfId="20" applyFont="1" applyBorder="1" applyAlignment="1">
      <alignment horizontal="left" vertical="center" wrapText="1"/>
      <protection/>
    </xf>
    <xf numFmtId="0" fontId="26" fillId="0" borderId="0" xfId="20" applyFont="1" applyAlignment="1">
      <alignment horizontal="center" vertical="center"/>
      <protection/>
    </xf>
    <xf numFmtId="0" fontId="8" fillId="0" borderId="0" xfId="20" applyFont="1" applyAlignment="1">
      <alignment horizontal="center" vertical="center"/>
      <protection/>
    </xf>
    <xf numFmtId="164" fontId="8" fillId="0" borderId="0" xfId="20" applyNumberFormat="1" applyFont="1" applyAlignment="1" applyProtection="1">
      <alignment horizontal="right" vertical="center" wrapText="1"/>
      <protection locked="0"/>
    </xf>
    <xf numFmtId="164" fontId="8" fillId="0" borderId="0" xfId="20" applyNumberFormat="1" applyFont="1" applyAlignment="1">
      <alignment horizontal="right" vertical="center"/>
      <protection/>
    </xf>
    <xf numFmtId="0" fontId="6" fillId="0" borderId="0" xfId="20" applyFont="1" applyAlignment="1">
      <alignment horizontal="center" vertical="center"/>
      <protection/>
    </xf>
    <xf numFmtId="0" fontId="11" fillId="0" borderId="0" xfId="20" applyFont="1" applyAlignment="1">
      <alignment horizontal="left" vertical="center" wrapText="1"/>
      <protection/>
    </xf>
    <xf numFmtId="0" fontId="11" fillId="0" borderId="0" xfId="20" applyFont="1" applyAlignment="1">
      <alignment horizontal="center" vertical="center" wrapText="1"/>
      <protection/>
    </xf>
    <xf numFmtId="4" fontId="6" fillId="0" borderId="0" xfId="20" applyNumberFormat="1" applyFont="1" applyAlignment="1" applyProtection="1">
      <alignment horizontal="right" vertical="center" wrapText="1"/>
      <protection locked="0"/>
    </xf>
    <xf numFmtId="4" fontId="6" fillId="0" borderId="0" xfId="20" applyNumberFormat="1" applyFont="1" applyAlignment="1">
      <alignment horizontal="right" vertical="center"/>
      <protection/>
    </xf>
    <xf numFmtId="0" fontId="10" fillId="0" borderId="0" xfId="20" applyFont="1" applyAlignment="1">
      <alignment horizontal="center" vertical="center" wrapText="1"/>
      <protection/>
    </xf>
    <xf numFmtId="0" fontId="4" fillId="0" borderId="0" xfId="20" applyFont="1" applyAlignment="1">
      <alignment horizontal="center" vertical="center"/>
      <protection/>
    </xf>
    <xf numFmtId="4" fontId="4" fillId="0" borderId="0" xfId="20" applyNumberFormat="1" applyFont="1" applyAlignment="1">
      <alignment horizontal="left" vertical="center"/>
      <protection/>
    </xf>
    <xf numFmtId="4" fontId="4" fillId="0" borderId="0" xfId="20" applyNumberFormat="1" applyFont="1" applyAlignment="1">
      <alignment horizontal="right" vertical="center"/>
      <protection/>
    </xf>
    <xf numFmtId="16" fontId="5" fillId="0" borderId="0" xfId="20" applyNumberFormat="1" applyFont="1" applyAlignment="1">
      <alignment horizontal="center" vertical="center"/>
      <protection/>
    </xf>
    <xf numFmtId="4" fontId="5" fillId="0" borderId="0" xfId="20" applyNumberFormat="1" applyFont="1" applyAlignment="1">
      <alignment horizontal="right" vertical="center"/>
      <protection/>
    </xf>
    <xf numFmtId="16" fontId="5" fillId="0" borderId="0" xfId="20" applyNumberFormat="1" applyFont="1" applyAlignment="1" applyProtection="1">
      <alignment horizontal="center" vertical="center"/>
      <protection locked="0"/>
    </xf>
    <xf numFmtId="0" fontId="10" fillId="0" borderId="0" xfId="20" applyFont="1" applyAlignment="1" applyProtection="1">
      <alignment horizontal="center" vertical="center" wrapText="1"/>
      <protection locked="0"/>
    </xf>
    <xf numFmtId="4" fontId="5" fillId="0" borderId="0" xfId="20" applyNumberFormat="1" applyFont="1" applyAlignment="1" applyProtection="1">
      <alignment horizontal="right" vertical="center"/>
      <protection locked="0"/>
    </xf>
    <xf numFmtId="0" fontId="5" fillId="0" borderId="0" xfId="20" applyFont="1" applyAlignment="1">
      <alignment horizontal="center" vertical="center"/>
      <protection/>
    </xf>
    <xf numFmtId="0" fontId="4" fillId="0" borderId="0" xfId="20" applyFont="1" applyAlignment="1">
      <alignment horizontal="left" vertical="center"/>
      <protection/>
    </xf>
    <xf numFmtId="4" fontId="7" fillId="0" borderId="0" xfId="20" applyNumberFormat="1" applyFont="1" applyAlignment="1">
      <alignment horizontal="right" vertical="center"/>
      <protection/>
    </xf>
    <xf numFmtId="16" fontId="8" fillId="0" borderId="1" xfId="20" applyNumberFormat="1" applyFont="1" applyBorder="1" applyAlignment="1" applyProtection="1">
      <alignment horizontal="center" vertical="center"/>
      <protection locked="0"/>
    </xf>
    <xf numFmtId="0" fontId="25" fillId="0" borderId="1" xfId="20" applyFont="1" applyBorder="1" applyAlignment="1" applyProtection="1">
      <alignment horizontal="left" vertical="center" wrapText="1"/>
      <protection locked="0"/>
    </xf>
    <xf numFmtId="0" fontId="25" fillId="0" borderId="1" xfId="20" applyFont="1" applyBorder="1" applyAlignment="1" applyProtection="1">
      <alignment horizontal="center" vertical="center" wrapText="1"/>
      <protection locked="0"/>
    </xf>
    <xf numFmtId="0" fontId="9" fillId="0" borderId="1" xfId="20" applyFont="1" applyBorder="1" applyAlignment="1" applyProtection="1">
      <alignment horizontal="left" vertical="center" wrapText="1"/>
      <protection locked="0"/>
    </xf>
    <xf numFmtId="16" fontId="8" fillId="0" borderId="1" xfId="20" applyNumberFormat="1" applyFont="1" applyBorder="1" applyAlignment="1">
      <alignment horizontal="center" vertical="center"/>
      <protection/>
    </xf>
    <xf numFmtId="0" fontId="22" fillId="3" borderId="6" xfId="20" applyFont="1" applyFill="1" applyBorder="1" applyAlignment="1">
      <alignment horizontal="center" vertical="center"/>
      <protection/>
    </xf>
    <xf numFmtId="0" fontId="22" fillId="3" borderId="2" xfId="20" applyFont="1" applyFill="1" applyBorder="1" applyAlignment="1">
      <alignment horizontal="left" vertical="center"/>
      <protection/>
    </xf>
    <xf numFmtId="164" fontId="22" fillId="3" borderId="7" xfId="20" applyNumberFormat="1" applyFont="1" applyFill="1" applyBorder="1" applyAlignment="1">
      <alignment vertical="center"/>
      <protection/>
    </xf>
    <xf numFmtId="49" fontId="8" fillId="0" borderId="1" xfId="20" applyNumberFormat="1" applyFont="1" applyBorder="1" applyAlignment="1">
      <alignment horizontal="center" vertical="center"/>
      <protection/>
    </xf>
    <xf numFmtId="164" fontId="8" fillId="0" borderId="1" xfId="20" applyNumberFormat="1" applyFont="1" applyBorder="1" applyAlignment="1" applyProtection="1">
      <alignment horizontal="right" vertical="center"/>
      <protection locked="0"/>
    </xf>
    <xf numFmtId="0" fontId="27" fillId="0" borderId="0" xfId="20" applyFont="1" applyAlignment="1">
      <alignment horizontal="left" vertical="top" wrapText="1"/>
      <protection/>
    </xf>
    <xf numFmtId="0" fontId="27" fillId="0" borderId="0" xfId="20" applyFont="1" applyAlignment="1" applyProtection="1">
      <alignment horizontal="left" vertical="top" wrapText="1"/>
      <protection locked="0"/>
    </xf>
    <xf numFmtId="0" fontId="25" fillId="0" borderId="0" xfId="20" applyFont="1" applyAlignment="1" applyProtection="1">
      <alignment horizontal="left" vertical="top" wrapText="1"/>
      <protection locked="0"/>
    </xf>
    <xf numFmtId="0" fontId="28" fillId="0" borderId="0" xfId="20" applyFont="1" applyAlignment="1">
      <alignment horizontal="left" vertical="center"/>
      <protection/>
    </xf>
    <xf numFmtId="0" fontId="25" fillId="0" borderId="0" xfId="20" applyFont="1" applyAlignment="1">
      <alignment horizontal="left" vertical="top" wrapText="1"/>
      <protection/>
    </xf>
    <xf numFmtId="0" fontId="27" fillId="0" borderId="0" xfId="20" applyFont="1" applyAlignment="1">
      <alignment horizontal="left" vertical="center" wrapText="1"/>
      <protection/>
    </xf>
    <xf numFmtId="0" fontId="6" fillId="0" borderId="0" xfId="20" applyFont="1" applyAlignment="1">
      <alignment horizontal="left" vertical="center"/>
      <protection/>
    </xf>
    <xf numFmtId="0" fontId="22" fillId="3" borderId="8" xfId="20" applyFont="1" applyFill="1" applyBorder="1" applyAlignment="1">
      <alignment horizontal="center" vertical="center"/>
      <protection/>
    </xf>
    <xf numFmtId="0" fontId="22" fillId="3" borderId="9" xfId="20" applyFont="1" applyFill="1" applyBorder="1" applyAlignment="1">
      <alignment horizontal="left" vertical="center"/>
      <protection/>
    </xf>
    <xf numFmtId="0" fontId="22" fillId="3" borderId="9" xfId="20" applyFont="1" applyFill="1" applyBorder="1" applyAlignment="1">
      <alignment horizontal="center" vertical="center"/>
      <protection/>
    </xf>
    <xf numFmtId="164" fontId="22" fillId="2" borderId="9" xfId="0" applyNumberFormat="1" applyFont="1" applyFill="1" applyBorder="1" applyAlignment="1">
      <alignment horizontal="center" vertical="center"/>
    </xf>
    <xf numFmtId="0" fontId="0" fillId="0" borderId="0" xfId="0" applyFont="1"/>
    <xf numFmtId="49" fontId="22" fillId="3" borderId="6" xfId="20" applyNumberFormat="1" applyFont="1" applyFill="1" applyBorder="1" applyAlignment="1" applyProtection="1">
      <alignment horizontal="center" vertical="center"/>
      <protection locked="0"/>
    </xf>
    <xf numFmtId="16" fontId="22" fillId="3" borderId="2" xfId="20" applyNumberFormat="1" applyFont="1" applyFill="1" applyBorder="1" applyAlignment="1" applyProtection="1">
      <alignment vertical="center"/>
      <protection locked="0"/>
    </xf>
    <xf numFmtId="164" fontId="22" fillId="3" borderId="7" xfId="20" applyNumberFormat="1" applyFont="1" applyFill="1" applyBorder="1" applyAlignment="1" applyProtection="1">
      <alignment vertical="center"/>
      <protection locked="0"/>
    </xf>
    <xf numFmtId="0" fontId="0" fillId="3" borderId="2" xfId="0" applyFont="1" applyFill="1" applyBorder="1"/>
    <xf numFmtId="0" fontId="29" fillId="3" borderId="2" xfId="20" applyFont="1" applyFill="1" applyBorder="1" applyAlignment="1">
      <alignment horizontal="left" vertical="center" indent="1"/>
      <protection/>
    </xf>
    <xf numFmtId="164" fontId="22" fillId="2" borderId="9" xfId="20" applyNumberFormat="1" applyFont="1" applyFill="1" applyBorder="1" applyAlignment="1" applyProtection="1">
      <alignment horizontal="right" vertical="center" wrapText="1"/>
      <protection locked="0"/>
    </xf>
    <xf numFmtId="164" fontId="22" fillId="3" borderId="10" xfId="20" applyNumberFormat="1" applyFont="1" applyFill="1" applyBorder="1" applyAlignment="1">
      <alignment horizontal="right" vertical="center"/>
      <protection/>
    </xf>
    <xf numFmtId="0" fontId="0" fillId="0" borderId="0" xfId="0" applyFont="1" applyAlignment="1">
      <alignment vertical="center"/>
    </xf>
    <xf numFmtId="0" fontId="27" fillId="0" borderId="0" xfId="20" applyFont="1" applyAlignment="1">
      <alignment horizontal="left" vertical="center"/>
      <protection/>
    </xf>
    <xf numFmtId="0" fontId="30" fillId="0" borderId="0" xfId="20" applyFont="1" applyAlignment="1">
      <alignment horizontal="left" vertical="top" wrapText="1"/>
      <protection/>
    </xf>
    <xf numFmtId="0" fontId="27" fillId="0" borderId="0" xfId="0" applyFont="1" applyAlignment="1">
      <alignment horizontal="left" vertical="top" wrapText="1"/>
    </xf>
    <xf numFmtId="0" fontId="31" fillId="0" borderId="0" xfId="20" applyFont="1" applyAlignment="1">
      <alignment horizontal="center" vertical="center" wrapText="1"/>
      <protection/>
    </xf>
    <xf numFmtId="0" fontId="27" fillId="0" borderId="0" xfId="20" applyFont="1" applyAlignment="1">
      <alignment horizontal="center" vertical="center" wrapText="1"/>
      <protection/>
    </xf>
    <xf numFmtId="0" fontId="32" fillId="0" borderId="0" xfId="0" applyFont="1" applyAlignment="1">
      <alignment horizontal="center" vertical="center"/>
    </xf>
    <xf numFmtId="0" fontId="22" fillId="0" borderId="0" xfId="20" applyFont="1" applyAlignment="1">
      <alignment horizontal="center" vertical="center"/>
      <protection/>
    </xf>
    <xf numFmtId="0" fontId="29" fillId="0" borderId="0" xfId="20" applyFont="1" applyAlignment="1">
      <alignment horizontal="left" vertical="center" indent="1"/>
      <protection/>
    </xf>
    <xf numFmtId="164" fontId="22" fillId="0" borderId="0" xfId="20" applyNumberFormat="1" applyFont="1" applyAlignment="1" applyProtection="1">
      <alignment horizontal="right" vertical="center" wrapText="1"/>
      <protection locked="0"/>
    </xf>
    <xf numFmtId="164" fontId="22" fillId="0" borderId="0" xfId="20" applyNumberFormat="1" applyFont="1" applyAlignment="1">
      <alignment horizontal="right" vertical="center"/>
      <protection/>
    </xf>
    <xf numFmtId="0" fontId="33" fillId="0" borderId="0" xfId="0" applyFont="1" applyAlignment="1">
      <alignment horizontal="center" vertical="center"/>
    </xf>
    <xf numFmtId="0" fontId="34" fillId="0" borderId="0" xfId="20" applyFont="1" applyAlignment="1">
      <alignment horizontal="left" vertical="center" wrapText="1"/>
      <protection/>
    </xf>
    <xf numFmtId="164" fontId="26" fillId="0" borderId="0" xfId="20" applyNumberFormat="1" applyFont="1" applyAlignment="1">
      <alignment horizontal="right" vertical="center"/>
      <protection/>
    </xf>
    <xf numFmtId="0" fontId="34" fillId="0" borderId="0" xfId="20" applyFont="1" applyAlignment="1">
      <alignment horizontal="center" vertical="center" wrapText="1"/>
      <protection/>
    </xf>
    <xf numFmtId="0" fontId="34" fillId="0" borderId="0" xfId="20" applyFont="1" applyAlignment="1">
      <alignment horizontal="center" vertical="center"/>
      <protection/>
    </xf>
    <xf numFmtId="0" fontId="35" fillId="0" borderId="0" xfId="20" applyFont="1" applyAlignment="1">
      <alignment horizontal="center" vertical="center"/>
      <protection/>
    </xf>
    <xf numFmtId="0" fontId="35" fillId="0" borderId="0" xfId="20" applyFont="1" applyAlignment="1">
      <alignment horizontal="left" vertical="center" wrapText="1"/>
      <protection/>
    </xf>
    <xf numFmtId="164" fontId="35" fillId="0" borderId="0" xfId="20" applyNumberFormat="1" applyFont="1" applyAlignment="1" applyProtection="1">
      <alignment horizontal="right" vertical="center" wrapText="1"/>
      <protection locked="0"/>
    </xf>
    <xf numFmtId="2" fontId="34" fillId="0" borderId="0" xfId="20" applyNumberFormat="1" applyFont="1" applyAlignment="1" applyProtection="1">
      <alignment horizontal="right" vertical="center" wrapText="1"/>
      <protection locked="0"/>
    </xf>
    <xf numFmtId="164" fontId="34" fillId="0" borderId="0" xfId="20" applyNumberFormat="1" applyFont="1" applyAlignment="1" applyProtection="1">
      <alignment horizontal="center" vertical="center" wrapText="1"/>
      <protection locked="0"/>
    </xf>
    <xf numFmtId="0" fontId="36" fillId="0" borderId="0" xfId="20" applyFont="1" applyAlignment="1">
      <alignment horizontal="center" vertical="center" wrapText="1"/>
      <protection/>
    </xf>
    <xf numFmtId="4" fontId="37" fillId="0" borderId="0" xfId="20" applyNumberFormat="1" applyFont="1" applyAlignment="1" applyProtection="1">
      <alignment horizontal="center" vertical="center" wrapText="1"/>
      <protection locked="0"/>
    </xf>
    <xf numFmtId="4" fontId="34" fillId="0" borderId="0" xfId="20" applyNumberFormat="1" applyFont="1" applyAlignment="1" applyProtection="1">
      <alignment horizontal="center" vertical="center" wrapText="1"/>
      <protection locked="0"/>
    </xf>
    <xf numFmtId="0" fontId="37" fillId="0" borderId="0" xfId="20" applyFont="1" applyAlignment="1">
      <alignment horizontal="left" vertical="center" wrapText="1"/>
      <protection/>
    </xf>
    <xf numFmtId="0" fontId="37" fillId="0" borderId="0" xfId="20" applyFont="1" applyAlignment="1">
      <alignment horizontal="left" vertical="top" wrapText="1"/>
      <protection/>
    </xf>
    <xf numFmtId="4" fontId="34" fillId="0" borderId="0" xfId="20" applyNumberFormat="1" applyFont="1" applyAlignment="1">
      <alignment horizontal="right" vertical="center"/>
      <protection/>
    </xf>
    <xf numFmtId="4" fontId="34" fillId="0" borderId="0" xfId="20" applyNumberFormat="1" applyFont="1" applyAlignment="1">
      <alignment horizontal="center" vertical="center"/>
      <protection/>
    </xf>
    <xf numFmtId="2" fontId="36" fillId="0" borderId="0" xfId="20" applyNumberFormat="1" applyFont="1" applyAlignment="1">
      <alignment horizontal="center" vertical="center" wrapText="1"/>
      <protection/>
    </xf>
    <xf numFmtId="2" fontId="35" fillId="0" borderId="0" xfId="20" applyNumberFormat="1" applyFont="1" applyAlignment="1" applyProtection="1">
      <alignment horizontal="right" vertical="center" wrapText="1"/>
      <protection locked="0"/>
    </xf>
    <xf numFmtId="0" fontId="38" fillId="0" borderId="0" xfId="0" applyFont="1"/>
    <xf numFmtId="0" fontId="39" fillId="0" borderId="0" xfId="20" applyFont="1" applyAlignment="1">
      <alignment horizontal="center" vertical="center"/>
      <protection/>
    </xf>
    <xf numFmtId="4" fontId="39" fillId="0" borderId="0" xfId="20" applyNumberFormat="1" applyFont="1" applyAlignment="1">
      <alignment horizontal="right" vertical="center"/>
      <protection/>
    </xf>
    <xf numFmtId="164" fontId="22" fillId="3" borderId="7" xfId="20" applyNumberFormat="1" applyFont="1" applyFill="1" applyBorder="1" applyAlignment="1">
      <alignment horizontal="right" vertical="center"/>
      <protection/>
    </xf>
    <xf numFmtId="164" fontId="22" fillId="3" borderId="2" xfId="20" applyNumberFormat="1" applyFont="1" applyFill="1" applyBorder="1" applyAlignment="1" applyProtection="1">
      <alignment horizontal="right" vertical="center" wrapText="1"/>
      <protection locked="0"/>
    </xf>
    <xf numFmtId="164" fontId="41" fillId="0" borderId="0" xfId="0" applyNumberFormat="1" applyFont="1" applyAlignment="1">
      <alignment horizontal="center" vertical="center"/>
    </xf>
    <xf numFmtId="0" fontId="16" fillId="3" borderId="1" xfId="0" applyFont="1" applyFill="1" applyBorder="1" applyAlignment="1">
      <alignment horizontal="center" vertical="center"/>
    </xf>
    <xf numFmtId="165" fontId="21" fillId="0" borderId="1" xfId="0" applyNumberFormat="1" applyFont="1" applyBorder="1" applyAlignment="1">
      <alignment horizontal="center" vertical="center"/>
    </xf>
    <xf numFmtId="0" fontId="21" fillId="0" borderId="1" xfId="0" applyFont="1" applyBorder="1" applyAlignment="1">
      <alignment horizontal="left" vertical="center"/>
    </xf>
    <xf numFmtId="164" fontId="21" fillId="0" borderId="1" xfId="0" applyNumberFormat="1" applyFont="1" applyBorder="1" applyAlignment="1">
      <alignment horizontal="center" vertical="center"/>
    </xf>
    <xf numFmtId="166" fontId="21" fillId="0" borderId="1" xfId="0" applyNumberFormat="1" applyFont="1" applyBorder="1" applyAlignment="1">
      <alignment horizontal="center" vertical="center"/>
    </xf>
    <xf numFmtId="167" fontId="21" fillId="0" borderId="1" xfId="0" applyNumberFormat="1" applyFont="1" applyBorder="1" applyAlignment="1">
      <alignment horizontal="center" vertical="center"/>
    </xf>
    <xf numFmtId="0" fontId="42" fillId="0" borderId="0" xfId="20" applyFont="1" applyAlignment="1">
      <alignment horizontal="center" vertical="center"/>
      <protection/>
    </xf>
    <xf numFmtId="4" fontId="42" fillId="0" borderId="0" xfId="20" applyNumberFormat="1" applyFont="1" applyAlignment="1" applyProtection="1">
      <alignment horizontal="center" vertical="center" wrapText="1"/>
      <protection locked="0"/>
    </xf>
    <xf numFmtId="168" fontId="44" fillId="0" borderId="0" xfId="21" applyNumberFormat="1" applyFont="1" applyAlignment="1">
      <alignment vertical="center"/>
    </xf>
    <xf numFmtId="164" fontId="6" fillId="0" borderId="0" xfId="20" applyNumberFormat="1" applyFont="1" applyAlignment="1" applyProtection="1">
      <alignment horizontal="right" vertical="center" wrapText="1"/>
      <protection locked="0"/>
    </xf>
    <xf numFmtId="164" fontId="6" fillId="0" borderId="0" xfId="20" applyNumberFormat="1" applyFont="1" applyAlignment="1">
      <alignment horizontal="right" vertical="center"/>
      <protection/>
    </xf>
    <xf numFmtId="0" fontId="8" fillId="0" borderId="11" xfId="20" applyFont="1" applyBorder="1" applyAlignment="1">
      <alignment horizontal="center" vertical="center"/>
      <protection/>
    </xf>
    <xf numFmtId="0" fontId="8" fillId="0" borderId="12" xfId="20" applyFont="1" applyBorder="1" applyAlignment="1">
      <alignment horizontal="center" vertical="center"/>
      <protection/>
    </xf>
    <xf numFmtId="0" fontId="46" fillId="0" borderId="0" xfId="20" applyFont="1">
      <alignment/>
      <protection/>
    </xf>
    <xf numFmtId="0" fontId="46" fillId="0" borderId="0" xfId="20" applyFont="1" applyAlignment="1">
      <alignment wrapText="1"/>
      <protection/>
    </xf>
    <xf numFmtId="0" fontId="46" fillId="0" borderId="0" xfId="20" applyFont="1" applyAlignment="1">
      <alignment horizontal="left" vertical="center"/>
      <protection/>
    </xf>
    <xf numFmtId="0" fontId="48" fillId="0" borderId="0" xfId="20" applyFont="1" applyAlignment="1">
      <alignment wrapText="1"/>
      <protection/>
    </xf>
    <xf numFmtId="4" fontId="27" fillId="0" borderId="0" xfId="20" applyNumberFormat="1" applyFont="1" applyAlignment="1">
      <alignment horizontal="center" vertical="center" wrapText="1"/>
      <protection/>
    </xf>
    <xf numFmtId="0" fontId="26" fillId="0" borderId="0" xfId="20" applyFont="1" applyAlignment="1">
      <alignment horizontal="left" vertical="top" wrapText="1"/>
      <protection/>
    </xf>
    <xf numFmtId="2" fontId="8" fillId="0" borderId="1" xfId="20" applyNumberFormat="1" applyFont="1" applyBorder="1" applyAlignment="1">
      <alignment horizontal="center" vertical="center"/>
      <protection/>
    </xf>
    <xf numFmtId="2" fontId="34" fillId="0" borderId="0" xfId="20" applyNumberFormat="1" applyFont="1" applyAlignment="1" applyProtection="1">
      <alignment vertical="center" wrapText="1"/>
      <protection locked="0"/>
    </xf>
    <xf numFmtId="0" fontId="45" fillId="0" borderId="1" xfId="20" applyFont="1" applyBorder="1" applyAlignment="1">
      <alignment wrapText="1"/>
      <protection/>
    </xf>
    <xf numFmtId="0" fontId="5" fillId="0" borderId="0" xfId="20" applyFont="1" applyAlignment="1">
      <alignment horizontal="center" vertical="center" wrapText="1"/>
      <protection/>
    </xf>
    <xf numFmtId="0" fontId="0" fillId="0" borderId="0" xfId="0" applyAlignment="1">
      <alignment wrapText="1"/>
    </xf>
    <xf numFmtId="0" fontId="6" fillId="0" borderId="0" xfId="20" applyFont="1" applyAlignment="1">
      <alignment horizontal="left" vertical="center" wrapText="1"/>
      <protection/>
    </xf>
    <xf numFmtId="0" fontId="27" fillId="0" borderId="13" xfId="20" applyFont="1" applyBorder="1" applyAlignment="1">
      <alignment horizontal="left" vertical="top" wrapText="1"/>
      <protection/>
    </xf>
    <xf numFmtId="0" fontId="8" fillId="5" borderId="1" xfId="20" applyFont="1" applyFill="1" applyBorder="1" applyAlignment="1">
      <alignment horizontal="center" vertical="center"/>
      <protection/>
    </xf>
    <xf numFmtId="0" fontId="18" fillId="0" borderId="0" xfId="0" applyFont="1" applyAlignment="1">
      <alignment horizontal="left" vertical="center"/>
    </xf>
    <xf numFmtId="0" fontId="40" fillId="0" borderId="0" xfId="0" applyFont="1" applyAlignment="1">
      <alignment horizontal="left" vertical="center" indent="1"/>
    </xf>
    <xf numFmtId="0" fontId="23" fillId="0" borderId="14" xfId="0" applyFont="1" applyBorder="1" applyAlignment="1">
      <alignment horizontal="center" vertical="center" wrapText="1"/>
    </xf>
    <xf numFmtId="0" fontId="23"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left" vertical="center"/>
    </xf>
    <xf numFmtId="0" fontId="19" fillId="0" borderId="0" xfId="20" applyFont="1" applyAlignment="1">
      <alignment horizontal="left" vertical="center"/>
      <protection/>
    </xf>
    <xf numFmtId="4" fontId="24" fillId="0" borderId="15" xfId="20" applyNumberFormat="1" applyFont="1" applyBorder="1" applyAlignment="1">
      <alignment horizontal="center" vertical="center" wrapText="1"/>
      <protection/>
    </xf>
    <xf numFmtId="0" fontId="23" fillId="0" borderId="0" xfId="0" applyFont="1" applyAlignment="1">
      <alignment vertical="center" wrapText="1"/>
    </xf>
  </cellXfs>
  <cellStyles count="8">
    <cellStyle name="Normal" xfId="0"/>
    <cellStyle name="Percent" xfId="15"/>
    <cellStyle name="Currency" xfId="16"/>
    <cellStyle name="Currency [0]" xfId="17"/>
    <cellStyle name="Comma" xfId="18"/>
    <cellStyle name="Comma [0]" xfId="19"/>
    <cellStyle name="Normální 2" xfId="20"/>
    <cellStyle name="Čárka"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theme" Target="theme/theme1.xml" /></Relationships>
</file>

<file path=xl/theme/theme1.xml><?xml version="1.0" encoding="utf-8"?>
<a:theme xmlns:a="http://schemas.openxmlformats.org/drawingml/2006/main" name="Motiv Office 2013–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F49C2-EA5F-40F5-98F1-F97466C973D4}">
  <dimension ref="A1:E22"/>
  <sheetViews>
    <sheetView showGridLines="0" workbookViewId="0" topLeftCell="A29">
      <selection activeCell="H19" sqref="H19"/>
    </sheetView>
  </sheetViews>
  <sheetFormatPr defaultColWidth="9.140625" defaultRowHeight="15"/>
  <cols>
    <col min="1" max="1" width="23.7109375" style="0" customWidth="1"/>
    <col min="2" max="2" width="10.7109375" style="0" customWidth="1"/>
    <col min="3" max="3" width="40.7109375" style="0" customWidth="1"/>
    <col min="4" max="4" width="49.57421875" style="0" customWidth="1"/>
  </cols>
  <sheetData>
    <row r="1" spans="1:5" ht="35.1" customHeight="1">
      <c r="A1" s="145" t="s">
        <v>194</v>
      </c>
      <c r="B1" s="145"/>
      <c r="C1" s="145"/>
      <c r="D1" s="145"/>
      <c r="E1" s="145"/>
    </row>
    <row r="2" ht="10.15" customHeight="1"/>
    <row r="3" spans="1:3" s="8" customFormat="1" ht="30" customHeight="1">
      <c r="A3" s="5" t="s">
        <v>16</v>
      </c>
      <c r="B3" s="5"/>
      <c r="C3" s="5" t="s">
        <v>189</v>
      </c>
    </row>
    <row r="4" spans="1:2" s="8" customFormat="1" ht="10.15" customHeight="1">
      <c r="A4" s="6"/>
      <c r="B4" s="6"/>
    </row>
    <row r="5" spans="1:3" ht="15">
      <c r="A5" s="9" t="s">
        <v>17</v>
      </c>
      <c r="B5" s="9"/>
      <c r="C5" t="s">
        <v>18</v>
      </c>
    </row>
    <row r="6" ht="15">
      <c r="C6" t="s">
        <v>19</v>
      </c>
    </row>
    <row r="7" ht="15">
      <c r="C7" t="s">
        <v>20</v>
      </c>
    </row>
    <row r="8" ht="15">
      <c r="C8" t="s">
        <v>21</v>
      </c>
    </row>
    <row r="10" spans="1:3" ht="15">
      <c r="A10" s="9" t="s">
        <v>22</v>
      </c>
      <c r="B10" s="9"/>
      <c r="C10" s="19"/>
    </row>
    <row r="11" ht="15">
      <c r="C11" s="19"/>
    </row>
    <row r="12" ht="15">
      <c r="C12" s="18" t="s">
        <v>23</v>
      </c>
    </row>
    <row r="13" ht="15">
      <c r="C13" s="18" t="s">
        <v>24</v>
      </c>
    </row>
    <row r="17" spans="2:4" ht="30" customHeight="1">
      <c r="B17" s="118" t="s">
        <v>97</v>
      </c>
      <c r="C17" s="118" t="s">
        <v>100</v>
      </c>
      <c r="D17" s="118" t="s">
        <v>25</v>
      </c>
    </row>
    <row r="18" spans="2:4" ht="30" customHeight="1">
      <c r="B18" s="146" t="s">
        <v>101</v>
      </c>
      <c r="C18" s="146"/>
      <c r="D18" s="117">
        <f>SUM(D19:D22)</f>
        <v>0</v>
      </c>
    </row>
    <row r="19" spans="2:4" ht="30" customHeight="1">
      <c r="B19" s="119">
        <v>1</v>
      </c>
      <c r="C19" s="120" t="s">
        <v>98</v>
      </c>
      <c r="D19" s="121">
        <f>'01 - oprava tělesa plavidla'!F10</f>
        <v>0</v>
      </c>
    </row>
    <row r="20" spans="2:4" ht="30" customHeight="1">
      <c r="B20" s="122">
        <v>2</v>
      </c>
      <c r="C20" s="120" t="s">
        <v>99</v>
      </c>
      <c r="D20" s="121">
        <f>'02 - Nové konstrukce'!F10</f>
        <v>0</v>
      </c>
    </row>
    <row r="21" spans="2:4" ht="30" customHeight="1">
      <c r="B21" s="123">
        <v>1</v>
      </c>
      <c r="C21" s="120" t="s">
        <v>70</v>
      </c>
      <c r="D21" s="121">
        <f>'03 - Protikorozní ochrany'!F10</f>
        <v>0</v>
      </c>
    </row>
    <row r="22" spans="2:4" ht="30" customHeight="1">
      <c r="B22" s="119"/>
      <c r="C22" s="120" t="s">
        <v>63</v>
      </c>
      <c r="D22" s="121">
        <f>VON!F10</f>
        <v>0</v>
      </c>
    </row>
  </sheetData>
  <mergeCells count="2">
    <mergeCell ref="A1:E1"/>
    <mergeCell ref="B18:C18"/>
  </mergeCells>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980DD-71A4-4656-9CBF-13D65FF30BF5}">
  <dimension ref="A1:H108"/>
  <sheetViews>
    <sheetView showGridLines="0" workbookViewId="0" topLeftCell="A1">
      <selection activeCell="A4" sqref="A4"/>
    </sheetView>
  </sheetViews>
  <sheetFormatPr defaultColWidth="9.140625" defaultRowHeight="15"/>
  <cols>
    <col min="1" max="1" width="8.7109375" style="1" customWidth="1"/>
    <col min="2" max="2" width="40.7109375" style="0" customWidth="1"/>
    <col min="3" max="3" width="8.7109375" style="1" customWidth="1"/>
    <col min="4" max="4" width="10.7109375" style="1" customWidth="1"/>
    <col min="5" max="5" width="25.7109375" style="0" customWidth="1"/>
    <col min="6" max="6" width="35.7109375" style="0" customWidth="1"/>
  </cols>
  <sheetData>
    <row r="1" spans="1:6" s="3" customFormat="1" ht="35.1" customHeight="1">
      <c r="A1" s="149" t="s">
        <v>14</v>
      </c>
      <c r="B1" s="149"/>
      <c r="C1" s="149"/>
      <c r="D1" s="149"/>
      <c r="E1" s="149"/>
      <c r="F1" s="149"/>
    </row>
    <row r="2" ht="10.15" customHeight="1"/>
    <row r="3" spans="1:6" s="4" customFormat="1" ht="25.15" customHeight="1">
      <c r="A3" s="150" t="s">
        <v>190</v>
      </c>
      <c r="B3" s="150"/>
      <c r="C3" s="150"/>
      <c r="D3" s="150"/>
      <c r="E3" s="150"/>
      <c r="F3" s="150"/>
    </row>
    <row r="4" spans="1:6" s="4" customFormat="1" ht="19.9" customHeight="1">
      <c r="A4" s="5" t="s">
        <v>192</v>
      </c>
      <c r="B4" s="5"/>
      <c r="C4" s="5"/>
      <c r="D4" s="5"/>
      <c r="E4" s="5"/>
      <c r="F4" s="5"/>
    </row>
    <row r="5" spans="1:6" s="4" customFormat="1" ht="10.15" customHeight="1">
      <c r="A5" s="5"/>
      <c r="B5" s="5"/>
      <c r="C5" s="16"/>
      <c r="D5" s="16"/>
      <c r="E5" s="5"/>
      <c r="F5" s="5"/>
    </row>
    <row r="6" spans="1:6" s="4" customFormat="1" ht="15" customHeight="1">
      <c r="A6" s="7" t="s">
        <v>15</v>
      </c>
      <c r="B6" s="7"/>
      <c r="C6" s="17"/>
      <c r="D6" s="17"/>
      <c r="E6" s="5"/>
      <c r="F6" s="5"/>
    </row>
    <row r="7" ht="10.15" customHeight="1"/>
    <row r="8" spans="1:6" ht="25.15" customHeight="1">
      <c r="A8" s="12" t="s">
        <v>0</v>
      </c>
      <c r="B8" s="13" t="s">
        <v>1</v>
      </c>
      <c r="C8" s="13" t="s">
        <v>28</v>
      </c>
      <c r="D8" s="13" t="s">
        <v>33</v>
      </c>
      <c r="E8" s="14" t="s">
        <v>34</v>
      </c>
      <c r="F8" s="15" t="s">
        <v>47</v>
      </c>
    </row>
    <row r="9" spans="1:6" ht="47.65" customHeight="1">
      <c r="A9" s="22"/>
      <c r="B9" s="23"/>
      <c r="C9" s="22"/>
      <c r="D9" s="22"/>
      <c r="E9" s="152"/>
      <c r="F9" s="152"/>
    </row>
    <row r="10" spans="1:6" ht="35.1" customHeight="1">
      <c r="A10" s="151" t="s">
        <v>26</v>
      </c>
      <c r="B10" s="151"/>
      <c r="C10" s="20"/>
      <c r="D10" s="20"/>
      <c r="F10" s="21">
        <f>SUM(F12,F57,F78,F100)</f>
        <v>0</v>
      </c>
    </row>
    <row r="11" spans="1:6" ht="5.1" customHeight="1" thickBot="1">
      <c r="A11" s="22"/>
      <c r="B11" s="23"/>
      <c r="C11" s="22"/>
      <c r="D11" s="22"/>
      <c r="E11" s="24"/>
      <c r="F11" s="24"/>
    </row>
    <row r="12" spans="1:6" ht="20.1" customHeight="1" thickBot="1">
      <c r="A12" s="58">
        <v>1</v>
      </c>
      <c r="B12" s="59" t="s">
        <v>4</v>
      </c>
      <c r="C12" s="27"/>
      <c r="D12" s="27"/>
      <c r="E12" s="11"/>
      <c r="F12" s="60">
        <f>SUM(F14,F17,F24,F31,F37,,F40,F46,F49,F52,F54)</f>
        <v>0</v>
      </c>
    </row>
    <row r="13" spans="1:6" ht="5.1" customHeight="1">
      <c r="A13" s="42"/>
      <c r="B13" s="51"/>
      <c r="C13" s="42"/>
      <c r="D13" s="42"/>
      <c r="E13" s="52"/>
      <c r="F13" s="44"/>
    </row>
    <row r="14" spans="1:6" ht="15">
      <c r="A14" s="129" t="s">
        <v>89</v>
      </c>
      <c r="B14" s="139" t="s">
        <v>109</v>
      </c>
      <c r="C14" s="130" t="s">
        <v>58</v>
      </c>
      <c r="D14" s="28">
        <v>750</v>
      </c>
      <c r="E14" s="10"/>
      <c r="F14" s="30">
        <f>ROUND(D14*E14,2)</f>
        <v>0</v>
      </c>
    </row>
    <row r="15" spans="1:6" ht="26.1" customHeight="1">
      <c r="A15" s="42"/>
      <c r="B15" s="63" t="s">
        <v>157</v>
      </c>
      <c r="C15" s="42"/>
      <c r="D15" s="42"/>
      <c r="E15" s="52"/>
      <c r="F15" s="44"/>
    </row>
    <row r="16" spans="1:6" ht="15" customHeight="1">
      <c r="A16" s="42"/>
      <c r="B16" s="51"/>
      <c r="C16" s="42"/>
      <c r="D16" s="42"/>
      <c r="E16" s="52"/>
      <c r="F16" s="44"/>
    </row>
    <row r="17" spans="1:6" ht="15">
      <c r="A17" s="129" t="s">
        <v>90</v>
      </c>
      <c r="B17" s="139" t="s">
        <v>110</v>
      </c>
      <c r="C17" s="130" t="s">
        <v>58</v>
      </c>
      <c r="D17" s="137">
        <v>25181</v>
      </c>
      <c r="E17" s="10"/>
      <c r="F17" s="30">
        <f>ROUND(D17*E17,2)</f>
        <v>0</v>
      </c>
    </row>
    <row r="18" spans="1:6" ht="60">
      <c r="A18" s="50"/>
      <c r="B18" s="63" t="s">
        <v>175</v>
      </c>
      <c r="C18" s="41"/>
      <c r="D18" s="41"/>
      <c r="E18" s="39"/>
      <c r="F18" s="46"/>
    </row>
    <row r="19" spans="1:8" ht="15" customHeight="1">
      <c r="A19" s="98" t="s">
        <v>71</v>
      </c>
      <c r="B19" s="99"/>
      <c r="C19" s="98"/>
      <c r="D19" s="98"/>
      <c r="E19" s="100"/>
      <c r="F19" s="35"/>
      <c r="G19" s="1"/>
      <c r="H19" s="1"/>
    </row>
    <row r="20" spans="1:8" ht="15">
      <c r="A20" s="96"/>
      <c r="B20" s="96" t="s">
        <v>1</v>
      </c>
      <c r="C20" s="97"/>
      <c r="D20" s="102"/>
      <c r="F20" s="35"/>
      <c r="G20" s="1"/>
      <c r="H20" s="1"/>
    </row>
    <row r="21" spans="1:8" ht="15" customHeight="1">
      <c r="A21" s="97"/>
      <c r="B21" s="131" t="s">
        <v>104</v>
      </c>
      <c r="C21" s="97"/>
      <c r="D21" s="138"/>
      <c r="F21" s="95"/>
      <c r="G21" s="93"/>
      <c r="H21" s="93"/>
    </row>
    <row r="22" spans="1:8" ht="23.25">
      <c r="A22" s="97"/>
      <c r="B22" s="132" t="s">
        <v>105</v>
      </c>
      <c r="C22" s="97"/>
      <c r="D22" s="138"/>
      <c r="F22" s="95"/>
      <c r="G22" s="93"/>
      <c r="H22" s="93"/>
    </row>
    <row r="23" spans="1:8" ht="15" customHeight="1">
      <c r="A23" s="97"/>
      <c r="B23" s="94"/>
      <c r="C23" s="97"/>
      <c r="D23" s="103"/>
      <c r="E23" s="101"/>
      <c r="F23" s="95"/>
      <c r="G23" s="93"/>
      <c r="H23" s="93"/>
    </row>
    <row r="24" spans="1:6" ht="20.1" customHeight="1">
      <c r="A24" s="28" t="s">
        <v>91</v>
      </c>
      <c r="B24" s="31" t="s">
        <v>113</v>
      </c>
      <c r="C24" s="28" t="s">
        <v>58</v>
      </c>
      <c r="D24" s="137">
        <v>6280</v>
      </c>
      <c r="E24" s="10"/>
      <c r="F24" s="30">
        <f>ROUND(D24*E24,2)</f>
        <v>0</v>
      </c>
    </row>
    <row r="25" spans="1:6" ht="30" customHeight="1">
      <c r="A25" s="50"/>
      <c r="B25" s="63" t="s">
        <v>158</v>
      </c>
      <c r="C25" s="41"/>
      <c r="D25" s="41"/>
      <c r="E25" s="39"/>
      <c r="F25" s="46"/>
    </row>
    <row r="26" spans="1:8" ht="15" customHeight="1">
      <c r="A26" s="98" t="s">
        <v>71</v>
      </c>
      <c r="B26" s="99"/>
      <c r="C26" s="98"/>
      <c r="D26" s="98"/>
      <c r="E26" s="100"/>
      <c r="F26" s="35"/>
      <c r="G26" s="1"/>
      <c r="H26" s="1"/>
    </row>
    <row r="27" spans="1:8" ht="15">
      <c r="A27" s="96"/>
      <c r="B27" s="96" t="s">
        <v>1</v>
      </c>
      <c r="C27" s="97"/>
      <c r="D27" s="102"/>
      <c r="F27" s="35"/>
      <c r="G27" s="1"/>
      <c r="H27" s="1"/>
    </row>
    <row r="28" spans="1:8" ht="15">
      <c r="A28" s="97"/>
      <c r="B28" s="134" t="s">
        <v>112</v>
      </c>
      <c r="C28" s="97"/>
      <c r="D28" s="101"/>
      <c r="F28" s="95"/>
      <c r="G28" s="93"/>
      <c r="H28" s="93"/>
    </row>
    <row r="29" spans="1:8" ht="15">
      <c r="A29" s="97"/>
      <c r="B29" s="134" t="s">
        <v>111</v>
      </c>
      <c r="C29" s="97"/>
      <c r="D29" s="108"/>
      <c r="E29" s="101"/>
      <c r="F29" s="95"/>
      <c r="G29" s="93"/>
      <c r="H29" s="93"/>
    </row>
    <row r="30" spans="1:8" ht="15" customHeight="1">
      <c r="A30" s="97"/>
      <c r="B30" s="94"/>
      <c r="C30" s="97"/>
      <c r="D30" s="103"/>
      <c r="E30" s="101"/>
      <c r="F30" s="95"/>
      <c r="G30" s="93"/>
      <c r="H30" s="93"/>
    </row>
    <row r="31" spans="1:6" ht="20.1" customHeight="1">
      <c r="A31" s="28" t="s">
        <v>114</v>
      </c>
      <c r="B31" s="31" t="s">
        <v>115</v>
      </c>
      <c r="C31" s="28" t="s">
        <v>58</v>
      </c>
      <c r="D31" s="137">
        <v>1013</v>
      </c>
      <c r="E31" s="10"/>
      <c r="F31" s="30">
        <f>ROUND(D31*E31,2)</f>
        <v>0</v>
      </c>
    </row>
    <row r="32" spans="1:6" ht="25.15" customHeight="1">
      <c r="A32" s="50"/>
      <c r="B32" s="63" t="s">
        <v>159</v>
      </c>
      <c r="C32" s="41"/>
      <c r="D32" s="41"/>
      <c r="E32" s="39"/>
      <c r="F32" s="46"/>
    </row>
    <row r="33" spans="1:8" ht="15" customHeight="1">
      <c r="A33" s="98" t="s">
        <v>71</v>
      </c>
      <c r="B33" s="99"/>
      <c r="C33" s="98"/>
      <c r="D33" s="98"/>
      <c r="E33" s="100"/>
      <c r="F33" s="35"/>
      <c r="G33" s="1"/>
      <c r="H33" s="1"/>
    </row>
    <row r="34" spans="1:8" ht="15">
      <c r="A34" s="96"/>
      <c r="B34" s="96" t="s">
        <v>1</v>
      </c>
      <c r="C34" s="97"/>
      <c r="D34" s="102"/>
      <c r="F34" s="35"/>
      <c r="G34" s="1"/>
      <c r="H34" s="1"/>
    </row>
    <row r="35" spans="1:8" ht="15" customHeight="1">
      <c r="A35" s="97"/>
      <c r="B35" s="134" t="s">
        <v>106</v>
      </c>
      <c r="C35" s="97"/>
      <c r="D35" s="101"/>
      <c r="F35" s="95"/>
      <c r="G35" s="93"/>
      <c r="H35" s="93"/>
    </row>
    <row r="36" spans="1:8" ht="15" customHeight="1">
      <c r="A36" s="97"/>
      <c r="B36" s="94"/>
      <c r="C36" s="97"/>
      <c r="D36" s="103"/>
      <c r="E36" s="101"/>
      <c r="F36" s="95"/>
      <c r="G36" s="93"/>
      <c r="H36" s="93"/>
    </row>
    <row r="37" spans="1:6" ht="20.1" customHeight="1">
      <c r="A37" s="28" t="s">
        <v>116</v>
      </c>
      <c r="B37" s="29" t="s">
        <v>117</v>
      </c>
      <c r="C37" s="28" t="s">
        <v>154</v>
      </c>
      <c r="D37" s="28">
        <v>2.5</v>
      </c>
      <c r="E37" s="10"/>
      <c r="F37" s="30">
        <f>ROUND(D37*E37,2)</f>
        <v>0</v>
      </c>
    </row>
    <row r="38" spans="1:6" ht="25.15" customHeight="1">
      <c r="A38" s="50"/>
      <c r="B38" s="143" t="s">
        <v>160</v>
      </c>
      <c r="C38" s="41"/>
      <c r="D38" s="41"/>
      <c r="E38" s="39"/>
      <c r="F38" s="46"/>
    </row>
    <row r="39" spans="1:6" ht="15" customHeight="1">
      <c r="A39" s="50"/>
      <c r="B39" s="63"/>
      <c r="C39" s="41"/>
      <c r="D39" s="41"/>
      <c r="E39" s="39"/>
      <c r="F39" s="46"/>
    </row>
    <row r="40" spans="1:8" ht="15" customHeight="1">
      <c r="A40" s="28" t="s">
        <v>118</v>
      </c>
      <c r="B40" s="31" t="s">
        <v>119</v>
      </c>
      <c r="C40" s="28" t="s">
        <v>58</v>
      </c>
      <c r="D40" s="137">
        <v>2100</v>
      </c>
      <c r="E40" s="10"/>
      <c r="F40" s="30">
        <f>ROUND(D40*E40,2)</f>
        <v>0</v>
      </c>
      <c r="G40" s="2"/>
      <c r="H40" s="2"/>
    </row>
    <row r="41" spans="1:8" s="1" customFormat="1" ht="25.15" customHeight="1">
      <c r="A41" s="50"/>
      <c r="B41" s="67" t="s">
        <v>161</v>
      </c>
      <c r="C41" s="41"/>
      <c r="D41" s="41"/>
      <c r="E41" s="39"/>
      <c r="F41" s="46"/>
      <c r="G41"/>
      <c r="H41"/>
    </row>
    <row r="42" spans="1:6" s="1" customFormat="1" ht="15" customHeight="1">
      <c r="A42" s="98" t="s">
        <v>71</v>
      </c>
      <c r="B42" s="99"/>
      <c r="C42" s="98"/>
      <c r="D42" s="98"/>
      <c r="E42" s="100"/>
      <c r="F42" s="35"/>
    </row>
    <row r="43" spans="1:6" s="1" customFormat="1" ht="15">
      <c r="A43" s="96"/>
      <c r="B43" s="96" t="s">
        <v>1</v>
      </c>
      <c r="C43" s="97"/>
      <c r="D43" s="102"/>
      <c r="F43" s="35"/>
    </row>
    <row r="44" spans="1:8" s="1" customFormat="1" ht="15" customHeight="1">
      <c r="A44" s="97"/>
      <c r="B44" s="133" t="s">
        <v>120</v>
      </c>
      <c r="C44" s="97"/>
      <c r="D44" s="101"/>
      <c r="F44" s="95"/>
      <c r="G44" s="93"/>
      <c r="H44" s="93"/>
    </row>
    <row r="45" spans="1:8" s="93" customFormat="1" ht="15" customHeight="1">
      <c r="A45" s="50"/>
      <c r="B45" s="63"/>
      <c r="C45" s="41"/>
      <c r="D45" s="41"/>
      <c r="E45" s="39"/>
      <c r="F45" s="46"/>
      <c r="G45"/>
      <c r="H45"/>
    </row>
    <row r="46" spans="1:8" s="93" customFormat="1" ht="15">
      <c r="A46" s="28" t="s">
        <v>122</v>
      </c>
      <c r="B46" s="31" t="s">
        <v>121</v>
      </c>
      <c r="C46" s="28" t="s">
        <v>41</v>
      </c>
      <c r="D46" s="28">
        <v>10</v>
      </c>
      <c r="E46" s="10"/>
      <c r="F46" s="30">
        <f>ROUND(D46*E46,2)</f>
        <v>0</v>
      </c>
      <c r="G46" s="1"/>
      <c r="H46" s="1"/>
    </row>
    <row r="47" spans="1:8" s="93" customFormat="1" ht="34.35" customHeight="1">
      <c r="A47" s="33"/>
      <c r="B47" s="136" t="s">
        <v>178</v>
      </c>
      <c r="C47" s="33"/>
      <c r="D47" s="33"/>
      <c r="E47" s="34"/>
      <c r="F47" s="35"/>
      <c r="G47" s="1"/>
      <c r="H47" s="1"/>
    </row>
    <row r="48" spans="1:6" ht="10.15" customHeight="1">
      <c r="A48" s="50"/>
      <c r="B48" s="63" t="s">
        <v>72</v>
      </c>
      <c r="C48" s="41"/>
      <c r="D48" s="41"/>
      <c r="E48" s="39"/>
      <c r="F48" s="46"/>
    </row>
    <row r="49" spans="1:8" ht="15">
      <c r="A49" s="28" t="s">
        <v>124</v>
      </c>
      <c r="B49" s="31" t="s">
        <v>123</v>
      </c>
      <c r="C49" s="28" t="s">
        <v>27</v>
      </c>
      <c r="D49" s="28">
        <v>1</v>
      </c>
      <c r="E49" s="10"/>
      <c r="F49" s="30">
        <f>ROUND(D49*E49,2)</f>
        <v>0</v>
      </c>
      <c r="G49" s="2"/>
      <c r="H49" s="2"/>
    </row>
    <row r="50" spans="1:6" ht="25.15" customHeight="1">
      <c r="A50" s="50"/>
      <c r="B50" s="67" t="s">
        <v>162</v>
      </c>
      <c r="C50" s="41"/>
      <c r="D50" s="41"/>
      <c r="E50" s="39"/>
      <c r="F50" s="46"/>
    </row>
    <row r="51" spans="1:6" ht="10.15" customHeight="1">
      <c r="A51" s="50"/>
      <c r="B51" s="67"/>
      <c r="C51" s="41"/>
      <c r="D51" s="41"/>
      <c r="E51" s="39"/>
      <c r="F51" s="46"/>
    </row>
    <row r="52" spans="1:8" ht="25.15" customHeight="1">
      <c r="A52" s="61" t="s">
        <v>163</v>
      </c>
      <c r="B52" s="29" t="s">
        <v>53</v>
      </c>
      <c r="C52" s="28" t="s">
        <v>42</v>
      </c>
      <c r="D52" s="28">
        <v>4</v>
      </c>
      <c r="E52" s="10"/>
      <c r="F52" s="30">
        <f>ROUND(D52*E52,2)</f>
        <v>0</v>
      </c>
      <c r="G52" s="26"/>
      <c r="H52" s="26"/>
    </row>
    <row r="53" spans="1:8" ht="44.65" customHeight="1">
      <c r="A53" s="36"/>
      <c r="B53" s="63" t="s">
        <v>165</v>
      </c>
      <c r="C53" s="41"/>
      <c r="D53" s="41"/>
      <c r="E53" s="39"/>
      <c r="F53" s="40"/>
      <c r="G53" s="26"/>
      <c r="H53" s="26"/>
    </row>
    <row r="54" spans="1:8" ht="25.15" customHeight="1">
      <c r="A54" s="57" t="s">
        <v>164</v>
      </c>
      <c r="B54" s="29" t="s">
        <v>32</v>
      </c>
      <c r="C54" s="28" t="s">
        <v>41</v>
      </c>
      <c r="D54" s="28">
        <v>6</v>
      </c>
      <c r="E54" s="10"/>
      <c r="F54" s="30">
        <f>ROUND(D54*E54,2)</f>
        <v>0</v>
      </c>
      <c r="G54" s="147"/>
      <c r="H54" s="148"/>
    </row>
    <row r="55" spans="1:8" ht="96">
      <c r="A55" s="36"/>
      <c r="B55" s="63" t="s">
        <v>166</v>
      </c>
      <c r="C55" s="41"/>
      <c r="D55" s="41"/>
      <c r="E55" s="39"/>
      <c r="F55" s="40"/>
      <c r="G55" s="148"/>
      <c r="H55" s="148"/>
    </row>
    <row r="56" spans="1:8" ht="15.75" thickBot="1">
      <c r="A56" s="36"/>
      <c r="B56" s="63"/>
      <c r="C56" s="41"/>
      <c r="D56" s="41"/>
      <c r="E56" s="39"/>
      <c r="F56" s="40"/>
      <c r="G56" s="26"/>
      <c r="H56" s="26"/>
    </row>
    <row r="57" spans="1:8" ht="25.15" customHeight="1" thickBot="1">
      <c r="A57" s="58">
        <v>2</v>
      </c>
      <c r="B57" s="59" t="s">
        <v>129</v>
      </c>
      <c r="C57" s="27"/>
      <c r="D57" s="27"/>
      <c r="E57" s="78"/>
      <c r="F57" s="60">
        <f>SUM(F59,F62,F65,F68,F71,F73,F75)</f>
        <v>0</v>
      </c>
      <c r="G57" s="74"/>
      <c r="H57" s="74"/>
    </row>
    <row r="58" spans="1:6" ht="20.25" customHeight="1">
      <c r="A58" s="42"/>
      <c r="B58" s="66"/>
      <c r="C58" s="42"/>
      <c r="D58" s="42"/>
      <c r="E58" s="52"/>
      <c r="F58" s="44"/>
    </row>
    <row r="59" spans="1:6" ht="25.15" customHeight="1">
      <c r="A59" s="28" t="s">
        <v>2</v>
      </c>
      <c r="B59" s="29" t="s">
        <v>107</v>
      </c>
      <c r="C59" s="28" t="s">
        <v>41</v>
      </c>
      <c r="D59" s="28">
        <v>1</v>
      </c>
      <c r="E59" s="10"/>
      <c r="F59" s="30">
        <f>ROUND(D59*E59,2)</f>
        <v>0</v>
      </c>
    </row>
    <row r="60" spans="1:6" ht="20.1" customHeight="1">
      <c r="A60" s="36"/>
      <c r="B60" s="67" t="s">
        <v>167</v>
      </c>
      <c r="C60" s="41"/>
      <c r="D60" s="41"/>
      <c r="E60" s="39"/>
      <c r="F60" s="40"/>
    </row>
    <row r="61" spans="1:6" ht="10.15" customHeight="1">
      <c r="A61" s="36"/>
      <c r="B61" s="67"/>
      <c r="C61" s="41"/>
      <c r="D61" s="41"/>
      <c r="E61" s="39"/>
      <c r="F61" s="40"/>
    </row>
    <row r="62" spans="1:6" ht="15">
      <c r="A62" s="28" t="s">
        <v>3</v>
      </c>
      <c r="B62" s="29" t="s">
        <v>127</v>
      </c>
      <c r="C62" s="28" t="s">
        <v>41</v>
      </c>
      <c r="D62" s="28">
        <v>2</v>
      </c>
      <c r="E62" s="10"/>
      <c r="F62" s="30">
        <f>ROUND(D62*E62,2)</f>
        <v>0</v>
      </c>
    </row>
    <row r="63" spans="1:6" ht="24">
      <c r="A63" s="36"/>
      <c r="B63" s="67" t="s">
        <v>167</v>
      </c>
      <c r="C63" s="41"/>
      <c r="D63" s="41"/>
      <c r="E63" s="39"/>
      <c r="F63" s="40"/>
    </row>
    <row r="64" spans="1:6" ht="10.15" customHeight="1">
      <c r="A64" s="36"/>
      <c r="B64" s="67"/>
      <c r="C64" s="41"/>
      <c r="D64" s="41"/>
      <c r="E64" s="39"/>
      <c r="F64" s="40"/>
    </row>
    <row r="65" spans="1:6" ht="15">
      <c r="A65" s="28" t="s">
        <v>92</v>
      </c>
      <c r="B65" s="29" t="s">
        <v>108</v>
      </c>
      <c r="C65" s="28" t="s">
        <v>41</v>
      </c>
      <c r="D65" s="28">
        <v>2</v>
      </c>
      <c r="E65" s="10"/>
      <c r="F65" s="30">
        <f>ROUND(D65*E65,2)</f>
        <v>0</v>
      </c>
    </row>
    <row r="66" spans="1:6" ht="84">
      <c r="A66" s="36"/>
      <c r="B66" s="63" t="s">
        <v>168</v>
      </c>
      <c r="C66" s="41"/>
      <c r="D66" s="41"/>
      <c r="E66" s="39"/>
      <c r="F66" s="40"/>
    </row>
    <row r="67" spans="1:6" ht="15" customHeight="1">
      <c r="A67" s="36"/>
      <c r="B67" s="67"/>
      <c r="C67" s="41"/>
      <c r="D67" s="41"/>
      <c r="E67" s="39"/>
      <c r="F67" s="40"/>
    </row>
    <row r="68" spans="1:6" ht="15">
      <c r="A68" s="28" t="s">
        <v>130</v>
      </c>
      <c r="B68" s="29" t="s">
        <v>146</v>
      </c>
      <c r="C68" s="28" t="s">
        <v>41</v>
      </c>
      <c r="D68" s="28">
        <v>1</v>
      </c>
      <c r="E68" s="10"/>
      <c r="F68" s="30">
        <f>ROUND(D68*E68,2)</f>
        <v>0</v>
      </c>
    </row>
    <row r="69" spans="1:6" ht="108">
      <c r="A69" s="36"/>
      <c r="B69" s="63" t="s">
        <v>169</v>
      </c>
      <c r="C69" s="41"/>
      <c r="D69" s="41"/>
      <c r="E69" s="39"/>
      <c r="F69" s="40"/>
    </row>
    <row r="70" spans="1:6" ht="15">
      <c r="A70" s="36"/>
      <c r="B70" s="136"/>
      <c r="C70" s="41"/>
      <c r="D70" s="41"/>
      <c r="E70" s="39"/>
      <c r="F70" s="40"/>
    </row>
    <row r="71" spans="1:8" s="74" customFormat="1" ht="20.1" customHeight="1">
      <c r="A71" s="28" t="s">
        <v>132</v>
      </c>
      <c r="B71" s="29" t="s">
        <v>131</v>
      </c>
      <c r="C71" s="28" t="s">
        <v>41</v>
      </c>
      <c r="D71" s="28">
        <v>1</v>
      </c>
      <c r="E71" s="10"/>
      <c r="F71" s="30">
        <f>ROUND(D71*E71,2)</f>
        <v>0</v>
      </c>
      <c r="G71"/>
      <c r="H71"/>
    </row>
    <row r="72" spans="1:6" ht="35.1" customHeight="1">
      <c r="A72" s="36"/>
      <c r="B72" s="136" t="s">
        <v>170</v>
      </c>
      <c r="C72" s="41"/>
      <c r="D72" s="41"/>
      <c r="E72" s="39"/>
      <c r="F72" s="40"/>
    </row>
    <row r="73" spans="1:6" ht="15" customHeight="1">
      <c r="A73" s="28" t="s">
        <v>133</v>
      </c>
      <c r="B73" s="29" t="s">
        <v>134</v>
      </c>
      <c r="C73" s="28" t="s">
        <v>41</v>
      </c>
      <c r="D73" s="28">
        <v>1</v>
      </c>
      <c r="E73" s="10"/>
      <c r="F73" s="30">
        <f>ROUND(D73*E73,2)</f>
        <v>0</v>
      </c>
    </row>
    <row r="74" spans="1:6" ht="24.4" customHeight="1">
      <c r="A74" s="36"/>
      <c r="B74" s="136" t="s">
        <v>171</v>
      </c>
      <c r="C74" s="41"/>
      <c r="D74" s="41"/>
      <c r="E74" s="39"/>
      <c r="F74" s="40"/>
    </row>
    <row r="75" spans="1:6" ht="25.9" customHeight="1">
      <c r="A75" s="28" t="s">
        <v>135</v>
      </c>
      <c r="B75" s="31" t="s">
        <v>147</v>
      </c>
      <c r="C75" s="28" t="s">
        <v>41</v>
      </c>
      <c r="D75" s="28">
        <v>2</v>
      </c>
      <c r="E75" s="10"/>
      <c r="F75" s="30">
        <f>ROUND(D75*E75,2)</f>
        <v>0</v>
      </c>
    </row>
    <row r="76" spans="1:6" ht="21.4" customHeight="1">
      <c r="A76" s="36"/>
      <c r="B76" s="136" t="s">
        <v>170</v>
      </c>
      <c r="C76" s="41"/>
      <c r="D76" s="41"/>
      <c r="E76" s="39"/>
      <c r="F76" s="40"/>
    </row>
    <row r="77" spans="1:7" ht="15.75" thickBot="1">
      <c r="A77" s="36"/>
      <c r="B77" s="37"/>
      <c r="C77" s="38"/>
      <c r="D77" s="38"/>
      <c r="E77" s="39"/>
      <c r="F77" s="40"/>
      <c r="G77" s="26"/>
    </row>
    <row r="78" spans="1:8" ht="25.15" customHeight="1" thickBot="1">
      <c r="A78" s="58">
        <v>3</v>
      </c>
      <c r="B78" s="59" t="s">
        <v>128</v>
      </c>
      <c r="C78" s="27"/>
      <c r="D78" s="27"/>
      <c r="E78" s="78"/>
      <c r="F78" s="60">
        <f>SUM(F80,F82,F85,F88,F91,F93,F95,F97)</f>
        <v>0</v>
      </c>
      <c r="G78" s="74"/>
      <c r="H78" s="74"/>
    </row>
    <row r="79" spans="1:6" ht="20.25" customHeight="1">
      <c r="A79" s="42"/>
      <c r="B79" s="66"/>
      <c r="C79" s="42"/>
      <c r="D79" s="42"/>
      <c r="E79" s="52"/>
      <c r="F79" s="44"/>
    </row>
    <row r="80" spans="1:6" ht="25.15" customHeight="1">
      <c r="A80" s="28" t="s">
        <v>5</v>
      </c>
      <c r="B80" s="29" t="s">
        <v>136</v>
      </c>
      <c r="C80" s="28" t="s">
        <v>27</v>
      </c>
      <c r="D80" s="28">
        <v>1</v>
      </c>
      <c r="E80" s="10"/>
      <c r="F80" s="30">
        <f>ROUND(D80*E80,2)</f>
        <v>0</v>
      </c>
    </row>
    <row r="81" spans="1:6" ht="48">
      <c r="A81" s="36"/>
      <c r="B81" s="63" t="s">
        <v>177</v>
      </c>
      <c r="C81" s="41"/>
      <c r="D81" s="41"/>
      <c r="E81" s="39"/>
      <c r="F81" s="40"/>
    </row>
    <row r="82" spans="1:6" ht="15">
      <c r="A82" s="28" t="s">
        <v>6</v>
      </c>
      <c r="B82" s="29" t="s">
        <v>137</v>
      </c>
      <c r="C82" s="28" t="s">
        <v>138</v>
      </c>
      <c r="D82" s="28">
        <v>20</v>
      </c>
      <c r="E82" s="10"/>
      <c r="F82" s="30">
        <f>ROUND(D82*E82,2)</f>
        <v>0</v>
      </c>
    </row>
    <row r="83" spans="1:6" ht="60">
      <c r="A83" s="36"/>
      <c r="B83" s="136" t="s">
        <v>172</v>
      </c>
      <c r="C83" s="41"/>
      <c r="D83" s="41"/>
      <c r="E83" s="39"/>
      <c r="F83" s="40"/>
    </row>
    <row r="84" spans="1:6" ht="20.1" customHeight="1">
      <c r="A84" s="36"/>
      <c r="B84" s="67"/>
      <c r="C84" s="41"/>
      <c r="D84" s="41"/>
      <c r="E84" s="39"/>
      <c r="F84" s="40"/>
    </row>
    <row r="85" spans="1:6" ht="25.5">
      <c r="A85" s="28" t="s">
        <v>7</v>
      </c>
      <c r="B85" s="31" t="s">
        <v>139</v>
      </c>
      <c r="C85" s="28" t="s">
        <v>41</v>
      </c>
      <c r="D85" s="28">
        <v>4</v>
      </c>
      <c r="E85" s="10"/>
      <c r="F85" s="30">
        <f>ROUND(D85*E85,2)</f>
        <v>0</v>
      </c>
    </row>
    <row r="86" spans="1:6" ht="36">
      <c r="A86" s="36"/>
      <c r="B86" s="136" t="s">
        <v>176</v>
      </c>
      <c r="C86" s="41"/>
      <c r="D86" s="41"/>
      <c r="E86" s="39"/>
      <c r="F86" s="40"/>
    </row>
    <row r="87" spans="1:6" ht="15" customHeight="1">
      <c r="A87" s="36"/>
      <c r="B87" s="67"/>
      <c r="C87" s="41"/>
      <c r="D87" s="41"/>
      <c r="E87" s="39"/>
      <c r="F87" s="40"/>
    </row>
    <row r="88" spans="1:6" ht="30" customHeight="1">
      <c r="A88" s="28" t="s">
        <v>141</v>
      </c>
      <c r="B88" s="31" t="s">
        <v>140</v>
      </c>
      <c r="C88" s="28" t="s">
        <v>27</v>
      </c>
      <c r="D88" s="28">
        <v>1</v>
      </c>
      <c r="E88" s="10"/>
      <c r="F88" s="30">
        <f>ROUND(D88*E88,2)</f>
        <v>0</v>
      </c>
    </row>
    <row r="89" spans="1:6" ht="28.9" customHeight="1">
      <c r="A89" s="36"/>
      <c r="B89" s="136" t="s">
        <v>173</v>
      </c>
      <c r="C89" s="41"/>
      <c r="D89" s="41"/>
      <c r="E89" s="39"/>
      <c r="F89" s="40"/>
    </row>
    <row r="90" spans="1:6" ht="15">
      <c r="A90" s="36"/>
      <c r="B90" s="136"/>
      <c r="C90" s="41"/>
      <c r="D90" s="41"/>
      <c r="E90" s="39"/>
      <c r="F90" s="40"/>
    </row>
    <row r="91" spans="1:8" s="74" customFormat="1" ht="38.25">
      <c r="A91" s="28" t="s">
        <v>8</v>
      </c>
      <c r="B91" s="31" t="s">
        <v>143</v>
      </c>
      <c r="C91" s="28" t="s">
        <v>27</v>
      </c>
      <c r="D91" s="28">
        <v>1</v>
      </c>
      <c r="E91" s="10"/>
      <c r="F91" s="30">
        <f>ROUND(D91*E91,2)</f>
        <v>0</v>
      </c>
      <c r="G91"/>
      <c r="H91"/>
    </row>
    <row r="92" spans="1:6" ht="35.1" customHeight="1">
      <c r="A92" s="36"/>
      <c r="B92" s="136" t="s">
        <v>173</v>
      </c>
      <c r="C92" s="41"/>
      <c r="D92" s="41"/>
      <c r="E92" s="39"/>
      <c r="F92" s="40"/>
    </row>
    <row r="93" spans="1:6" ht="25.5">
      <c r="A93" s="28" t="s">
        <v>31</v>
      </c>
      <c r="B93" s="31" t="s">
        <v>144</v>
      </c>
      <c r="C93" s="28" t="s">
        <v>27</v>
      </c>
      <c r="D93" s="28">
        <v>1</v>
      </c>
      <c r="E93" s="10"/>
      <c r="F93" s="30">
        <f>ROUND(D93*E93,2)</f>
        <v>0</v>
      </c>
    </row>
    <row r="94" spans="1:6" ht="24.4" customHeight="1">
      <c r="A94" s="36"/>
      <c r="B94" s="136" t="s">
        <v>174</v>
      </c>
      <c r="C94" s="41"/>
      <c r="D94" s="41"/>
      <c r="E94" s="39"/>
      <c r="F94" s="40"/>
    </row>
    <row r="95" spans="1:6" ht="38.25">
      <c r="A95" s="28" t="s">
        <v>39</v>
      </c>
      <c r="B95" s="31" t="s">
        <v>145</v>
      </c>
      <c r="C95" s="28" t="s">
        <v>27</v>
      </c>
      <c r="D95" s="28">
        <v>1</v>
      </c>
      <c r="E95" s="10"/>
      <c r="F95" s="30">
        <f>ROUND(D95*E95,2)</f>
        <v>0</v>
      </c>
    </row>
    <row r="96" spans="1:6" ht="21.4" customHeight="1">
      <c r="A96" s="36"/>
      <c r="B96" s="136" t="s">
        <v>174</v>
      </c>
      <c r="C96" s="41"/>
      <c r="D96" s="41"/>
      <c r="E96" s="39"/>
      <c r="F96" s="40"/>
    </row>
    <row r="97" spans="1:6" ht="15">
      <c r="A97" s="28" t="s">
        <v>40</v>
      </c>
      <c r="B97" s="31" t="s">
        <v>142</v>
      </c>
      <c r="C97" s="28" t="s">
        <v>27</v>
      </c>
      <c r="D97" s="28">
        <v>1</v>
      </c>
      <c r="E97" s="10"/>
      <c r="F97" s="30">
        <f>ROUND(D97*E97,2)</f>
        <v>0</v>
      </c>
    </row>
    <row r="98" spans="1:6" ht="21" customHeight="1">
      <c r="A98" s="36"/>
      <c r="B98" s="136" t="s">
        <v>173</v>
      </c>
      <c r="C98" s="41"/>
      <c r="D98" s="41"/>
      <c r="E98" s="39"/>
      <c r="F98" s="40"/>
    </row>
    <row r="99" spans="1:7" ht="15.75" thickBot="1">
      <c r="A99" s="36"/>
      <c r="B99" s="37"/>
      <c r="C99" s="38"/>
      <c r="D99" s="38"/>
      <c r="E99" s="39"/>
      <c r="F99" s="40"/>
      <c r="G99" s="26"/>
    </row>
    <row r="100" spans="1:8" ht="15.75" thickBot="1">
      <c r="A100" s="58">
        <v>4</v>
      </c>
      <c r="B100" s="79" t="s">
        <v>56</v>
      </c>
      <c r="C100" s="27" t="s">
        <v>58</v>
      </c>
      <c r="D100" s="27"/>
      <c r="E100" s="116"/>
      <c r="F100" s="115">
        <f>F102</f>
        <v>0</v>
      </c>
      <c r="G100" s="82"/>
      <c r="H100" s="74"/>
    </row>
    <row r="101" spans="1:8" ht="15">
      <c r="A101" s="89"/>
      <c r="B101" s="90"/>
      <c r="C101" s="89"/>
      <c r="D101" s="89"/>
      <c r="E101" s="91"/>
      <c r="F101" s="92"/>
      <c r="G101" s="82"/>
      <c r="H101" s="74"/>
    </row>
    <row r="102" spans="1:6" ht="20.1" customHeight="1">
      <c r="A102" s="28" t="s">
        <v>29</v>
      </c>
      <c r="B102" s="31" t="s">
        <v>56</v>
      </c>
      <c r="C102" s="28" t="s">
        <v>58</v>
      </c>
      <c r="D102" s="28">
        <v>-17101</v>
      </c>
      <c r="E102" s="10"/>
      <c r="F102" s="30">
        <f>ROUND(D100*E100,2)</f>
        <v>0</v>
      </c>
    </row>
    <row r="103" spans="1:7" ht="24">
      <c r="A103" s="36"/>
      <c r="B103" s="68" t="s">
        <v>59</v>
      </c>
      <c r="C103" s="86"/>
      <c r="D103" s="86"/>
      <c r="E103" s="39"/>
      <c r="F103" s="40"/>
      <c r="G103" s="26"/>
    </row>
    <row r="104" spans="1:7" ht="15">
      <c r="A104" s="36"/>
      <c r="B104" s="68" t="s">
        <v>60</v>
      </c>
      <c r="C104" s="88"/>
      <c r="D104" s="87"/>
      <c r="E104" s="39"/>
      <c r="F104" s="40"/>
      <c r="G104" s="26"/>
    </row>
    <row r="105" spans="1:7" ht="15">
      <c r="A105" s="36"/>
      <c r="B105" s="68"/>
      <c r="C105" s="88"/>
      <c r="D105" s="87"/>
      <c r="E105" s="39"/>
      <c r="F105" s="40"/>
      <c r="G105" s="26"/>
    </row>
    <row r="106" spans="1:7" ht="15">
      <c r="A106" s="36"/>
      <c r="B106" s="68" t="s">
        <v>61</v>
      </c>
      <c r="C106" s="87"/>
      <c r="D106" s="135"/>
      <c r="E106" s="39"/>
      <c r="F106" s="40"/>
      <c r="G106" s="26"/>
    </row>
    <row r="107" spans="1:7" ht="15">
      <c r="A107" s="36"/>
      <c r="B107" s="68" t="s">
        <v>62</v>
      </c>
      <c r="C107" s="87"/>
      <c r="D107" s="87"/>
      <c r="E107" s="39"/>
      <c r="F107" s="40"/>
      <c r="G107" s="26"/>
    </row>
    <row r="108" spans="1:7" ht="15">
      <c r="A108" s="36"/>
      <c r="B108" s="37"/>
      <c r="C108" s="38"/>
      <c r="D108" s="38"/>
      <c r="E108" s="39"/>
      <c r="F108" s="40"/>
      <c r="G108" s="26"/>
    </row>
  </sheetData>
  <mergeCells count="5">
    <mergeCell ref="G54:H55"/>
    <mergeCell ref="A1:F1"/>
    <mergeCell ref="A3:F3"/>
    <mergeCell ref="A10:B10"/>
    <mergeCell ref="E9:F9"/>
  </mergeCells>
  <printOptions/>
  <pageMargins left="0.7" right="0.7" top="0.787401575" bottom="0.7874015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05867-ED2D-41F2-BF28-DC1A0CA215AC}">
  <dimension ref="A1:K89"/>
  <sheetViews>
    <sheetView showGridLines="0" workbookViewId="0" topLeftCell="A1">
      <selection activeCell="B5" sqref="B5"/>
    </sheetView>
  </sheetViews>
  <sheetFormatPr defaultColWidth="9.140625" defaultRowHeight="15"/>
  <cols>
    <col min="1" max="1" width="8.7109375" style="1" customWidth="1"/>
    <col min="2" max="2" width="40.7109375" style="0" customWidth="1"/>
    <col min="3" max="3" width="8.7109375" style="1" customWidth="1"/>
    <col min="4" max="4" width="10.7109375" style="1" customWidth="1"/>
    <col min="5" max="5" width="25.7109375" style="0" customWidth="1"/>
    <col min="6" max="6" width="35.7109375" style="0" customWidth="1"/>
    <col min="10" max="10" width="16.8515625" style="0" bestFit="1" customWidth="1"/>
    <col min="11" max="11" width="10.140625" style="0" bestFit="1" customWidth="1"/>
  </cols>
  <sheetData>
    <row r="1" spans="1:6" s="3" customFormat="1" ht="35.1" customHeight="1">
      <c r="A1" s="149" t="s">
        <v>14</v>
      </c>
      <c r="B1" s="149"/>
      <c r="C1" s="149"/>
      <c r="D1" s="149"/>
      <c r="E1" s="149"/>
      <c r="F1" s="149"/>
    </row>
    <row r="2" ht="10.15" customHeight="1"/>
    <row r="3" spans="1:6" s="4" customFormat="1" ht="25.15" customHeight="1">
      <c r="A3" s="150" t="s">
        <v>190</v>
      </c>
      <c r="B3" s="150"/>
      <c r="C3" s="150"/>
      <c r="D3" s="150"/>
      <c r="E3" s="150"/>
      <c r="F3" s="150"/>
    </row>
    <row r="4" spans="1:6" s="4" customFormat="1" ht="19.9" customHeight="1">
      <c r="A4" s="5" t="s">
        <v>193</v>
      </c>
      <c r="B4" s="5"/>
      <c r="C4" s="5"/>
      <c r="D4" s="5"/>
      <c r="E4" s="5"/>
      <c r="F4" s="5"/>
    </row>
    <row r="5" spans="1:6" s="4" customFormat="1" ht="10.15" customHeight="1">
      <c r="A5" s="5"/>
      <c r="B5" s="5"/>
      <c r="C5" s="16"/>
      <c r="D5" s="16"/>
      <c r="E5" s="5"/>
      <c r="F5" s="5"/>
    </row>
    <row r="6" spans="1:6" s="4" customFormat="1" ht="15" customHeight="1">
      <c r="A6" s="7" t="s">
        <v>15</v>
      </c>
      <c r="B6" s="7"/>
      <c r="C6" s="17"/>
      <c r="D6" s="17"/>
      <c r="E6" s="5"/>
      <c r="F6" s="5"/>
    </row>
    <row r="7" ht="10.15" customHeight="1"/>
    <row r="8" spans="1:6" ht="25.15" customHeight="1">
      <c r="A8" s="12" t="s">
        <v>0</v>
      </c>
      <c r="B8" s="13" t="s">
        <v>1</v>
      </c>
      <c r="C8" s="13" t="s">
        <v>28</v>
      </c>
      <c r="D8" s="13" t="s">
        <v>33</v>
      </c>
      <c r="E8" s="14" t="s">
        <v>34</v>
      </c>
      <c r="F8" s="15" t="s">
        <v>47</v>
      </c>
    </row>
    <row r="9" spans="1:6" ht="47.65" customHeight="1">
      <c r="A9" s="22"/>
      <c r="B9" s="23"/>
      <c r="C9" s="22"/>
      <c r="D9" s="22"/>
      <c r="E9" s="152"/>
      <c r="F9" s="152"/>
    </row>
    <row r="10" spans="1:6" ht="35.1" customHeight="1">
      <c r="A10" s="151" t="s">
        <v>26</v>
      </c>
      <c r="B10" s="151"/>
      <c r="C10" s="20"/>
      <c r="D10" s="20"/>
      <c r="F10" s="21">
        <f>SUM(F13,F33,F64,F75)</f>
        <v>0</v>
      </c>
    </row>
    <row r="11" spans="1:6" ht="5.1" customHeight="1">
      <c r="A11" s="22"/>
      <c r="B11" s="23"/>
      <c r="C11" s="22"/>
      <c r="D11" s="22"/>
      <c r="E11" s="24"/>
      <c r="F11" s="24"/>
    </row>
    <row r="12" spans="1:7" ht="40.15" customHeight="1" thickBot="1">
      <c r="A12" s="47"/>
      <c r="B12" s="64"/>
      <c r="C12" s="48"/>
      <c r="D12" s="48"/>
      <c r="E12" s="39"/>
      <c r="F12" s="49"/>
      <c r="G12" s="25"/>
    </row>
    <row r="13" spans="1:6" ht="20.1" customHeight="1" thickBot="1">
      <c r="A13" s="58">
        <v>1</v>
      </c>
      <c r="B13" s="59" t="s">
        <v>125</v>
      </c>
      <c r="C13" s="27"/>
      <c r="D13" s="27"/>
      <c r="E13" s="11"/>
      <c r="F13" s="60">
        <f>SUM(F15,F30,F22)</f>
        <v>0</v>
      </c>
    </row>
    <row r="14" spans="1:6" ht="5.1" customHeight="1">
      <c r="A14" s="42"/>
      <c r="B14" s="51"/>
      <c r="C14" s="42"/>
      <c r="D14" s="42"/>
      <c r="E14" s="52"/>
      <c r="F14" s="44"/>
    </row>
    <row r="15" spans="1:6" ht="20.1" customHeight="1">
      <c r="A15" s="57" t="s">
        <v>89</v>
      </c>
      <c r="B15" s="31" t="s">
        <v>64</v>
      </c>
      <c r="C15" s="28" t="s">
        <v>41</v>
      </c>
      <c r="D15" s="28">
        <v>24</v>
      </c>
      <c r="E15" s="10"/>
      <c r="F15" s="30">
        <f>ROUND(D15*E15,2)</f>
        <v>0</v>
      </c>
    </row>
    <row r="16" spans="1:6" ht="35.1" customHeight="1">
      <c r="A16" s="50"/>
      <c r="B16" s="63" t="s">
        <v>179</v>
      </c>
      <c r="C16" s="41"/>
      <c r="D16" s="41"/>
      <c r="E16" s="39"/>
      <c r="F16" s="46"/>
    </row>
    <row r="17" spans="1:6" s="1" customFormat="1" ht="15" customHeight="1">
      <c r="A17" s="98" t="s">
        <v>71</v>
      </c>
      <c r="B17" s="99"/>
      <c r="C17" s="98"/>
      <c r="D17" s="98"/>
      <c r="E17" s="100"/>
      <c r="F17" s="35"/>
    </row>
    <row r="18" spans="1:6" s="1" customFormat="1" ht="24.6" customHeight="1">
      <c r="A18" s="98"/>
      <c r="B18" s="96" t="s">
        <v>1</v>
      </c>
      <c r="C18" s="97"/>
      <c r="D18" s="96"/>
      <c r="E18" s="102"/>
      <c r="F18" s="35"/>
    </row>
    <row r="19" spans="1:6" s="112" customFormat="1" ht="15" customHeight="1">
      <c r="A19" s="113"/>
      <c r="B19" s="107" t="s">
        <v>86</v>
      </c>
      <c r="C19" s="103"/>
      <c r="D19" s="103"/>
      <c r="E19" s="105"/>
      <c r="F19" s="114"/>
    </row>
    <row r="20" spans="1:6" s="112" customFormat="1" ht="15" customHeight="1">
      <c r="A20" s="113"/>
      <c r="B20" s="107" t="s">
        <v>85</v>
      </c>
      <c r="C20" s="103"/>
      <c r="D20" s="103"/>
      <c r="E20" s="105"/>
      <c r="F20" s="114"/>
    </row>
    <row r="21" spans="1:6" ht="15" customHeight="1">
      <c r="A21" s="50"/>
      <c r="B21" s="63"/>
      <c r="C21" s="41"/>
      <c r="D21" s="41"/>
      <c r="E21" s="39"/>
      <c r="F21" s="46"/>
    </row>
    <row r="22" spans="1:6" ht="20.1" customHeight="1">
      <c r="A22" s="28" t="s">
        <v>90</v>
      </c>
      <c r="B22" s="29" t="s">
        <v>65</v>
      </c>
      <c r="C22" s="28" t="s">
        <v>58</v>
      </c>
      <c r="D22" s="137">
        <v>41671</v>
      </c>
      <c r="E22" s="10"/>
      <c r="F22" s="30">
        <f>ROUND(D22*E22,2)</f>
        <v>0</v>
      </c>
    </row>
    <row r="23" spans="1:6" ht="25.15" customHeight="1">
      <c r="A23" s="50"/>
      <c r="B23" s="63" t="s">
        <v>181</v>
      </c>
      <c r="C23" s="41"/>
      <c r="D23" s="41"/>
      <c r="E23" s="39"/>
      <c r="F23" s="46"/>
    </row>
    <row r="24" spans="1:6" s="1" customFormat="1" ht="15" customHeight="1">
      <c r="A24" s="98" t="s">
        <v>71</v>
      </c>
      <c r="B24" s="99"/>
      <c r="C24" s="98"/>
      <c r="D24" s="98"/>
      <c r="E24" s="100"/>
      <c r="F24" s="35"/>
    </row>
    <row r="25" spans="1:6" s="1" customFormat="1" ht="24.6" customHeight="1">
      <c r="A25" s="98"/>
      <c r="B25" s="96" t="s">
        <v>1</v>
      </c>
      <c r="C25" s="97"/>
      <c r="D25" s="96"/>
      <c r="E25" s="102"/>
      <c r="F25" s="35"/>
    </row>
    <row r="26" spans="1:6" s="112" customFormat="1" ht="15" customHeight="1">
      <c r="A26" s="113"/>
      <c r="B26" s="107" t="s">
        <v>87</v>
      </c>
      <c r="C26" s="103"/>
      <c r="D26" s="103"/>
      <c r="E26" s="105"/>
      <c r="F26" s="114"/>
    </row>
    <row r="27" spans="1:6" s="112" customFormat="1" ht="15" customHeight="1">
      <c r="A27" s="113"/>
      <c r="B27" s="107" t="s">
        <v>85</v>
      </c>
      <c r="C27" s="103"/>
      <c r="D27" s="103"/>
      <c r="E27" s="105"/>
      <c r="F27" s="114"/>
    </row>
    <row r="28" spans="1:6" s="112" customFormat="1" ht="15" customHeight="1">
      <c r="A28" s="113"/>
      <c r="B28" s="106" t="s">
        <v>88</v>
      </c>
      <c r="C28" s="103"/>
      <c r="D28" s="103"/>
      <c r="E28" s="105"/>
      <c r="F28" s="114"/>
    </row>
    <row r="29" spans="1:10" s="112" customFormat="1" ht="15" customHeight="1">
      <c r="A29" s="113"/>
      <c r="B29" s="107"/>
      <c r="C29" s="103"/>
      <c r="D29" s="103"/>
      <c r="E29" s="105"/>
      <c r="F29" s="114"/>
      <c r="I29" s="124"/>
      <c r="J29" s="125"/>
    </row>
    <row r="30" spans="1:6" ht="20.1" customHeight="1">
      <c r="A30" s="28" t="s">
        <v>91</v>
      </c>
      <c r="B30" s="31" t="s">
        <v>126</v>
      </c>
      <c r="C30" s="28" t="s">
        <v>58</v>
      </c>
      <c r="D30" s="137">
        <v>13930</v>
      </c>
      <c r="E30" s="10"/>
      <c r="F30" s="30">
        <f>ROUND(D30*E30,2)</f>
        <v>0</v>
      </c>
    </row>
    <row r="31" spans="1:6" ht="42.95" customHeight="1">
      <c r="A31" s="50"/>
      <c r="B31" s="63" t="s">
        <v>180</v>
      </c>
      <c r="C31" s="41"/>
      <c r="D31" s="41"/>
      <c r="E31" s="39"/>
      <c r="F31" s="46"/>
    </row>
    <row r="32" spans="1:8" ht="10.15" customHeight="1" thickBot="1">
      <c r="A32" s="36"/>
      <c r="B32" s="63"/>
      <c r="C32" s="41"/>
      <c r="D32" s="41"/>
      <c r="E32" s="39"/>
      <c r="F32" s="40"/>
      <c r="G32" s="148"/>
      <c r="H32" s="148"/>
    </row>
    <row r="33" spans="1:11" s="74" customFormat="1" ht="20.1" customHeight="1" thickBot="1">
      <c r="A33" s="58">
        <v>2</v>
      </c>
      <c r="B33" s="59" t="s">
        <v>66</v>
      </c>
      <c r="C33" s="27"/>
      <c r="D33" s="27"/>
      <c r="E33" s="78"/>
      <c r="F33" s="60">
        <f>SUM(F35,F45,F56,)</f>
        <v>0</v>
      </c>
      <c r="K33" s="126"/>
    </row>
    <row r="34" spans="1:6" ht="10.15" customHeight="1">
      <c r="A34" s="42"/>
      <c r="B34" s="66"/>
      <c r="C34" s="42"/>
      <c r="D34" s="42"/>
      <c r="E34" s="52"/>
      <c r="F34" s="44"/>
    </row>
    <row r="35" spans="1:6" ht="20.1" customHeight="1">
      <c r="A35" s="28" t="s">
        <v>2</v>
      </c>
      <c r="B35" s="29" t="s">
        <v>67</v>
      </c>
      <c r="C35" s="28" t="s">
        <v>41</v>
      </c>
      <c r="D35" s="28">
        <v>4</v>
      </c>
      <c r="E35" s="10"/>
      <c r="F35" s="30">
        <f>ROUND(D35*E35,2)</f>
        <v>0</v>
      </c>
    </row>
    <row r="36" spans="1:6" ht="36">
      <c r="A36" s="36"/>
      <c r="B36" s="63" t="s">
        <v>183</v>
      </c>
      <c r="C36" s="41"/>
      <c r="D36" s="41"/>
      <c r="E36" s="39"/>
      <c r="F36" s="40"/>
    </row>
    <row r="37" spans="1:6" ht="15">
      <c r="A37" s="36"/>
      <c r="B37" s="63"/>
      <c r="C37" s="41"/>
      <c r="D37" s="41"/>
      <c r="E37" s="39"/>
      <c r="F37" s="40"/>
    </row>
    <row r="38" spans="1:6" s="1" customFormat="1" ht="15" customHeight="1">
      <c r="A38" s="98" t="s">
        <v>71</v>
      </c>
      <c r="B38" s="99"/>
      <c r="C38" s="98"/>
      <c r="D38" s="98"/>
      <c r="E38" s="100"/>
      <c r="F38" s="35"/>
    </row>
    <row r="39" spans="1:6" s="1" customFormat="1" ht="20.1" customHeight="1">
      <c r="A39" s="98"/>
      <c r="B39" s="96" t="s">
        <v>1</v>
      </c>
      <c r="C39" s="97"/>
      <c r="D39" s="96"/>
      <c r="E39" s="102"/>
      <c r="F39" s="35"/>
    </row>
    <row r="40" spans="1:6" s="112" customFormat="1" ht="15" customHeight="1">
      <c r="A40" s="97"/>
      <c r="B40" s="107" t="s">
        <v>83</v>
      </c>
      <c r="C40" s="103"/>
      <c r="D40" s="110"/>
      <c r="E40" s="105"/>
      <c r="F40" s="108"/>
    </row>
    <row r="41" spans="1:6" s="112" customFormat="1" ht="15" customHeight="1">
      <c r="A41" s="97"/>
      <c r="B41" s="94" t="s">
        <v>84</v>
      </c>
      <c r="C41" s="103"/>
      <c r="D41" s="110"/>
      <c r="E41" s="105"/>
      <c r="F41" s="108"/>
    </row>
    <row r="42" spans="1:6" s="112" customFormat="1" ht="15" customHeight="1">
      <c r="A42" s="97"/>
      <c r="B42" s="94" t="s">
        <v>85</v>
      </c>
      <c r="C42" s="103"/>
      <c r="D42" s="110"/>
      <c r="E42" s="105"/>
      <c r="F42" s="108"/>
    </row>
    <row r="43" spans="1:6" s="112" customFormat="1" ht="15" customHeight="1">
      <c r="A43" s="97"/>
      <c r="B43" s="94" t="s">
        <v>102</v>
      </c>
      <c r="C43" s="103"/>
      <c r="D43" s="110"/>
      <c r="E43" s="105"/>
      <c r="F43" s="108"/>
    </row>
    <row r="44" spans="1:6" ht="25.15" customHeight="1">
      <c r="A44" s="36"/>
      <c r="B44" s="63"/>
      <c r="C44" s="41"/>
      <c r="D44" s="41"/>
      <c r="E44" s="39"/>
      <c r="F44" s="40"/>
    </row>
    <row r="45" spans="1:6" ht="20.1" customHeight="1">
      <c r="A45" s="28" t="s">
        <v>3</v>
      </c>
      <c r="B45" s="29" t="s">
        <v>68</v>
      </c>
      <c r="C45" s="28" t="s">
        <v>41</v>
      </c>
      <c r="D45" s="28">
        <v>2</v>
      </c>
      <c r="E45" s="10"/>
      <c r="F45" s="30">
        <f>ROUND(D45*E45,2)</f>
        <v>0</v>
      </c>
    </row>
    <row r="46" spans="1:6" ht="60">
      <c r="A46" s="36"/>
      <c r="B46" s="63" t="s">
        <v>182</v>
      </c>
      <c r="C46" s="41"/>
      <c r="D46" s="41"/>
      <c r="E46" s="39"/>
      <c r="F46" s="40"/>
    </row>
    <row r="47" spans="1:6" s="1" customFormat="1" ht="15" customHeight="1">
      <c r="A47" s="98" t="s">
        <v>71</v>
      </c>
      <c r="B47" s="99"/>
      <c r="C47" s="98"/>
      <c r="D47" s="98"/>
      <c r="E47" s="111"/>
      <c r="F47" s="35"/>
    </row>
    <row r="48" spans="1:6" s="1" customFormat="1" ht="20.1" customHeight="1">
      <c r="A48" s="98"/>
      <c r="B48" s="96" t="s">
        <v>1</v>
      </c>
      <c r="C48" s="97"/>
      <c r="D48" s="96"/>
      <c r="E48" s="102"/>
      <c r="F48" s="35"/>
    </row>
    <row r="49" spans="1:6" ht="15" customHeight="1">
      <c r="A49" s="97"/>
      <c r="B49" s="106" t="s">
        <v>77</v>
      </c>
      <c r="C49" s="103"/>
      <c r="D49" s="103"/>
      <c r="E49" s="105"/>
      <c r="F49" s="109"/>
    </row>
    <row r="50" spans="1:6" ht="15" customHeight="1">
      <c r="A50" s="97"/>
      <c r="B50" s="106" t="s">
        <v>78</v>
      </c>
      <c r="C50" s="103"/>
      <c r="D50" s="103"/>
      <c r="E50" s="105"/>
      <c r="F50" s="109"/>
    </row>
    <row r="51" spans="1:6" ht="15" customHeight="1">
      <c r="A51" s="97"/>
      <c r="B51" s="106" t="s">
        <v>79</v>
      </c>
      <c r="C51" s="103"/>
      <c r="D51" s="103"/>
      <c r="E51" s="105"/>
      <c r="F51" s="109"/>
    </row>
    <row r="52" spans="1:6" ht="15" customHeight="1">
      <c r="A52" s="97"/>
      <c r="B52" s="106" t="s">
        <v>81</v>
      </c>
      <c r="C52" s="103"/>
      <c r="D52" s="103"/>
      <c r="E52" s="105"/>
      <c r="F52" s="109"/>
    </row>
    <row r="53" spans="1:6" ht="15" customHeight="1">
      <c r="A53" s="97"/>
      <c r="B53" s="106" t="s">
        <v>82</v>
      </c>
      <c r="C53" s="103"/>
      <c r="D53" s="103"/>
      <c r="E53" s="105"/>
      <c r="F53" s="109"/>
    </row>
    <row r="54" spans="1:6" ht="15" customHeight="1">
      <c r="A54" s="97"/>
      <c r="B54" s="94" t="s">
        <v>80</v>
      </c>
      <c r="C54" s="103"/>
      <c r="D54" s="103"/>
      <c r="E54" s="105"/>
      <c r="F54" s="109"/>
    </row>
    <row r="55" spans="1:6" ht="10.15" customHeight="1">
      <c r="A55" s="36"/>
      <c r="B55" s="63"/>
      <c r="C55" s="41"/>
      <c r="D55" s="41"/>
      <c r="E55" s="39"/>
      <c r="F55" s="40"/>
    </row>
    <row r="56" spans="1:6" ht="20.1" customHeight="1">
      <c r="A56" s="28" t="s">
        <v>92</v>
      </c>
      <c r="B56" s="29" t="s">
        <v>73</v>
      </c>
      <c r="C56" s="28" t="s">
        <v>41</v>
      </c>
      <c r="D56" s="28">
        <v>4</v>
      </c>
      <c r="E56" s="10"/>
      <c r="F56" s="30">
        <f>ROUND(D56*E56,2)</f>
        <v>0</v>
      </c>
    </row>
    <row r="57" spans="1:6" ht="36">
      <c r="A57" s="36"/>
      <c r="B57" s="63" t="s">
        <v>184</v>
      </c>
      <c r="C57" s="41"/>
      <c r="D57" s="41"/>
      <c r="E57" s="39"/>
      <c r="F57" s="40"/>
    </row>
    <row r="58" spans="1:6" s="1" customFormat="1" ht="15" customHeight="1">
      <c r="A58" s="98" t="s">
        <v>71</v>
      </c>
      <c r="B58" s="99"/>
      <c r="C58" s="98"/>
      <c r="D58" s="98"/>
      <c r="E58" s="100"/>
      <c r="F58" s="35"/>
    </row>
    <row r="59" spans="1:6" ht="25.15" customHeight="1">
      <c r="A59" s="96"/>
      <c r="B59" s="96" t="s">
        <v>1</v>
      </c>
      <c r="C59" s="97"/>
      <c r="D59" s="96"/>
      <c r="E59" s="102"/>
      <c r="F59" s="40"/>
    </row>
    <row r="60" spans="1:6" ht="15" customHeight="1">
      <c r="A60" s="97"/>
      <c r="B60" s="94" t="s">
        <v>74</v>
      </c>
      <c r="C60" s="103"/>
      <c r="D60" s="103"/>
      <c r="E60" s="104"/>
      <c r="F60" s="40"/>
    </row>
    <row r="61" spans="1:10" ht="15" customHeight="1">
      <c r="A61" s="97"/>
      <c r="B61" s="106" t="s">
        <v>75</v>
      </c>
      <c r="C61" s="103"/>
      <c r="D61" s="110"/>
      <c r="E61" s="104"/>
      <c r="F61" s="40"/>
      <c r="I61" s="124"/>
      <c r="J61" s="125"/>
    </row>
    <row r="62" spans="1:6" ht="15" customHeight="1">
      <c r="A62" s="97"/>
      <c r="B62" s="106" t="s">
        <v>76</v>
      </c>
      <c r="C62" s="103"/>
      <c r="D62" s="103"/>
      <c r="E62" s="105"/>
      <c r="F62" s="40"/>
    </row>
    <row r="63" spans="1:6" ht="30" customHeight="1" thickBot="1">
      <c r="A63" s="36"/>
      <c r="B63" s="63"/>
      <c r="C63" s="41"/>
      <c r="D63" s="41"/>
      <c r="E63" s="39"/>
      <c r="F63" s="40"/>
    </row>
    <row r="64" spans="1:6" s="74" customFormat="1" ht="20.1" customHeight="1" thickBot="1">
      <c r="A64" s="58">
        <v>3</v>
      </c>
      <c r="B64" s="59" t="s">
        <v>94</v>
      </c>
      <c r="C64" s="27"/>
      <c r="D64" s="27"/>
      <c r="E64" s="78"/>
      <c r="F64" s="60">
        <f>SUM(F66,F69,F72)</f>
        <v>0</v>
      </c>
    </row>
    <row r="65" spans="1:6" ht="10.15" customHeight="1">
      <c r="A65" s="50"/>
      <c r="B65" s="69"/>
      <c r="C65" s="50"/>
      <c r="D65" s="50"/>
      <c r="E65" s="39"/>
      <c r="F65" s="46"/>
    </row>
    <row r="66" spans="1:6" ht="19.9" customHeight="1">
      <c r="A66" s="28" t="s">
        <v>5</v>
      </c>
      <c r="B66" s="29" t="s">
        <v>93</v>
      </c>
      <c r="C66" s="28" t="s">
        <v>27</v>
      </c>
      <c r="D66" s="28">
        <v>1</v>
      </c>
      <c r="E66" s="10"/>
      <c r="F66" s="30">
        <f>ROUND(D66*E66,2)</f>
        <v>0</v>
      </c>
    </row>
    <row r="67" spans="1:6" ht="34.9" customHeight="1">
      <c r="A67" s="50"/>
      <c r="B67" s="63" t="s">
        <v>185</v>
      </c>
      <c r="C67" s="50"/>
      <c r="D67" s="50"/>
      <c r="E67" s="39"/>
      <c r="F67" s="46"/>
    </row>
    <row r="68" spans="1:6" ht="10.15" customHeight="1">
      <c r="A68" s="50"/>
      <c r="B68" s="63"/>
      <c r="C68" s="50"/>
      <c r="D68" s="50"/>
      <c r="E68" s="39"/>
      <c r="F68" s="46"/>
    </row>
    <row r="69" spans="1:7" ht="20.1" customHeight="1">
      <c r="A69" s="28" t="s">
        <v>6</v>
      </c>
      <c r="B69" s="29" t="s">
        <v>96</v>
      </c>
      <c r="C69" s="28" t="s">
        <v>27</v>
      </c>
      <c r="D69" s="28">
        <v>1</v>
      </c>
      <c r="E69" s="10"/>
      <c r="F69" s="30">
        <f>ROUND(D69*E69,2)</f>
        <v>0</v>
      </c>
      <c r="G69" s="147"/>
    </row>
    <row r="70" spans="1:7" ht="40.15" customHeight="1">
      <c r="A70" s="33"/>
      <c r="B70" s="63" t="s">
        <v>186</v>
      </c>
      <c r="C70" s="33"/>
      <c r="D70" s="33"/>
      <c r="E70" s="34"/>
      <c r="F70" s="35"/>
      <c r="G70" s="148"/>
    </row>
    <row r="71" spans="1:7" ht="5.1" customHeight="1">
      <c r="A71" s="36"/>
      <c r="B71" s="68"/>
      <c r="C71" s="41"/>
      <c r="D71" s="41"/>
      <c r="E71" s="39"/>
      <c r="F71" s="40"/>
      <c r="G71" s="148"/>
    </row>
    <row r="72" spans="1:7" ht="20.1" customHeight="1">
      <c r="A72" s="28" t="s">
        <v>7</v>
      </c>
      <c r="B72" s="29" t="s">
        <v>95</v>
      </c>
      <c r="C72" s="28" t="s">
        <v>27</v>
      </c>
      <c r="D72" s="28">
        <v>1</v>
      </c>
      <c r="E72" s="10"/>
      <c r="F72" s="30">
        <f>ROUND(D72*E72,2)</f>
        <v>0</v>
      </c>
      <c r="G72" s="147"/>
    </row>
    <row r="73" spans="1:7" ht="40.15" customHeight="1">
      <c r="A73" s="33"/>
      <c r="B73" s="63" t="s">
        <v>187</v>
      </c>
      <c r="C73" s="33"/>
      <c r="D73" s="33"/>
      <c r="E73" s="34"/>
      <c r="F73" s="35"/>
      <c r="G73" s="148"/>
    </row>
    <row r="74" spans="1:7" ht="10.15" customHeight="1" thickBot="1">
      <c r="A74" s="36"/>
      <c r="B74" s="37"/>
      <c r="C74" s="38"/>
      <c r="D74" s="38"/>
      <c r="E74" s="39"/>
      <c r="F74" s="40"/>
      <c r="G74" s="148"/>
    </row>
    <row r="75" spans="1:7" s="74" customFormat="1" ht="20.1" customHeight="1" thickBot="1">
      <c r="A75" s="58">
        <v>4</v>
      </c>
      <c r="B75" s="79" t="s">
        <v>69</v>
      </c>
      <c r="C75" s="27"/>
      <c r="D75" s="27"/>
      <c r="E75" s="116"/>
      <c r="F75" s="115">
        <f>SUM(F77,F85)</f>
        <v>0</v>
      </c>
      <c r="G75" s="82"/>
    </row>
    <row r="76" spans="1:7" ht="10.15" customHeight="1">
      <c r="A76" s="36"/>
      <c r="B76" s="68"/>
      <c r="C76" s="86"/>
      <c r="D76" s="86"/>
      <c r="E76" s="39"/>
      <c r="F76" s="40"/>
      <c r="G76" s="26"/>
    </row>
    <row r="77" spans="1:7" ht="20.1" customHeight="1">
      <c r="A77" s="28" t="s">
        <v>29</v>
      </c>
      <c r="B77" s="29" t="s">
        <v>103</v>
      </c>
      <c r="C77" s="28" t="s">
        <v>41</v>
      </c>
      <c r="D77" s="28">
        <v>4</v>
      </c>
      <c r="E77" s="10"/>
      <c r="F77" s="30">
        <f>ROUND(D77*E77,2)</f>
        <v>0</v>
      </c>
      <c r="G77" s="26"/>
    </row>
    <row r="78" spans="1:7" ht="108">
      <c r="A78" s="36"/>
      <c r="B78" s="63" t="s">
        <v>188</v>
      </c>
      <c r="C78" s="36"/>
      <c r="D78" s="36"/>
      <c r="E78" s="127"/>
      <c r="F78" s="128"/>
      <c r="G78" s="26"/>
    </row>
    <row r="79" spans="1:10" ht="20.1" customHeight="1">
      <c r="A79" s="98" t="s">
        <v>71</v>
      </c>
      <c r="B79" s="99"/>
      <c r="C79" s="98"/>
      <c r="D79" s="98"/>
      <c r="E79" s="100"/>
      <c r="F79" s="35"/>
      <c r="G79" s="1"/>
      <c r="H79" s="1"/>
      <c r="I79" s="1"/>
      <c r="J79" s="1"/>
    </row>
    <row r="80" spans="1:6" ht="15" customHeight="1">
      <c r="A80" s="96"/>
      <c r="B80" s="96" t="s">
        <v>1</v>
      </c>
      <c r="C80" s="97"/>
      <c r="D80" s="96"/>
      <c r="E80" s="102"/>
      <c r="F80" s="40"/>
    </row>
    <row r="81" spans="1:6" ht="15" customHeight="1">
      <c r="A81" s="97"/>
      <c r="B81" s="94" t="s">
        <v>87</v>
      </c>
      <c r="C81" s="103"/>
      <c r="D81" s="103"/>
      <c r="E81" s="104"/>
      <c r="F81" s="40"/>
    </row>
    <row r="82" spans="1:10" ht="15" customHeight="1">
      <c r="A82" s="36"/>
      <c r="B82" s="94" t="s">
        <v>85</v>
      </c>
      <c r="C82" s="103"/>
      <c r="D82" s="103"/>
      <c r="E82" s="104"/>
      <c r="F82" s="128"/>
      <c r="G82" s="26"/>
      <c r="I82" s="124"/>
      <c r="J82" s="125"/>
    </row>
    <row r="83" spans="1:10" ht="15" customHeight="1">
      <c r="A83" s="36"/>
      <c r="B83" s="106" t="s">
        <v>88</v>
      </c>
      <c r="C83" s="103"/>
      <c r="D83" s="110"/>
      <c r="E83" s="104"/>
      <c r="F83" s="40"/>
      <c r="I83" s="124"/>
      <c r="J83" s="125"/>
    </row>
    <row r="84" spans="1:7" ht="20.1" customHeight="1">
      <c r="A84" s="36"/>
      <c r="B84" s="69"/>
      <c r="C84" s="36"/>
      <c r="D84" s="36"/>
      <c r="E84" s="127"/>
      <c r="F84" s="128"/>
      <c r="G84" s="26"/>
    </row>
    <row r="85" spans="1:7" ht="20.1" customHeight="1">
      <c r="A85" s="28" t="s">
        <v>30</v>
      </c>
      <c r="B85" s="29" t="s">
        <v>69</v>
      </c>
      <c r="C85" s="28" t="s">
        <v>41</v>
      </c>
      <c r="D85" s="28">
        <v>2</v>
      </c>
      <c r="E85" s="10"/>
      <c r="F85" s="30">
        <f>ROUND(D85*E85,2)</f>
        <v>0</v>
      </c>
      <c r="G85" s="26"/>
    </row>
    <row r="86" spans="1:7" ht="39.4" customHeight="1">
      <c r="A86" s="36"/>
      <c r="B86" s="142" t="s">
        <v>155</v>
      </c>
      <c r="C86" s="36"/>
      <c r="D86" s="36"/>
      <c r="E86" s="127"/>
      <c r="F86" s="128"/>
      <c r="G86" s="26"/>
    </row>
    <row r="87" ht="20.1" customHeight="1">
      <c r="B87" s="84"/>
    </row>
    <row r="88" spans="1:7" s="74" customFormat="1" ht="5.1" customHeight="1">
      <c r="A88" s="89"/>
      <c r="B88" s="90"/>
      <c r="C88" s="89"/>
      <c r="D88" s="89"/>
      <c r="E88" s="91"/>
      <c r="F88" s="92"/>
      <c r="G88" s="82"/>
    </row>
    <row r="89" ht="95.1" customHeight="1">
      <c r="B89" s="85"/>
    </row>
  </sheetData>
  <mergeCells count="6">
    <mergeCell ref="G69:G74"/>
    <mergeCell ref="A1:F1"/>
    <mergeCell ref="A3:F3"/>
    <mergeCell ref="E9:F9"/>
    <mergeCell ref="A10:B10"/>
    <mergeCell ref="G32:H32"/>
  </mergeCells>
  <printOptions/>
  <pageMargins left="0.7" right="0.7" top="0.787401575" bottom="0.7874015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CE84A-7053-4D5F-BCF7-2EDA9558E0A0}">
  <dimension ref="A1:G32"/>
  <sheetViews>
    <sheetView showGridLines="0" workbookViewId="0" topLeftCell="A1">
      <selection activeCell="B9" sqref="B9"/>
    </sheetView>
  </sheetViews>
  <sheetFormatPr defaultColWidth="9.140625" defaultRowHeight="15"/>
  <cols>
    <col min="1" max="1" width="8.7109375" style="1" customWidth="1"/>
    <col min="2" max="2" width="40.7109375" style="0" customWidth="1"/>
    <col min="3" max="3" width="8.7109375" style="1" customWidth="1"/>
    <col min="4" max="4" width="10.7109375" style="1" customWidth="1"/>
    <col min="5" max="5" width="25.7109375" style="0" customWidth="1"/>
    <col min="6" max="6" width="35.7109375" style="0" customWidth="1"/>
  </cols>
  <sheetData>
    <row r="1" spans="1:6" s="3" customFormat="1" ht="35.1" customHeight="1">
      <c r="A1" s="149" t="s">
        <v>14</v>
      </c>
      <c r="B1" s="149"/>
      <c r="C1" s="149"/>
      <c r="D1" s="149"/>
      <c r="E1" s="149"/>
      <c r="F1" s="149"/>
    </row>
    <row r="2" ht="10.15" customHeight="1"/>
    <row r="3" spans="1:6" s="4" customFormat="1" ht="24.6" customHeight="1">
      <c r="A3" s="150" t="s">
        <v>191</v>
      </c>
      <c r="B3" s="150"/>
      <c r="C3" s="150"/>
      <c r="D3" s="150"/>
      <c r="E3" s="150"/>
      <c r="F3" s="150"/>
    </row>
    <row r="4" spans="1:6" s="4" customFormat="1" ht="19.9" customHeight="1">
      <c r="A4" s="5" t="s">
        <v>193</v>
      </c>
      <c r="B4" s="5"/>
      <c r="C4" s="5"/>
      <c r="D4" s="5"/>
      <c r="E4" s="5"/>
      <c r="F4" s="5"/>
    </row>
    <row r="5" spans="1:6" s="4" customFormat="1" ht="10.15" customHeight="1">
      <c r="A5" s="5"/>
      <c r="B5" s="5"/>
      <c r="C5" s="16"/>
      <c r="D5" s="16"/>
      <c r="E5" s="5"/>
      <c r="F5" s="5"/>
    </row>
    <row r="6" spans="1:6" s="4" customFormat="1" ht="15" customHeight="1">
      <c r="A6" s="7" t="s">
        <v>15</v>
      </c>
      <c r="B6" s="7"/>
      <c r="C6" s="17"/>
      <c r="D6" s="17"/>
      <c r="E6" s="5"/>
      <c r="F6" s="5"/>
    </row>
    <row r="7" ht="10.15" customHeight="1"/>
    <row r="8" spans="1:6" ht="25.15" customHeight="1">
      <c r="A8" s="12" t="s">
        <v>0</v>
      </c>
      <c r="B8" s="13" t="s">
        <v>1</v>
      </c>
      <c r="C8" s="13" t="s">
        <v>28</v>
      </c>
      <c r="D8" s="13" t="s">
        <v>33</v>
      </c>
      <c r="E8" s="14" t="s">
        <v>34</v>
      </c>
      <c r="F8" s="15" t="s">
        <v>47</v>
      </c>
    </row>
    <row r="9" spans="1:6" ht="47.65" customHeight="1">
      <c r="A9" s="22"/>
      <c r="B9" s="23"/>
      <c r="C9" s="22"/>
      <c r="D9" s="22"/>
      <c r="E9" s="152"/>
      <c r="F9" s="152"/>
    </row>
    <row r="10" spans="1:6" ht="35.1" customHeight="1">
      <c r="A10" s="151" t="s">
        <v>26</v>
      </c>
      <c r="B10" s="151"/>
      <c r="C10" s="20"/>
      <c r="D10" s="20"/>
      <c r="F10" s="21">
        <f>SUM(F12)</f>
        <v>0</v>
      </c>
    </row>
    <row r="11" spans="1:6" ht="5.1" customHeight="1" thickBot="1">
      <c r="A11" s="22"/>
      <c r="B11" s="23"/>
      <c r="C11" s="22"/>
      <c r="D11" s="22"/>
      <c r="E11" s="24"/>
      <c r="F11" s="24"/>
    </row>
    <row r="12" spans="1:6" s="74" customFormat="1" ht="20.1" customHeight="1" thickBot="1">
      <c r="A12" s="58">
        <v>5</v>
      </c>
      <c r="B12" s="59" t="s">
        <v>9</v>
      </c>
      <c r="C12" s="27"/>
      <c r="D12" s="27"/>
      <c r="E12" s="78"/>
      <c r="F12" s="60">
        <f>SUM(F14,F16,F18,F23)</f>
        <v>0</v>
      </c>
    </row>
    <row r="13" spans="1:6" ht="10.15" customHeight="1">
      <c r="A13" s="50"/>
      <c r="B13" s="69"/>
      <c r="C13" s="50"/>
      <c r="D13" s="50"/>
      <c r="E13" s="39"/>
      <c r="F13" s="46"/>
    </row>
    <row r="14" spans="1:6" ht="31.15" customHeight="1">
      <c r="A14" s="28" t="s">
        <v>44</v>
      </c>
      <c r="B14" s="31" t="s">
        <v>149</v>
      </c>
      <c r="C14" s="28" t="s">
        <v>42</v>
      </c>
      <c r="D14" s="144"/>
      <c r="E14" s="10"/>
      <c r="F14" s="30">
        <f>ROUND(D14*E14,2)</f>
        <v>0</v>
      </c>
    </row>
    <row r="15" spans="1:6" ht="144">
      <c r="A15" s="50"/>
      <c r="B15" s="63" t="s">
        <v>148</v>
      </c>
      <c r="C15" s="50"/>
      <c r="D15" s="140"/>
      <c r="E15" s="39"/>
      <c r="F15" s="46"/>
    </row>
    <row r="16" spans="1:6" ht="19.9" customHeight="1">
      <c r="A16" s="28" t="s">
        <v>45</v>
      </c>
      <c r="B16" s="29" t="s">
        <v>150</v>
      </c>
      <c r="C16" s="28" t="s">
        <v>42</v>
      </c>
      <c r="D16" s="144"/>
      <c r="E16" s="10"/>
      <c r="F16" s="30">
        <f>ROUND(D16*E16,2)</f>
        <v>0</v>
      </c>
    </row>
    <row r="17" spans="1:6" ht="70.15" customHeight="1">
      <c r="A17" s="50"/>
      <c r="B17" s="63" t="s">
        <v>151</v>
      </c>
      <c r="C17" s="50"/>
      <c r="D17" s="140"/>
      <c r="E17" s="39"/>
      <c r="F17" s="46"/>
    </row>
    <row r="18" spans="1:7" ht="20.1" customHeight="1">
      <c r="A18" s="28" t="s">
        <v>45</v>
      </c>
      <c r="B18" s="29" t="s">
        <v>10</v>
      </c>
      <c r="C18" s="28" t="s">
        <v>42</v>
      </c>
      <c r="D18" s="28">
        <f>SUM(D20:D21)</f>
        <v>950</v>
      </c>
      <c r="E18" s="10"/>
      <c r="F18" s="30">
        <f>ROUND(D18*E18,2)</f>
        <v>0</v>
      </c>
      <c r="G18" s="147"/>
    </row>
    <row r="19" spans="1:7" ht="40.15" customHeight="1">
      <c r="A19" s="33"/>
      <c r="B19" s="63" t="s">
        <v>57</v>
      </c>
      <c r="C19" s="33"/>
      <c r="D19" s="33"/>
      <c r="E19" s="34"/>
      <c r="F19" s="35"/>
      <c r="G19" s="148"/>
    </row>
    <row r="20" spans="1:7" ht="15" customHeight="1">
      <c r="A20" s="33"/>
      <c r="B20" s="83" t="s">
        <v>49</v>
      </c>
      <c r="C20" s="32"/>
      <c r="D20" s="32">
        <v>190</v>
      </c>
      <c r="E20" s="34"/>
      <c r="F20" s="35"/>
      <c r="G20" s="148"/>
    </row>
    <row r="21" spans="1:7" ht="15" customHeight="1">
      <c r="A21" s="33"/>
      <c r="B21" s="83" t="s">
        <v>48</v>
      </c>
      <c r="C21" s="32"/>
      <c r="D21" s="32">
        <v>760</v>
      </c>
      <c r="E21" s="34"/>
      <c r="F21" s="35"/>
      <c r="G21" s="148"/>
    </row>
    <row r="22" spans="1:7" ht="5.1" customHeight="1">
      <c r="A22" s="36"/>
      <c r="B22" s="68"/>
      <c r="C22" s="41"/>
      <c r="D22" s="41"/>
      <c r="E22" s="39"/>
      <c r="F22" s="40"/>
      <c r="G22" s="148"/>
    </row>
    <row r="23" spans="1:7" ht="20.1" customHeight="1">
      <c r="A23" s="28" t="s">
        <v>46</v>
      </c>
      <c r="B23" s="29" t="s">
        <v>11</v>
      </c>
      <c r="C23" s="28" t="s">
        <v>42</v>
      </c>
      <c r="D23" s="28">
        <f>SUM(D25:D26)</f>
        <v>6270</v>
      </c>
      <c r="E23" s="10"/>
      <c r="F23" s="30">
        <f>ROUND(D23*E23,2)</f>
        <v>0</v>
      </c>
      <c r="G23" s="147"/>
    </row>
    <row r="24" spans="1:7" ht="40.15" customHeight="1">
      <c r="A24" s="33"/>
      <c r="B24" s="63" t="s">
        <v>57</v>
      </c>
      <c r="C24" s="33"/>
      <c r="D24" s="33"/>
      <c r="E24" s="34"/>
      <c r="F24" s="35"/>
      <c r="G24" s="148"/>
    </row>
    <row r="25" spans="1:7" ht="15" customHeight="1">
      <c r="A25" s="33"/>
      <c r="B25" s="83" t="s">
        <v>11</v>
      </c>
      <c r="C25" s="32"/>
      <c r="D25" s="32">
        <v>5000</v>
      </c>
      <c r="E25" s="34"/>
      <c r="F25" s="35"/>
      <c r="G25" s="148"/>
    </row>
    <row r="26" spans="1:7" ht="15" customHeight="1">
      <c r="A26" s="33"/>
      <c r="B26" s="83" t="s">
        <v>43</v>
      </c>
      <c r="C26" s="32"/>
      <c r="D26" s="32">
        <v>1270</v>
      </c>
      <c r="E26" s="34"/>
      <c r="F26" s="35"/>
      <c r="G26" s="148"/>
    </row>
    <row r="27" spans="1:7" ht="10.15" customHeight="1">
      <c r="A27" s="36"/>
      <c r="B27" s="37"/>
      <c r="C27" s="38"/>
      <c r="D27" s="38"/>
      <c r="E27" s="39"/>
      <c r="F27" s="40"/>
      <c r="G27" s="148"/>
    </row>
    <row r="28" spans="1:7" ht="35.1" customHeight="1">
      <c r="A28" s="36"/>
      <c r="B28" s="68"/>
      <c r="C28" s="86"/>
      <c r="D28" s="86"/>
      <c r="E28" s="39"/>
      <c r="F28" s="40"/>
      <c r="G28" s="26"/>
    </row>
    <row r="29" spans="1:7" ht="15" customHeight="1">
      <c r="A29" s="36"/>
      <c r="B29" s="68"/>
      <c r="C29" s="88"/>
      <c r="D29" s="87"/>
      <c r="E29" s="39"/>
      <c r="F29" s="40"/>
      <c r="G29" s="26"/>
    </row>
    <row r="30" spans="1:7" ht="15" customHeight="1">
      <c r="A30" s="36"/>
      <c r="B30" s="68"/>
      <c r="C30" s="87"/>
      <c r="D30" s="87"/>
      <c r="E30" s="39"/>
      <c r="F30" s="40"/>
      <c r="G30" s="26"/>
    </row>
    <row r="31" spans="1:7" ht="15" customHeight="1">
      <c r="A31" s="36"/>
      <c r="B31" s="68"/>
      <c r="C31" s="87"/>
      <c r="D31" s="87"/>
      <c r="E31" s="39"/>
      <c r="F31" s="40"/>
      <c r="G31" s="26"/>
    </row>
    <row r="32" spans="1:7" ht="10.15" customHeight="1">
      <c r="A32" s="36"/>
      <c r="B32" s="37"/>
      <c r="C32" s="38"/>
      <c r="D32" s="38"/>
      <c r="E32" s="39"/>
      <c r="F32" s="40"/>
      <c r="G32" s="26"/>
    </row>
  </sheetData>
  <mergeCells count="5">
    <mergeCell ref="A1:F1"/>
    <mergeCell ref="A3:F3"/>
    <mergeCell ref="E9:F9"/>
    <mergeCell ref="A10:B10"/>
    <mergeCell ref="G18:G27"/>
  </mergeCells>
  <printOptions/>
  <pageMargins left="0.7" right="0.7" top="0.787401575" bottom="0.7874015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D1704-8D5E-47F0-A350-0C54E1CB1F22}">
  <dimension ref="A1:G28"/>
  <sheetViews>
    <sheetView showGridLines="0" tabSelected="1" workbookViewId="0" topLeftCell="A3">
      <selection activeCell="F16" sqref="F16"/>
    </sheetView>
  </sheetViews>
  <sheetFormatPr defaultColWidth="9.140625" defaultRowHeight="15"/>
  <cols>
    <col min="1" max="1" width="8.7109375" style="1" customWidth="1"/>
    <col min="2" max="2" width="40.7109375" style="0" customWidth="1"/>
    <col min="3" max="3" width="8.7109375" style="1" customWidth="1"/>
    <col min="4" max="4" width="10.7109375" style="1" customWidth="1"/>
    <col min="5" max="5" width="25.7109375" style="0" customWidth="1"/>
    <col min="6" max="6" width="35.7109375" style="0" customWidth="1"/>
  </cols>
  <sheetData>
    <row r="1" spans="1:6" s="3" customFormat="1" ht="35.1" customHeight="1">
      <c r="A1" s="149" t="s">
        <v>14</v>
      </c>
      <c r="B1" s="149"/>
      <c r="C1" s="149"/>
      <c r="D1" s="149"/>
      <c r="E1" s="149"/>
      <c r="F1" s="149"/>
    </row>
    <row r="2" ht="10.15" customHeight="1"/>
    <row r="3" spans="1:6" s="4" customFormat="1" ht="25.15" customHeight="1">
      <c r="A3" s="150" t="s">
        <v>190</v>
      </c>
      <c r="B3" s="150"/>
      <c r="C3" s="150"/>
      <c r="D3" s="150"/>
      <c r="E3" s="150"/>
      <c r="F3" s="150"/>
    </row>
    <row r="4" spans="1:6" s="4" customFormat="1" ht="19.9" customHeight="1">
      <c r="A4" s="5" t="s">
        <v>193</v>
      </c>
      <c r="B4" s="5"/>
      <c r="C4" s="5"/>
      <c r="D4" s="5"/>
      <c r="E4" s="5"/>
      <c r="F4" s="5"/>
    </row>
    <row r="5" spans="1:6" s="4" customFormat="1" ht="10.15" customHeight="1">
      <c r="A5" s="5"/>
      <c r="B5" s="5"/>
      <c r="C5" s="16"/>
      <c r="D5" s="16"/>
      <c r="E5" s="5"/>
      <c r="F5" s="5"/>
    </row>
    <row r="6" spans="1:6" s="4" customFormat="1" ht="15" customHeight="1">
      <c r="A6" s="7" t="s">
        <v>15</v>
      </c>
      <c r="B6" s="7"/>
      <c r="C6" s="17"/>
      <c r="D6" s="17"/>
      <c r="E6" s="5"/>
      <c r="F6" s="5"/>
    </row>
    <row r="7" ht="10.15" customHeight="1"/>
    <row r="8" spans="1:6" ht="25.15" customHeight="1">
      <c r="A8" s="12" t="s">
        <v>0</v>
      </c>
      <c r="B8" s="13" t="s">
        <v>1</v>
      </c>
      <c r="C8" s="13" t="s">
        <v>28</v>
      </c>
      <c r="D8" s="13" t="s">
        <v>33</v>
      </c>
      <c r="E8" s="14" t="s">
        <v>34</v>
      </c>
      <c r="F8" s="15" t="s">
        <v>47</v>
      </c>
    </row>
    <row r="9" spans="1:6" ht="47.65" customHeight="1">
      <c r="A9" s="22"/>
      <c r="B9" s="23"/>
      <c r="C9" s="22"/>
      <c r="D9" s="22"/>
      <c r="E9" s="152"/>
      <c r="F9" s="152"/>
    </row>
    <row r="10" spans="1:6" ht="35.1" customHeight="1">
      <c r="A10" s="151" t="s">
        <v>26</v>
      </c>
      <c r="B10" s="151"/>
      <c r="C10" s="20"/>
      <c r="D10" s="20"/>
      <c r="F10" s="21">
        <f>SUM(F12,F15,F21,F24,F27)</f>
        <v>0</v>
      </c>
    </row>
    <row r="11" spans="1:6" ht="5.1" customHeight="1" thickBot="1">
      <c r="A11" s="22"/>
      <c r="B11" s="23"/>
      <c r="C11" s="22"/>
      <c r="D11" s="22"/>
      <c r="E11" s="24"/>
      <c r="F11" s="24"/>
    </row>
    <row r="12" spans="1:6" s="74" customFormat="1" ht="20.1" customHeight="1" thickBot="1">
      <c r="A12" s="70">
        <v>1</v>
      </c>
      <c r="B12" s="71" t="s">
        <v>156</v>
      </c>
      <c r="C12" s="72" t="s">
        <v>27</v>
      </c>
      <c r="D12" s="72">
        <v>1</v>
      </c>
      <c r="E12" s="73"/>
      <c r="F12" s="60">
        <f>ROUND(D12*E12,2)</f>
        <v>0</v>
      </c>
    </row>
    <row r="13" spans="1:7" ht="110.1" customHeight="1">
      <c r="A13" s="42"/>
      <c r="B13" s="63" t="s">
        <v>12</v>
      </c>
      <c r="C13" s="41"/>
      <c r="D13" s="41"/>
      <c r="E13" s="43"/>
      <c r="F13" s="44"/>
      <c r="G13" s="153"/>
    </row>
    <row r="14" spans="1:7" ht="135" customHeight="1" thickBot="1">
      <c r="A14" s="45"/>
      <c r="B14" s="63" t="s">
        <v>13</v>
      </c>
      <c r="C14" s="41"/>
      <c r="D14" s="41"/>
      <c r="E14" s="39"/>
      <c r="F14" s="46"/>
      <c r="G14" s="153"/>
    </row>
    <row r="15" spans="1:7" s="74" customFormat="1" ht="20.1" customHeight="1" thickBot="1">
      <c r="A15" s="75">
        <v>2</v>
      </c>
      <c r="B15" s="76" t="s">
        <v>35</v>
      </c>
      <c r="C15" s="76"/>
      <c r="D15" s="76"/>
      <c r="E15" s="76"/>
      <c r="F15" s="77">
        <f>SUM(F16+F18)</f>
        <v>0</v>
      </c>
      <c r="G15" s="25"/>
    </row>
    <row r="16" spans="1:7" ht="20.1" customHeight="1">
      <c r="A16" s="53" t="s">
        <v>2</v>
      </c>
      <c r="B16" s="54" t="s">
        <v>37</v>
      </c>
      <c r="C16" s="55" t="s">
        <v>27</v>
      </c>
      <c r="D16" s="55">
        <v>1</v>
      </c>
      <c r="E16" s="10"/>
      <c r="F16" s="62">
        <f>ROUND(D16*E16,2)</f>
        <v>0</v>
      </c>
      <c r="G16" s="25"/>
    </row>
    <row r="17" spans="1:7" ht="25.15" customHeight="1">
      <c r="A17" s="47"/>
      <c r="B17" s="65" t="s">
        <v>38</v>
      </c>
      <c r="C17" s="48"/>
      <c r="D17" s="48"/>
      <c r="E17" s="39"/>
      <c r="F17" s="49"/>
      <c r="G17" s="25"/>
    </row>
    <row r="18" spans="1:7" s="1" customFormat="1" ht="20.1" customHeight="1">
      <c r="A18" s="53" t="s">
        <v>3</v>
      </c>
      <c r="B18" s="56" t="s">
        <v>36</v>
      </c>
      <c r="C18" s="55" t="s">
        <v>27</v>
      </c>
      <c r="D18" s="55">
        <v>1</v>
      </c>
      <c r="E18" s="10"/>
      <c r="F18" s="62">
        <f>ROUND(D18*E18,2)</f>
        <v>0</v>
      </c>
      <c r="G18" s="26"/>
    </row>
    <row r="19" spans="1:7" ht="40.15" customHeight="1">
      <c r="A19" s="47"/>
      <c r="B19" s="64" t="s">
        <v>52</v>
      </c>
      <c r="C19" s="48"/>
      <c r="D19" s="48"/>
      <c r="E19" s="39"/>
      <c r="F19" s="49"/>
      <c r="G19" s="25"/>
    </row>
    <row r="20" spans="1:7" ht="10.15" customHeight="1" thickBot="1">
      <c r="A20" s="36"/>
      <c r="B20" s="37"/>
      <c r="C20" s="38"/>
      <c r="D20" s="38"/>
      <c r="E20" s="39"/>
      <c r="F20" s="40"/>
      <c r="G20" s="26"/>
    </row>
    <row r="21" spans="1:7" s="74" customFormat="1" ht="20.1" customHeight="1" thickBot="1">
      <c r="A21" s="58">
        <v>7</v>
      </c>
      <c r="B21" s="79" t="s">
        <v>50</v>
      </c>
      <c r="C21" s="72" t="s">
        <v>27</v>
      </c>
      <c r="D21" s="72">
        <v>1</v>
      </c>
      <c r="E21" s="80"/>
      <c r="F21" s="81">
        <f>ROUND(D21*E21,2)</f>
        <v>0</v>
      </c>
      <c r="G21" s="82"/>
    </row>
    <row r="22" spans="1:7" s="74" customFormat="1" ht="5.1" customHeight="1">
      <c r="A22" s="89"/>
      <c r="B22" s="90"/>
      <c r="C22" s="89"/>
      <c r="D22" s="89"/>
      <c r="E22" s="91"/>
      <c r="F22" s="92"/>
      <c r="G22" s="82"/>
    </row>
    <row r="23" ht="150" customHeight="1" thickBot="1">
      <c r="B23" s="84" t="s">
        <v>51</v>
      </c>
    </row>
    <row r="24" spans="1:7" s="74" customFormat="1" ht="20.1" customHeight="1" thickBot="1">
      <c r="A24" s="58">
        <v>8</v>
      </c>
      <c r="B24" s="79" t="s">
        <v>54</v>
      </c>
      <c r="C24" s="72" t="s">
        <v>27</v>
      </c>
      <c r="D24" s="72">
        <v>1</v>
      </c>
      <c r="E24" s="80"/>
      <c r="F24" s="81">
        <f>ROUND(D24*E24,2)</f>
        <v>0</v>
      </c>
      <c r="G24" s="82"/>
    </row>
    <row r="25" spans="1:7" s="74" customFormat="1" ht="5.1" customHeight="1">
      <c r="A25" s="89"/>
      <c r="B25" s="90"/>
      <c r="C25" s="89"/>
      <c r="D25" s="89"/>
      <c r="E25" s="91"/>
      <c r="F25" s="92"/>
      <c r="G25" s="82"/>
    </row>
    <row r="26" ht="95.1" customHeight="1" thickBot="1">
      <c r="B26" s="85" t="s">
        <v>55</v>
      </c>
    </row>
    <row r="27" spans="1:6" ht="20.1" customHeight="1" thickBot="1">
      <c r="A27" s="58">
        <v>9</v>
      </c>
      <c r="B27" s="79" t="s">
        <v>152</v>
      </c>
      <c r="C27" s="72" t="s">
        <v>27</v>
      </c>
      <c r="D27" s="72">
        <v>1</v>
      </c>
      <c r="E27" s="80"/>
      <c r="F27" s="81">
        <f>ROUND(D27*E27,2)</f>
        <v>0</v>
      </c>
    </row>
    <row r="28" ht="75" customHeight="1">
      <c r="B28" s="141" t="s">
        <v>153</v>
      </c>
    </row>
  </sheetData>
  <mergeCells count="5">
    <mergeCell ref="A1:F1"/>
    <mergeCell ref="A3:F3"/>
    <mergeCell ref="E9:F9"/>
    <mergeCell ref="A10:B10"/>
    <mergeCell ref="G13:G14"/>
  </mergeCells>
  <printOptions/>
  <pageMargins left="0.7" right="0.7" top="0.787401575" bottom="0.787401575" header="0.3" footer="0.3"/>
  <pageSetup horizontalDpi="600" verticalDpi="600" orientation="landscape"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C65ECA69B4CC39459CF879808734A6B5" ma:contentTypeVersion="18" ma:contentTypeDescription="Vytvoří nový dokument" ma:contentTypeScope="" ma:versionID="1ff1a2ff228e8496d2cdd54681b8c6d9">
  <xsd:schema xmlns:xsd="http://www.w3.org/2001/XMLSchema" xmlns:xs="http://www.w3.org/2001/XMLSchema" xmlns:p="http://schemas.microsoft.com/office/2006/metadata/properties" xmlns:ns2="29ed0e5a-0378-45b4-a990-92aa170f3820" xmlns:ns3="4df82892-9f05-4115-b8bf-20a77a76b5d2" targetNamespace="http://schemas.microsoft.com/office/2006/metadata/properties" ma:root="true" ma:fieldsID="b8079a8c743d7c1b9f28c862330ab59d" ns2:_="" ns3:_="">
    <xsd:import namespace="29ed0e5a-0378-45b4-a990-92aa170f3820"/>
    <xsd:import namespace="4df82892-9f05-4115-b8bf-20a77a76b5d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ed0e5a-0378-45b4-a990-92aa170f38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Značky obrázků" ma:readOnly="false" ma:fieldId="{5cf76f15-5ced-4ddc-b409-7134ff3c332f}" ma:taxonomyMulti="true" ma:sspId="675c14e7-7a37-4663-861c-1ec0a0fc8fa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df82892-9f05-4115-b8bf-20a77a76b5d2" elementFormDefault="qualified">
    <xsd:import namespace="http://schemas.microsoft.com/office/2006/documentManagement/types"/>
    <xsd:import namespace="http://schemas.microsoft.com/office/infopath/2007/PartnerControls"/>
    <xsd:element name="SharedWithUsers" ma:index="1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dílené s podrobnostmi" ma:internalName="SharedWithDetails" ma:readOnly="true">
      <xsd:simpleType>
        <xsd:restriction base="dms:Note">
          <xsd:maxLength value="255"/>
        </xsd:restriction>
      </xsd:simpleType>
    </xsd:element>
    <xsd:element name="TaxCatchAll" ma:index="23" nillable="true" ma:displayName="Taxonomy Catch All Column" ma:hidden="true" ma:list="{da4326ac-fbff-448f-9331-72fd366025f5}" ma:internalName="TaxCatchAll" ma:showField="CatchAllData" ma:web="4df82892-9f05-4115-b8bf-20a77a76b5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9FE9EE-614D-455F-86D6-B5450AF1B380}">
  <ds:schemaRefs>
    <ds:schemaRef ds:uri="http://schemas.microsoft.com/sharepoint/v3/contenttype/forms"/>
  </ds:schemaRefs>
</ds:datastoreItem>
</file>

<file path=customXml/itemProps2.xml><?xml version="1.0" encoding="utf-8"?>
<ds:datastoreItem xmlns:ds="http://schemas.openxmlformats.org/officeDocument/2006/customXml" ds:itemID="{03DFAECE-4318-40FD-9E37-9E1C788E2DA5}"/>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Nový Josef</dc:creator>
  <cp:keywords/>
  <dc:description/>
  <cp:lastModifiedBy>Knoulichová Hana</cp:lastModifiedBy>
  <cp:lastPrinted>2024-04-03T09:26:32Z</cp:lastPrinted>
  <dcterms:created xsi:type="dcterms:W3CDTF">2022-11-29T14:35:38Z</dcterms:created>
  <dcterms:modified xsi:type="dcterms:W3CDTF">2024-06-28T10:46:13Z</dcterms:modified>
  <cp:category/>
  <cp:version/>
  <cp:contentType/>
  <cp:contentStatus/>
</cp:coreProperties>
</file>