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Rekonstrukce stro..." sheetId="2" r:id="rId2"/>
    <sheet name="SO 01 - Rekonstrukce plat..." sheetId="3" r:id="rId3"/>
    <sheet name="SO 02 - Rekonstrukce vyst..." sheetId="4" r:id="rId4"/>
    <sheet name="SO 03 - Venkovní osvětlen..." sheetId="5" r:id="rId5"/>
    <sheet name="VON - Vedlejší a ostatní 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'PS 01 - Rekonstrukce stro...'!$C$91:$K$390</definedName>
    <definedName name="_xlnm.Print_Area" localSheetId="1">'PS 01 - Rekonstrukce stro...'!$C$4:$J$39,'PS 01 - Rekonstrukce stro...'!$C$45:$J$73,'PS 01 - Rekonstrukce stro...'!$C$79:$K$390</definedName>
    <definedName name="_xlnm.Print_Titles" localSheetId="1">'PS 01 - Rekonstrukce stro...'!$91:$91</definedName>
    <definedName name="_xlnm._FilterDatabase" localSheetId="2" hidden="1">'SO 01 - Rekonstrukce plat...'!$C$94:$K$1164</definedName>
    <definedName name="_xlnm.Print_Area" localSheetId="2">'SO 01 - Rekonstrukce plat...'!$C$4:$J$39,'SO 01 - Rekonstrukce plat...'!$C$45:$J$76,'SO 01 - Rekonstrukce plat...'!$C$82:$K$1164</definedName>
    <definedName name="_xlnm.Print_Titles" localSheetId="2">'SO 01 - Rekonstrukce plat...'!$94:$94</definedName>
    <definedName name="_xlnm._FilterDatabase" localSheetId="3" hidden="1">'SO 02 - Rekonstrukce vyst...'!$C$93:$K$1029</definedName>
    <definedName name="_xlnm.Print_Area" localSheetId="3">'SO 02 - Rekonstrukce vyst...'!$C$4:$J$39,'SO 02 - Rekonstrukce vyst...'!$C$45:$J$75,'SO 02 - Rekonstrukce vyst...'!$C$81:$K$1029</definedName>
    <definedName name="_xlnm.Print_Titles" localSheetId="3">'SO 02 - Rekonstrukce vyst...'!$93:$93</definedName>
    <definedName name="_xlnm._FilterDatabase" localSheetId="4" hidden="1">'SO 03 - Venkovní osvětlen...'!$C$84:$K$160</definedName>
    <definedName name="_xlnm.Print_Area" localSheetId="4">'SO 03 - Venkovní osvětlen...'!$C$4:$J$39,'SO 03 - Venkovní osvětlen...'!$C$45:$J$66,'SO 03 - Venkovní osvětlen...'!$C$72:$K$160</definedName>
    <definedName name="_xlnm.Print_Titles" localSheetId="4">'SO 03 - Venkovní osvětlen...'!$84:$84</definedName>
    <definedName name="_xlnm._FilterDatabase" localSheetId="5" hidden="1">'VON - Vedlejší a ostatní ...'!$C$82:$K$115</definedName>
    <definedName name="_xlnm.Print_Area" localSheetId="5">'VON - Vedlejší a ostatní ...'!$C$4:$J$39,'VON - Vedlejší a ostatní ...'!$C$45:$J$64,'VON - Vedlejší a ostatní ...'!$C$70:$K$115</definedName>
    <definedName name="_xlnm.Print_Titles" localSheetId="5">'VON - Vedlejší a ostatní ...'!$82:$82</definedName>
    <definedName name="_xlnm.Print_Area" localSheetId="6">'Seznam figur'!$C$4:$G$1366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5" r="J37"/>
  <c r="J36"/>
  <c i="1" r="AY58"/>
  <c i="5" r="J35"/>
  <c i="1" r="AX58"/>
  <c i="5"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T103"/>
  <c r="R104"/>
  <c r="R103"/>
  <c r="P104"/>
  <c r="P103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4" r="J37"/>
  <c r="J36"/>
  <c i="1" r="AY57"/>
  <c i="4" r="J35"/>
  <c i="1" r="AX57"/>
  <c i="4" r="BI1027"/>
  <c r="BH1027"/>
  <c r="BG1027"/>
  <c r="BF1027"/>
  <c r="T1027"/>
  <c r="R1027"/>
  <c r="P1027"/>
  <c r="BI1023"/>
  <c r="BH1023"/>
  <c r="BG1023"/>
  <c r="BF1023"/>
  <c r="T1023"/>
  <c r="R1023"/>
  <c r="P1023"/>
  <c r="BI1020"/>
  <c r="BH1020"/>
  <c r="BG1020"/>
  <c r="BF1020"/>
  <c r="T1020"/>
  <c r="R1020"/>
  <c r="P1020"/>
  <c r="BI1014"/>
  <c r="BH1014"/>
  <c r="BG1014"/>
  <c r="BF1014"/>
  <c r="T1014"/>
  <c r="R1014"/>
  <c r="P1014"/>
  <c r="BI1004"/>
  <c r="BH1004"/>
  <c r="BG1004"/>
  <c r="BF1004"/>
  <c r="T1004"/>
  <c r="R1004"/>
  <c r="P1004"/>
  <c r="BI999"/>
  <c r="BH999"/>
  <c r="BG999"/>
  <c r="BF999"/>
  <c r="T999"/>
  <c r="R999"/>
  <c r="P999"/>
  <c r="BI992"/>
  <c r="BH992"/>
  <c r="BG992"/>
  <c r="BF992"/>
  <c r="T992"/>
  <c r="R992"/>
  <c r="P992"/>
  <c r="BI986"/>
  <c r="BH986"/>
  <c r="BG986"/>
  <c r="BF986"/>
  <c r="T986"/>
  <c r="R986"/>
  <c r="P986"/>
  <c r="BI982"/>
  <c r="BH982"/>
  <c r="BG982"/>
  <c r="BF982"/>
  <c r="T982"/>
  <c r="R982"/>
  <c r="P982"/>
  <c r="BI979"/>
  <c r="BH979"/>
  <c r="BG979"/>
  <c r="BF979"/>
  <c r="T979"/>
  <c r="R979"/>
  <c r="P979"/>
  <c r="BI971"/>
  <c r="BH971"/>
  <c r="BG971"/>
  <c r="BF971"/>
  <c r="T971"/>
  <c r="R971"/>
  <c r="P971"/>
  <c r="BI964"/>
  <c r="BH964"/>
  <c r="BG964"/>
  <c r="BF964"/>
  <c r="T964"/>
  <c r="R964"/>
  <c r="P964"/>
  <c r="BI957"/>
  <c r="BH957"/>
  <c r="BG957"/>
  <c r="BF957"/>
  <c r="T957"/>
  <c r="R957"/>
  <c r="P957"/>
  <c r="BI940"/>
  <c r="BH940"/>
  <c r="BG940"/>
  <c r="BF940"/>
  <c r="T940"/>
  <c r="R940"/>
  <c r="P940"/>
  <c r="BI934"/>
  <c r="BH934"/>
  <c r="BG934"/>
  <c r="BF934"/>
  <c r="T934"/>
  <c r="R934"/>
  <c r="P934"/>
  <c r="BI928"/>
  <c r="BH928"/>
  <c r="BG928"/>
  <c r="BF928"/>
  <c r="T928"/>
  <c r="R928"/>
  <c r="P928"/>
  <c r="BI922"/>
  <c r="BH922"/>
  <c r="BG922"/>
  <c r="BF922"/>
  <c r="T922"/>
  <c r="R922"/>
  <c r="P922"/>
  <c r="BI916"/>
  <c r="BH916"/>
  <c r="BG916"/>
  <c r="BF916"/>
  <c r="T916"/>
  <c r="R916"/>
  <c r="P916"/>
  <c r="BI912"/>
  <c r="BH912"/>
  <c r="BG912"/>
  <c r="BF912"/>
  <c r="T912"/>
  <c r="R912"/>
  <c r="P912"/>
  <c r="BI908"/>
  <c r="BH908"/>
  <c r="BG908"/>
  <c r="BF908"/>
  <c r="T908"/>
  <c r="R908"/>
  <c r="P908"/>
  <c r="BI896"/>
  <c r="BH896"/>
  <c r="BG896"/>
  <c r="BF896"/>
  <c r="T896"/>
  <c r="R896"/>
  <c r="P896"/>
  <c r="BI892"/>
  <c r="BH892"/>
  <c r="BG892"/>
  <c r="BF892"/>
  <c r="T892"/>
  <c r="R892"/>
  <c r="P892"/>
  <c r="BI887"/>
  <c r="BH887"/>
  <c r="BG887"/>
  <c r="BF887"/>
  <c r="T887"/>
  <c r="R887"/>
  <c r="P887"/>
  <c r="BI879"/>
  <c r="BH879"/>
  <c r="BG879"/>
  <c r="BF879"/>
  <c r="T879"/>
  <c r="R879"/>
  <c r="P879"/>
  <c r="BI870"/>
  <c r="BH870"/>
  <c r="BG870"/>
  <c r="BF870"/>
  <c r="T870"/>
  <c r="R870"/>
  <c r="P870"/>
  <c r="BI865"/>
  <c r="BH865"/>
  <c r="BG865"/>
  <c r="BF865"/>
  <c r="T865"/>
  <c r="R865"/>
  <c r="P865"/>
  <c r="BI861"/>
  <c r="BH861"/>
  <c r="BG861"/>
  <c r="BF861"/>
  <c r="T861"/>
  <c r="R861"/>
  <c r="P861"/>
  <c r="BI856"/>
  <c r="BH856"/>
  <c r="BG856"/>
  <c r="BF856"/>
  <c r="T856"/>
  <c r="R856"/>
  <c r="P856"/>
  <c r="BI853"/>
  <c r="BH853"/>
  <c r="BG853"/>
  <c r="BF853"/>
  <c r="T853"/>
  <c r="R853"/>
  <c r="P853"/>
  <c r="BI849"/>
  <c r="BH849"/>
  <c r="BG849"/>
  <c r="BF849"/>
  <c r="T849"/>
  <c r="R849"/>
  <c r="P849"/>
  <c r="BI841"/>
  <c r="BH841"/>
  <c r="BG841"/>
  <c r="BF841"/>
  <c r="T841"/>
  <c r="R841"/>
  <c r="P841"/>
  <c r="BI836"/>
  <c r="BH836"/>
  <c r="BG836"/>
  <c r="BF836"/>
  <c r="T836"/>
  <c r="R836"/>
  <c r="P836"/>
  <c r="BI831"/>
  <c r="BH831"/>
  <c r="BG831"/>
  <c r="BF831"/>
  <c r="T831"/>
  <c r="R831"/>
  <c r="P831"/>
  <c r="BI828"/>
  <c r="BH828"/>
  <c r="BG828"/>
  <c r="BF828"/>
  <c r="T828"/>
  <c r="R828"/>
  <c r="P828"/>
  <c r="BI822"/>
  <c r="BH822"/>
  <c r="BG822"/>
  <c r="BF822"/>
  <c r="T822"/>
  <c r="R822"/>
  <c r="P822"/>
  <c r="BI818"/>
  <c r="BH818"/>
  <c r="BG818"/>
  <c r="BF818"/>
  <c r="T818"/>
  <c r="R818"/>
  <c r="P818"/>
  <c r="BI814"/>
  <c r="BH814"/>
  <c r="BG814"/>
  <c r="BF814"/>
  <c r="T814"/>
  <c r="R814"/>
  <c r="P814"/>
  <c r="BI810"/>
  <c r="BH810"/>
  <c r="BG810"/>
  <c r="BF810"/>
  <c r="T810"/>
  <c r="R810"/>
  <c r="P810"/>
  <c r="BI806"/>
  <c r="BH806"/>
  <c r="BG806"/>
  <c r="BF806"/>
  <c r="T806"/>
  <c r="R806"/>
  <c r="P806"/>
  <c r="BI802"/>
  <c r="BH802"/>
  <c r="BG802"/>
  <c r="BF802"/>
  <c r="T802"/>
  <c r="R802"/>
  <c r="P802"/>
  <c r="BI796"/>
  <c r="BH796"/>
  <c r="BG796"/>
  <c r="BF796"/>
  <c r="T796"/>
  <c r="R796"/>
  <c r="P796"/>
  <c r="BI783"/>
  <c r="BH783"/>
  <c r="BG783"/>
  <c r="BF783"/>
  <c r="T783"/>
  <c r="R783"/>
  <c r="P783"/>
  <c r="BI779"/>
  <c r="BH779"/>
  <c r="BG779"/>
  <c r="BF779"/>
  <c r="T779"/>
  <c r="R779"/>
  <c r="P779"/>
  <c r="BI770"/>
  <c r="BH770"/>
  <c r="BG770"/>
  <c r="BF770"/>
  <c r="T770"/>
  <c r="R770"/>
  <c r="P770"/>
  <c r="BI755"/>
  <c r="BH755"/>
  <c r="BG755"/>
  <c r="BF755"/>
  <c r="T755"/>
  <c r="R755"/>
  <c r="P755"/>
  <c r="BI751"/>
  <c r="BH751"/>
  <c r="BG751"/>
  <c r="BF751"/>
  <c r="T751"/>
  <c r="R751"/>
  <c r="P751"/>
  <c r="BI747"/>
  <c r="BH747"/>
  <c r="BG747"/>
  <c r="BF747"/>
  <c r="T747"/>
  <c r="R747"/>
  <c r="P747"/>
  <c r="BI743"/>
  <c r="BH743"/>
  <c r="BG743"/>
  <c r="BF743"/>
  <c r="T743"/>
  <c r="R743"/>
  <c r="P743"/>
  <c r="BI730"/>
  <c r="BH730"/>
  <c r="BG730"/>
  <c r="BF730"/>
  <c r="T730"/>
  <c r="R730"/>
  <c r="P730"/>
  <c r="BI721"/>
  <c r="BH721"/>
  <c r="BG721"/>
  <c r="BF721"/>
  <c r="T721"/>
  <c r="R721"/>
  <c r="P721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698"/>
  <c r="BH698"/>
  <c r="BG698"/>
  <c r="BF698"/>
  <c r="T698"/>
  <c r="R698"/>
  <c r="P698"/>
  <c r="BI691"/>
  <c r="BH691"/>
  <c r="BG691"/>
  <c r="BF691"/>
  <c r="T691"/>
  <c r="R691"/>
  <c r="P691"/>
  <c r="BI683"/>
  <c r="BH683"/>
  <c r="BG683"/>
  <c r="BF683"/>
  <c r="T683"/>
  <c r="R683"/>
  <c r="P683"/>
  <c r="BI679"/>
  <c r="BH679"/>
  <c r="BG679"/>
  <c r="BF679"/>
  <c r="T679"/>
  <c r="R679"/>
  <c r="P679"/>
  <c r="BI674"/>
  <c r="BH674"/>
  <c r="BG674"/>
  <c r="BF674"/>
  <c r="T674"/>
  <c r="R674"/>
  <c r="P674"/>
  <c r="BI669"/>
  <c r="BH669"/>
  <c r="BG669"/>
  <c r="BF669"/>
  <c r="T669"/>
  <c r="R669"/>
  <c r="P669"/>
  <c r="BI663"/>
  <c r="BH663"/>
  <c r="BG663"/>
  <c r="BF663"/>
  <c r="T663"/>
  <c r="R663"/>
  <c r="P663"/>
  <c r="BI659"/>
  <c r="BH659"/>
  <c r="BG659"/>
  <c r="BF659"/>
  <c r="T659"/>
  <c r="R659"/>
  <c r="P659"/>
  <c r="BI655"/>
  <c r="BH655"/>
  <c r="BG655"/>
  <c r="BF655"/>
  <c r="T655"/>
  <c r="R655"/>
  <c r="P655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7"/>
  <c r="BH637"/>
  <c r="BG637"/>
  <c r="BF637"/>
  <c r="T637"/>
  <c r="R637"/>
  <c r="P637"/>
  <c r="BI633"/>
  <c r="BH633"/>
  <c r="BG633"/>
  <c r="BF633"/>
  <c r="T633"/>
  <c r="R633"/>
  <c r="P633"/>
  <c r="BI630"/>
  <c r="BH630"/>
  <c r="BG630"/>
  <c r="BF630"/>
  <c r="T630"/>
  <c r="R630"/>
  <c r="P630"/>
  <c r="BI628"/>
  <c r="BH628"/>
  <c r="BG628"/>
  <c r="BF628"/>
  <c r="T628"/>
  <c r="R628"/>
  <c r="P628"/>
  <c r="BI624"/>
  <c r="BH624"/>
  <c r="BG624"/>
  <c r="BF624"/>
  <c r="T624"/>
  <c r="R624"/>
  <c r="P624"/>
  <c r="BI621"/>
  <c r="BH621"/>
  <c r="BG621"/>
  <c r="BF621"/>
  <c r="T621"/>
  <c r="R621"/>
  <c r="P621"/>
  <c r="BI616"/>
  <c r="BH616"/>
  <c r="BG616"/>
  <c r="BF616"/>
  <c r="T616"/>
  <c r="R616"/>
  <c r="P616"/>
  <c r="BI612"/>
  <c r="BH612"/>
  <c r="BG612"/>
  <c r="BF612"/>
  <c r="T612"/>
  <c r="R612"/>
  <c r="P612"/>
  <c r="BI607"/>
  <c r="BH607"/>
  <c r="BG607"/>
  <c r="BF607"/>
  <c r="T607"/>
  <c r="R607"/>
  <c r="P607"/>
  <c r="BI598"/>
  <c r="BH598"/>
  <c r="BG598"/>
  <c r="BF598"/>
  <c r="T598"/>
  <c r="R598"/>
  <c r="P598"/>
  <c r="BI591"/>
  <c r="BH591"/>
  <c r="BG591"/>
  <c r="BF591"/>
  <c r="T591"/>
  <c r="R591"/>
  <c r="P591"/>
  <c r="BI584"/>
  <c r="BH584"/>
  <c r="BG584"/>
  <c r="BF584"/>
  <c r="T584"/>
  <c r="R584"/>
  <c r="P584"/>
  <c r="BI580"/>
  <c r="BH580"/>
  <c r="BG580"/>
  <c r="BF580"/>
  <c r="T580"/>
  <c r="R580"/>
  <c r="P580"/>
  <c r="BI576"/>
  <c r="BH576"/>
  <c r="BG576"/>
  <c r="BF576"/>
  <c r="T576"/>
  <c r="R576"/>
  <c r="P576"/>
  <c r="BI571"/>
  <c r="BH571"/>
  <c r="BG571"/>
  <c r="BF571"/>
  <c r="T571"/>
  <c r="R571"/>
  <c r="P571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4"/>
  <c r="BH534"/>
  <c r="BG534"/>
  <c r="BF534"/>
  <c r="T534"/>
  <c r="R534"/>
  <c r="P534"/>
  <c r="BI528"/>
  <c r="BH528"/>
  <c r="BG528"/>
  <c r="BF528"/>
  <c r="T528"/>
  <c r="R528"/>
  <c r="P528"/>
  <c r="BI522"/>
  <c r="BH522"/>
  <c r="BG522"/>
  <c r="BF522"/>
  <c r="T522"/>
  <c r="R522"/>
  <c r="P522"/>
  <c r="BI514"/>
  <c r="BH514"/>
  <c r="BG514"/>
  <c r="BF514"/>
  <c r="T514"/>
  <c r="R514"/>
  <c r="P514"/>
  <c r="BI508"/>
  <c r="BH508"/>
  <c r="BG508"/>
  <c r="BF508"/>
  <c r="T508"/>
  <c r="R508"/>
  <c r="P508"/>
  <c r="BI502"/>
  <c r="BH502"/>
  <c r="BG502"/>
  <c r="BF502"/>
  <c r="T502"/>
  <c r="R502"/>
  <c r="P502"/>
  <c r="BI495"/>
  <c r="BH495"/>
  <c r="BG495"/>
  <c r="BF495"/>
  <c r="T495"/>
  <c r="R495"/>
  <c r="P495"/>
  <c r="BI488"/>
  <c r="BH488"/>
  <c r="BG488"/>
  <c r="BF488"/>
  <c r="T488"/>
  <c r="R488"/>
  <c r="P488"/>
  <c r="BI481"/>
  <c r="BH481"/>
  <c r="BG481"/>
  <c r="BF481"/>
  <c r="T481"/>
  <c r="R481"/>
  <c r="P481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59"/>
  <c r="BH459"/>
  <c r="BG459"/>
  <c r="BF459"/>
  <c r="T459"/>
  <c r="R459"/>
  <c r="P459"/>
  <c r="BI450"/>
  <c r="BH450"/>
  <c r="BG450"/>
  <c r="BF450"/>
  <c r="T450"/>
  <c r="R450"/>
  <c r="P450"/>
  <c r="BI442"/>
  <c r="BH442"/>
  <c r="BG442"/>
  <c r="BF442"/>
  <c r="T442"/>
  <c r="R442"/>
  <c r="P442"/>
  <c r="BI439"/>
  <c r="BH439"/>
  <c r="BG439"/>
  <c r="BF439"/>
  <c r="T439"/>
  <c r="R439"/>
  <c r="P439"/>
  <c r="BI434"/>
  <c r="BH434"/>
  <c r="BG434"/>
  <c r="BF434"/>
  <c r="T434"/>
  <c r="R434"/>
  <c r="P434"/>
  <c r="BI427"/>
  <c r="BH427"/>
  <c r="BG427"/>
  <c r="BF427"/>
  <c r="T427"/>
  <c r="R427"/>
  <c r="P427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04"/>
  <c r="BH404"/>
  <c r="BG404"/>
  <c r="BF404"/>
  <c r="T404"/>
  <c r="R404"/>
  <c r="P404"/>
  <c r="BI381"/>
  <c r="BH381"/>
  <c r="BG381"/>
  <c r="BF381"/>
  <c r="T381"/>
  <c r="R381"/>
  <c r="P381"/>
  <c r="BI358"/>
  <c r="BH358"/>
  <c r="BG358"/>
  <c r="BF358"/>
  <c r="T358"/>
  <c r="R358"/>
  <c r="P358"/>
  <c r="BI352"/>
  <c r="BH352"/>
  <c r="BG352"/>
  <c r="BF352"/>
  <c r="T352"/>
  <c r="R352"/>
  <c r="P352"/>
  <c r="BI343"/>
  <c r="BH343"/>
  <c r="BG343"/>
  <c r="BF343"/>
  <c r="T343"/>
  <c r="R343"/>
  <c r="P343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295"/>
  <c r="BH295"/>
  <c r="BG295"/>
  <c r="BF295"/>
  <c r="T295"/>
  <c r="R295"/>
  <c r="P295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31"/>
  <c r="BH231"/>
  <c r="BG231"/>
  <c r="BF231"/>
  <c r="T231"/>
  <c r="R231"/>
  <c r="P231"/>
  <c r="BI222"/>
  <c r="BH222"/>
  <c r="BG222"/>
  <c r="BF222"/>
  <c r="T222"/>
  <c r="R222"/>
  <c r="P222"/>
  <c r="BI213"/>
  <c r="BH213"/>
  <c r="BG213"/>
  <c r="BF213"/>
  <c r="T213"/>
  <c r="R213"/>
  <c r="P213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52"/>
  <c r="E7"/>
  <c r="E84"/>
  <c i="3" r="J37"/>
  <c r="J36"/>
  <c i="1" r="AY56"/>
  <c i="3" r="J35"/>
  <c i="1" r="AX56"/>
  <c i="3" r="BI1161"/>
  <c r="BH1161"/>
  <c r="BG1161"/>
  <c r="BF1161"/>
  <c r="T1161"/>
  <c r="R1161"/>
  <c r="P1161"/>
  <c r="BI1156"/>
  <c r="BH1156"/>
  <c r="BG1156"/>
  <c r="BF1156"/>
  <c r="T1156"/>
  <c r="R1156"/>
  <c r="P1156"/>
  <c r="BI1153"/>
  <c r="BH1153"/>
  <c r="BG1153"/>
  <c r="BF1153"/>
  <c r="T1153"/>
  <c r="R1153"/>
  <c r="P1153"/>
  <c r="BI1149"/>
  <c r="BH1149"/>
  <c r="BG1149"/>
  <c r="BF1149"/>
  <c r="T1149"/>
  <c r="R1149"/>
  <c r="P1149"/>
  <c r="BI1145"/>
  <c r="BH1145"/>
  <c r="BG1145"/>
  <c r="BF1145"/>
  <c r="T1145"/>
  <c r="T1144"/>
  <c r="R1145"/>
  <c r="R1144"/>
  <c r="P1145"/>
  <c r="P1144"/>
  <c r="BI1139"/>
  <c r="BH1139"/>
  <c r="BG1139"/>
  <c r="BF1139"/>
  <c r="T1139"/>
  <c r="R1139"/>
  <c r="P1139"/>
  <c r="BI1135"/>
  <c r="BH1135"/>
  <c r="BG1135"/>
  <c r="BF1135"/>
  <c r="T1135"/>
  <c r="R1135"/>
  <c r="P1135"/>
  <c r="BI1130"/>
  <c r="BH1130"/>
  <c r="BG1130"/>
  <c r="BF1130"/>
  <c r="T1130"/>
  <c r="R1130"/>
  <c r="P1130"/>
  <c r="BI1126"/>
  <c r="BH1126"/>
  <c r="BG1126"/>
  <c r="BF1126"/>
  <c r="T1126"/>
  <c r="R1126"/>
  <c r="P1126"/>
  <c r="BI1117"/>
  <c r="BH1117"/>
  <c r="BG1117"/>
  <c r="BF1117"/>
  <c r="T1117"/>
  <c r="R1117"/>
  <c r="P1117"/>
  <c r="BI1113"/>
  <c r="BH1113"/>
  <c r="BG1113"/>
  <c r="BF1113"/>
  <c r="T1113"/>
  <c r="R1113"/>
  <c r="P1113"/>
  <c r="BI1109"/>
  <c r="BH1109"/>
  <c r="BG1109"/>
  <c r="BF1109"/>
  <c r="T1109"/>
  <c r="R1109"/>
  <c r="P1109"/>
  <c r="BI1104"/>
  <c r="BH1104"/>
  <c r="BG1104"/>
  <c r="BF1104"/>
  <c r="T1104"/>
  <c r="R1104"/>
  <c r="P1104"/>
  <c r="BI1100"/>
  <c r="BH1100"/>
  <c r="BG1100"/>
  <c r="BF1100"/>
  <c r="T1100"/>
  <c r="R1100"/>
  <c r="P1100"/>
  <c r="BI1094"/>
  <c r="BH1094"/>
  <c r="BG1094"/>
  <c r="BF1094"/>
  <c r="T1094"/>
  <c r="R1094"/>
  <c r="P1094"/>
  <c r="BI1090"/>
  <c r="BH1090"/>
  <c r="BG1090"/>
  <c r="BF1090"/>
  <c r="T1090"/>
  <c r="R1090"/>
  <c r="P1090"/>
  <c r="BI1086"/>
  <c r="BH1086"/>
  <c r="BG1086"/>
  <c r="BF1086"/>
  <c r="T1086"/>
  <c r="R1086"/>
  <c r="P1086"/>
  <c r="BI1083"/>
  <c r="BH1083"/>
  <c r="BG1083"/>
  <c r="BF1083"/>
  <c r="T1083"/>
  <c r="R1083"/>
  <c r="P1083"/>
  <c r="BI1080"/>
  <c r="BH1080"/>
  <c r="BG1080"/>
  <c r="BF1080"/>
  <c r="T1080"/>
  <c r="R1080"/>
  <c r="P1080"/>
  <c r="BI1072"/>
  <c r="BH1072"/>
  <c r="BG1072"/>
  <c r="BF1072"/>
  <c r="T1072"/>
  <c r="R1072"/>
  <c r="P1072"/>
  <c r="BI1068"/>
  <c r="BH1068"/>
  <c r="BG1068"/>
  <c r="BF1068"/>
  <c r="T1068"/>
  <c r="R1068"/>
  <c r="P1068"/>
  <c r="BI1063"/>
  <c r="BH1063"/>
  <c r="BG1063"/>
  <c r="BF1063"/>
  <c r="T1063"/>
  <c r="R1063"/>
  <c r="P1063"/>
  <c r="BI1059"/>
  <c r="BH1059"/>
  <c r="BG1059"/>
  <c r="BF1059"/>
  <c r="T1059"/>
  <c r="R1059"/>
  <c r="P1059"/>
  <c r="BI1055"/>
  <c r="BH1055"/>
  <c r="BG1055"/>
  <c r="BF1055"/>
  <c r="T1055"/>
  <c r="R1055"/>
  <c r="P1055"/>
  <c r="BI1050"/>
  <c r="BH1050"/>
  <c r="BG1050"/>
  <c r="BF1050"/>
  <c r="T1050"/>
  <c r="R1050"/>
  <c r="P1050"/>
  <c r="BI1041"/>
  <c r="BH1041"/>
  <c r="BG1041"/>
  <c r="BF1041"/>
  <c r="T1041"/>
  <c r="R1041"/>
  <c r="P1041"/>
  <c r="BI1037"/>
  <c r="BH1037"/>
  <c r="BG1037"/>
  <c r="BF1037"/>
  <c r="T1037"/>
  <c r="R1037"/>
  <c r="P1037"/>
  <c r="BI1028"/>
  <c r="BH1028"/>
  <c r="BG1028"/>
  <c r="BF1028"/>
  <c r="T1028"/>
  <c r="R1028"/>
  <c r="P1028"/>
  <c r="BI1022"/>
  <c r="BH1022"/>
  <c r="BG1022"/>
  <c r="BF1022"/>
  <c r="T1022"/>
  <c r="R1022"/>
  <c r="P1022"/>
  <c r="BI1016"/>
  <c r="BH1016"/>
  <c r="BG1016"/>
  <c r="BF1016"/>
  <c r="T1016"/>
  <c r="R1016"/>
  <c r="P1016"/>
  <c r="BI1002"/>
  <c r="BH1002"/>
  <c r="BG1002"/>
  <c r="BF1002"/>
  <c r="T1002"/>
  <c r="R1002"/>
  <c r="P1002"/>
  <c r="BI998"/>
  <c r="BH998"/>
  <c r="BG998"/>
  <c r="BF998"/>
  <c r="T998"/>
  <c r="R998"/>
  <c r="P998"/>
  <c r="BI990"/>
  <c r="BH990"/>
  <c r="BG990"/>
  <c r="BF990"/>
  <c r="T990"/>
  <c r="R990"/>
  <c r="P990"/>
  <c r="BI983"/>
  <c r="BH983"/>
  <c r="BG983"/>
  <c r="BF983"/>
  <c r="T983"/>
  <c r="R983"/>
  <c r="P983"/>
  <c r="BI973"/>
  <c r="BH973"/>
  <c r="BG973"/>
  <c r="BF973"/>
  <c r="T973"/>
  <c r="R973"/>
  <c r="P973"/>
  <c r="BI963"/>
  <c r="BH963"/>
  <c r="BG963"/>
  <c r="BF963"/>
  <c r="T963"/>
  <c r="R963"/>
  <c r="P963"/>
  <c r="BI946"/>
  <c r="BH946"/>
  <c r="BG946"/>
  <c r="BF946"/>
  <c r="T946"/>
  <c r="R946"/>
  <c r="P946"/>
  <c r="BI941"/>
  <c r="BH941"/>
  <c r="BG941"/>
  <c r="BF941"/>
  <c r="T941"/>
  <c r="R941"/>
  <c r="P941"/>
  <c r="BI937"/>
  <c r="BH937"/>
  <c r="BG937"/>
  <c r="BF937"/>
  <c r="T937"/>
  <c r="R937"/>
  <c r="P937"/>
  <c r="BI933"/>
  <c r="BH933"/>
  <c r="BG933"/>
  <c r="BF933"/>
  <c r="T933"/>
  <c r="R933"/>
  <c r="P933"/>
  <c r="BI929"/>
  <c r="BH929"/>
  <c r="BG929"/>
  <c r="BF929"/>
  <c r="T929"/>
  <c r="R929"/>
  <c r="P929"/>
  <c r="BI918"/>
  <c r="BH918"/>
  <c r="BG918"/>
  <c r="BF918"/>
  <c r="T918"/>
  <c r="R918"/>
  <c r="P918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5"/>
  <c r="BH905"/>
  <c r="BG905"/>
  <c r="BF905"/>
  <c r="T905"/>
  <c r="R905"/>
  <c r="P905"/>
  <c r="BI901"/>
  <c r="BH901"/>
  <c r="BG901"/>
  <c r="BF901"/>
  <c r="T901"/>
  <c r="R901"/>
  <c r="P901"/>
  <c r="BI897"/>
  <c r="BH897"/>
  <c r="BG897"/>
  <c r="BF897"/>
  <c r="T897"/>
  <c r="R897"/>
  <c r="P897"/>
  <c r="BI883"/>
  <c r="BH883"/>
  <c r="BG883"/>
  <c r="BF883"/>
  <c r="T883"/>
  <c r="R883"/>
  <c r="P883"/>
  <c r="BI869"/>
  <c r="BH869"/>
  <c r="BG869"/>
  <c r="BF869"/>
  <c r="T869"/>
  <c r="R869"/>
  <c r="P869"/>
  <c r="BI864"/>
  <c r="BH864"/>
  <c r="BG864"/>
  <c r="BF864"/>
  <c r="T864"/>
  <c r="R864"/>
  <c r="P864"/>
  <c r="BI856"/>
  <c r="BH856"/>
  <c r="BG856"/>
  <c r="BF856"/>
  <c r="T856"/>
  <c r="R856"/>
  <c r="P856"/>
  <c r="BI849"/>
  <c r="BH849"/>
  <c r="BG849"/>
  <c r="BF849"/>
  <c r="T849"/>
  <c r="R849"/>
  <c r="P849"/>
  <c r="BI844"/>
  <c r="BH844"/>
  <c r="BG844"/>
  <c r="BF844"/>
  <c r="T844"/>
  <c r="R844"/>
  <c r="P844"/>
  <c r="BI838"/>
  <c r="BH838"/>
  <c r="BG838"/>
  <c r="BF838"/>
  <c r="T838"/>
  <c r="R838"/>
  <c r="P838"/>
  <c r="BI830"/>
  <c r="BH830"/>
  <c r="BG830"/>
  <c r="BF830"/>
  <c r="T830"/>
  <c r="R830"/>
  <c r="P830"/>
  <c r="BI799"/>
  <c r="BH799"/>
  <c r="BG799"/>
  <c r="BF799"/>
  <c r="T799"/>
  <c r="R799"/>
  <c r="P799"/>
  <c r="BI794"/>
  <c r="BH794"/>
  <c r="BG794"/>
  <c r="BF794"/>
  <c r="T794"/>
  <c r="R794"/>
  <c r="P794"/>
  <c r="BI785"/>
  <c r="BH785"/>
  <c r="BG785"/>
  <c r="BF785"/>
  <c r="T785"/>
  <c r="R785"/>
  <c r="P785"/>
  <c r="BI779"/>
  <c r="BH779"/>
  <c r="BG779"/>
  <c r="BF779"/>
  <c r="T779"/>
  <c r="R779"/>
  <c r="P779"/>
  <c r="BI772"/>
  <c r="BH772"/>
  <c r="BG772"/>
  <c r="BF772"/>
  <c r="T772"/>
  <c r="R772"/>
  <c r="P772"/>
  <c r="BI768"/>
  <c r="BH768"/>
  <c r="BG768"/>
  <c r="BF768"/>
  <c r="T768"/>
  <c r="R768"/>
  <c r="P768"/>
  <c r="BI764"/>
  <c r="BH764"/>
  <c r="BG764"/>
  <c r="BF764"/>
  <c r="T764"/>
  <c r="R764"/>
  <c r="P764"/>
  <c r="BI760"/>
  <c r="BH760"/>
  <c r="BG760"/>
  <c r="BF760"/>
  <c r="T760"/>
  <c r="R760"/>
  <c r="P760"/>
  <c r="BI756"/>
  <c r="BH756"/>
  <c r="BG756"/>
  <c r="BF756"/>
  <c r="T756"/>
  <c r="R756"/>
  <c r="P756"/>
  <c r="BI751"/>
  <c r="BH751"/>
  <c r="BG751"/>
  <c r="BF751"/>
  <c r="T751"/>
  <c r="R751"/>
  <c r="P751"/>
  <c r="BI746"/>
  <c r="BH746"/>
  <c r="BG746"/>
  <c r="BF746"/>
  <c r="T746"/>
  <c r="R746"/>
  <c r="P746"/>
  <c r="BI740"/>
  <c r="BH740"/>
  <c r="BG740"/>
  <c r="BF740"/>
  <c r="T740"/>
  <c r="R740"/>
  <c r="P740"/>
  <c r="BI737"/>
  <c r="BH737"/>
  <c r="BG737"/>
  <c r="BF737"/>
  <c r="T737"/>
  <c r="R737"/>
  <c r="P737"/>
  <c r="BI733"/>
  <c r="BH733"/>
  <c r="BG733"/>
  <c r="BF733"/>
  <c r="T733"/>
  <c r="R733"/>
  <c r="P733"/>
  <c r="BI729"/>
  <c r="BH729"/>
  <c r="BG729"/>
  <c r="BF729"/>
  <c r="T729"/>
  <c r="R729"/>
  <c r="P729"/>
  <c r="BI724"/>
  <c r="BH724"/>
  <c r="BG724"/>
  <c r="BF724"/>
  <c r="T724"/>
  <c r="R724"/>
  <c r="P724"/>
  <c r="BI720"/>
  <c r="BH720"/>
  <c r="BG720"/>
  <c r="BF720"/>
  <c r="T720"/>
  <c r="R720"/>
  <c r="P720"/>
  <c r="BI717"/>
  <c r="BH717"/>
  <c r="BG717"/>
  <c r="BF717"/>
  <c r="T717"/>
  <c r="R717"/>
  <c r="P717"/>
  <c r="BI710"/>
  <c r="BH710"/>
  <c r="BG710"/>
  <c r="BF710"/>
  <c r="T710"/>
  <c r="R710"/>
  <c r="P710"/>
  <c r="BI703"/>
  <c r="BH703"/>
  <c r="BG703"/>
  <c r="BF703"/>
  <c r="T703"/>
  <c r="R703"/>
  <c r="P703"/>
  <c r="BI699"/>
  <c r="BH699"/>
  <c r="BG699"/>
  <c r="BF699"/>
  <c r="T699"/>
  <c r="R699"/>
  <c r="P699"/>
  <c r="BI692"/>
  <c r="BH692"/>
  <c r="BG692"/>
  <c r="BF692"/>
  <c r="T692"/>
  <c r="R692"/>
  <c r="P692"/>
  <c r="BI686"/>
  <c r="BH686"/>
  <c r="BG686"/>
  <c r="BF686"/>
  <c r="T686"/>
  <c r="R686"/>
  <c r="P686"/>
  <c r="BI682"/>
  <c r="BH682"/>
  <c r="BG682"/>
  <c r="BF682"/>
  <c r="T682"/>
  <c r="R682"/>
  <c r="P682"/>
  <c r="BI678"/>
  <c r="BH678"/>
  <c r="BG678"/>
  <c r="BF678"/>
  <c r="T678"/>
  <c r="R678"/>
  <c r="P678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2"/>
  <c r="BH662"/>
  <c r="BG662"/>
  <c r="BF662"/>
  <c r="T662"/>
  <c r="R662"/>
  <c r="P662"/>
  <c r="BI658"/>
  <c r="BH658"/>
  <c r="BG658"/>
  <c r="BF658"/>
  <c r="T658"/>
  <c r="R658"/>
  <c r="P658"/>
  <c r="BI655"/>
  <c r="BH655"/>
  <c r="BG655"/>
  <c r="BF655"/>
  <c r="T655"/>
  <c r="R655"/>
  <c r="P655"/>
  <c r="BI649"/>
  <c r="BH649"/>
  <c r="BG649"/>
  <c r="BF649"/>
  <c r="T649"/>
  <c r="R649"/>
  <c r="P649"/>
  <c r="BI646"/>
  <c r="BH646"/>
  <c r="BG646"/>
  <c r="BF646"/>
  <c r="T646"/>
  <c r="R646"/>
  <c r="P646"/>
  <c r="BI641"/>
  <c r="BH641"/>
  <c r="BG641"/>
  <c r="BF641"/>
  <c r="T641"/>
  <c r="R641"/>
  <c r="P641"/>
  <c r="BI637"/>
  <c r="BH637"/>
  <c r="BG637"/>
  <c r="BF637"/>
  <c r="T637"/>
  <c r="R637"/>
  <c r="P637"/>
  <c r="BI631"/>
  <c r="BH631"/>
  <c r="BG631"/>
  <c r="BF631"/>
  <c r="T631"/>
  <c r="R631"/>
  <c r="P631"/>
  <c r="BI616"/>
  <c r="BH616"/>
  <c r="BG616"/>
  <c r="BF616"/>
  <c r="T616"/>
  <c r="R616"/>
  <c r="P616"/>
  <c r="BI614"/>
  <c r="BH614"/>
  <c r="BG614"/>
  <c r="BF614"/>
  <c r="T614"/>
  <c r="R614"/>
  <c r="P614"/>
  <c r="BI600"/>
  <c r="BH600"/>
  <c r="BG600"/>
  <c r="BF600"/>
  <c r="T600"/>
  <c r="R600"/>
  <c r="P600"/>
  <c r="BI596"/>
  <c r="BH596"/>
  <c r="BG596"/>
  <c r="BF596"/>
  <c r="T596"/>
  <c r="R596"/>
  <c r="P596"/>
  <c r="BI582"/>
  <c r="BH582"/>
  <c r="BG582"/>
  <c r="BF582"/>
  <c r="T582"/>
  <c r="R582"/>
  <c r="P582"/>
  <c r="BI570"/>
  <c r="BH570"/>
  <c r="BG570"/>
  <c r="BF570"/>
  <c r="T570"/>
  <c r="R570"/>
  <c r="P570"/>
  <c r="BI564"/>
  <c r="BH564"/>
  <c r="BG564"/>
  <c r="BF564"/>
  <c r="T564"/>
  <c r="R564"/>
  <c r="P564"/>
  <c r="BI558"/>
  <c r="BH558"/>
  <c r="BG558"/>
  <c r="BF558"/>
  <c r="T558"/>
  <c r="R558"/>
  <c r="P558"/>
  <c r="BI549"/>
  <c r="BH549"/>
  <c r="BG549"/>
  <c r="BF549"/>
  <c r="T549"/>
  <c r="R549"/>
  <c r="P549"/>
  <c r="BI538"/>
  <c r="BH538"/>
  <c r="BG538"/>
  <c r="BF538"/>
  <c r="T538"/>
  <c r="R538"/>
  <c r="P538"/>
  <c r="BI531"/>
  <c r="BH531"/>
  <c r="BG531"/>
  <c r="BF531"/>
  <c r="T531"/>
  <c r="R531"/>
  <c r="P531"/>
  <c r="BI522"/>
  <c r="BH522"/>
  <c r="BG522"/>
  <c r="BF522"/>
  <c r="T522"/>
  <c r="R522"/>
  <c r="P522"/>
  <c r="BI519"/>
  <c r="BH519"/>
  <c r="BG519"/>
  <c r="BF519"/>
  <c r="T519"/>
  <c r="R519"/>
  <c r="P519"/>
  <c r="BI510"/>
  <c r="BH510"/>
  <c r="BG510"/>
  <c r="BF510"/>
  <c r="T510"/>
  <c r="R510"/>
  <c r="P510"/>
  <c r="BI504"/>
  <c r="BH504"/>
  <c r="BG504"/>
  <c r="BF504"/>
  <c r="T504"/>
  <c r="R504"/>
  <c r="P504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1"/>
  <c r="BH461"/>
  <c r="BG461"/>
  <c r="BF461"/>
  <c r="T461"/>
  <c r="R461"/>
  <c r="P461"/>
  <c r="BI447"/>
  <c r="BH447"/>
  <c r="BG447"/>
  <c r="BF447"/>
  <c r="T447"/>
  <c r="R447"/>
  <c r="P447"/>
  <c r="BI439"/>
  <c r="BH439"/>
  <c r="BG439"/>
  <c r="BF439"/>
  <c r="T439"/>
  <c r="R439"/>
  <c r="P439"/>
  <c r="BI435"/>
  <c r="BH435"/>
  <c r="BG435"/>
  <c r="BF435"/>
  <c r="T435"/>
  <c r="R435"/>
  <c r="P435"/>
  <c r="BI407"/>
  <c r="BH407"/>
  <c r="BG407"/>
  <c r="BF407"/>
  <c r="T407"/>
  <c r="R407"/>
  <c r="P407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0"/>
  <c r="BH280"/>
  <c r="BG280"/>
  <c r="BF280"/>
  <c r="T280"/>
  <c r="R280"/>
  <c r="P280"/>
  <c r="BI276"/>
  <c r="BH276"/>
  <c r="BG276"/>
  <c r="BF276"/>
  <c r="T276"/>
  <c r="R276"/>
  <c r="P276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4"/>
  <c r="BH244"/>
  <c r="BG244"/>
  <c r="BF244"/>
  <c r="T244"/>
  <c r="R244"/>
  <c r="P244"/>
  <c r="BI241"/>
  <c r="BH241"/>
  <c r="BG241"/>
  <c r="BF241"/>
  <c r="T241"/>
  <c r="R241"/>
  <c r="P241"/>
  <c r="BI227"/>
  <c r="BH227"/>
  <c r="BG227"/>
  <c r="BF227"/>
  <c r="T227"/>
  <c r="R227"/>
  <c r="P227"/>
  <c r="BI204"/>
  <c r="BH204"/>
  <c r="BG204"/>
  <c r="BF204"/>
  <c r="T204"/>
  <c r="R204"/>
  <c r="P204"/>
  <c r="BI197"/>
  <c r="BH197"/>
  <c r="BG197"/>
  <c r="BF197"/>
  <c r="T197"/>
  <c r="R197"/>
  <c r="P197"/>
  <c r="BI190"/>
  <c r="BH190"/>
  <c r="BG190"/>
  <c r="BF190"/>
  <c r="T190"/>
  <c r="R190"/>
  <c r="P190"/>
  <c r="BI183"/>
  <c r="BH183"/>
  <c r="BG183"/>
  <c r="BF183"/>
  <c r="T183"/>
  <c r="R183"/>
  <c r="P183"/>
  <c r="BI172"/>
  <c r="BH172"/>
  <c r="BG172"/>
  <c r="BF172"/>
  <c r="T172"/>
  <c r="R172"/>
  <c r="P172"/>
  <c r="BI160"/>
  <c r="BH160"/>
  <c r="BG160"/>
  <c r="BF160"/>
  <c r="T160"/>
  <c r="R160"/>
  <c r="P160"/>
  <c r="BI142"/>
  <c r="BH142"/>
  <c r="BG142"/>
  <c r="BF142"/>
  <c r="T142"/>
  <c r="R142"/>
  <c r="P14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3"/>
  <c r="BH373"/>
  <c r="BG373"/>
  <c r="BF373"/>
  <c r="T373"/>
  <c r="R373"/>
  <c r="P373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7"/>
  <c r="BH347"/>
  <c r="BG347"/>
  <c r="BF347"/>
  <c r="T347"/>
  <c r="T346"/>
  <c r="R347"/>
  <c r="R346"/>
  <c r="P347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9"/>
  <c r="F88"/>
  <c r="F86"/>
  <c r="E84"/>
  <c r="J55"/>
  <c r="F54"/>
  <c r="F52"/>
  <c r="E50"/>
  <c r="J21"/>
  <c r="E21"/>
  <c r="J88"/>
  <c r="J20"/>
  <c r="J18"/>
  <c r="E18"/>
  <c r="F89"/>
  <c r="J17"/>
  <c r="J12"/>
  <c r="J86"/>
  <c r="E7"/>
  <c r="E82"/>
  <c i="1" r="L50"/>
  <c r="AM50"/>
  <c r="AM49"/>
  <c r="L49"/>
  <c r="AM47"/>
  <c r="L47"/>
  <c r="L45"/>
  <c r="L44"/>
  <c i="4" r="BK806"/>
  <c i="6" r="J111"/>
  <c i="2" r="J273"/>
  <c r="BK122"/>
  <c i="3" r="J1041"/>
  <c r="BK299"/>
  <c r="BK439"/>
  <c i="4" r="J796"/>
  <c r="BK132"/>
  <c r="BK639"/>
  <c r="BK645"/>
  <c i="6" r="J90"/>
  <c i="2" r="BK316"/>
  <c r="J149"/>
  <c r="J307"/>
  <c r="J373"/>
  <c i="3" r="J616"/>
  <c r="BK756"/>
  <c r="BK901"/>
  <c r="J325"/>
  <c i="4" r="J165"/>
  <c i="3" r="J1139"/>
  <c r="BK1055"/>
  <c r="BK127"/>
  <c r="BK1080"/>
  <c r="BK564"/>
  <c r="BK361"/>
  <c r="J937"/>
  <c r="BK473"/>
  <c r="BK319"/>
  <c i="4" r="BK999"/>
  <c r="J545"/>
  <c r="BK836"/>
  <c r="BK412"/>
  <c r="BK841"/>
  <c r="J145"/>
  <c i="5" r="BK149"/>
  <c i="2" r="J354"/>
  <c r="J279"/>
  <c r="BK236"/>
  <c i="3" r="J570"/>
  <c r="BK172"/>
  <c r="BK104"/>
  <c i="4" r="J358"/>
  <c r="J802"/>
  <c r="J708"/>
  <c i="2" r="J180"/>
  <c r="J230"/>
  <c i="3" r="J286"/>
  <c r="BK1059"/>
  <c r="BK600"/>
  <c r="J172"/>
  <c r="BK785"/>
  <c r="BK929"/>
  <c r="BK616"/>
  <c r="J335"/>
  <c r="BK125"/>
  <c i="4" r="J999"/>
  <c r="J849"/>
  <c r="J683"/>
  <c r="BK698"/>
  <c r="J481"/>
  <c r="J770"/>
  <c i="5" r="BK153"/>
  <c r="BK145"/>
  <c i="2" r="BK143"/>
  <c i="3" r="J1153"/>
  <c r="BK346"/>
  <c r="J849"/>
  <c r="BK183"/>
  <c r="J785"/>
  <c r="BK519"/>
  <c i="4" r="BK624"/>
  <c r="J814"/>
  <c r="J712"/>
  <c r="J404"/>
  <c r="J806"/>
  <c i="5" r="J141"/>
  <c i="2" r="J310"/>
  <c r="BK359"/>
  <c r="BK337"/>
  <c i="3" r="BK522"/>
  <c r="BK710"/>
  <c r="J111"/>
  <c i="4" r="J616"/>
  <c r="BK679"/>
  <c r="BK528"/>
  <c r="J318"/>
  <c r="J107"/>
  <c i="2" r="J261"/>
  <c r="J134"/>
  <c i="3" r="BK1126"/>
  <c r="BK662"/>
  <c r="J366"/>
  <c i="4" r="BK566"/>
  <c r="J442"/>
  <c r="BK269"/>
  <c i="6" r="J105"/>
  <c i="2" r="J146"/>
  <c i="3" r="J1050"/>
  <c r="J883"/>
  <c r="J477"/>
  <c i="4" r="BK992"/>
  <c r="J986"/>
  <c r="J236"/>
  <c i="6" r="BK92"/>
  <c i="2" r="BK171"/>
  <c r="J168"/>
  <c i="3" r="J915"/>
  <c r="BK760"/>
  <c r="J269"/>
  <c i="4" r="BK896"/>
  <c r="J152"/>
  <c r="J124"/>
  <c r="BK721"/>
  <c i="5" r="J137"/>
  <c i="2" r="BK325"/>
  <c r="J365"/>
  <c r="J245"/>
  <c i="3" r="BK1104"/>
  <c r="BK1117"/>
  <c r="J190"/>
  <c r="BK1072"/>
  <c i="4" r="BK1004"/>
  <c r="BK870"/>
  <c r="BK861"/>
  <c r="BK136"/>
  <c i="6" r="J103"/>
  <c i="2" r="J221"/>
  <c i="3" r="BK582"/>
  <c r="J864"/>
  <c r="BK227"/>
  <c r="J692"/>
  <c r="J265"/>
  <c i="4" r="J332"/>
  <c r="BK628"/>
  <c r="J691"/>
  <c r="J467"/>
  <c i="5" r="J93"/>
  <c i="2" r="BK128"/>
  <c i="3" r="BK1041"/>
  <c r="J299"/>
  <c r="J1109"/>
  <c r="J197"/>
  <c r="J673"/>
  <c r="J1059"/>
  <c r="J686"/>
  <c i="4" r="BK940"/>
  <c r="J488"/>
  <c r="BK934"/>
  <c r="J621"/>
  <c r="BK249"/>
  <c r="J755"/>
  <c i="6" r="J107"/>
  <c i="2" r="J334"/>
  <c r="BK230"/>
  <c r="BK270"/>
  <c i="3" r="BK913"/>
  <c r="J262"/>
  <c r="J582"/>
  <c i="4" r="J310"/>
  <c r="J916"/>
  <c r="J591"/>
  <c i="2" r="J210"/>
  <c r="BK267"/>
  <c r="J100"/>
  <c r="BK134"/>
  <c i="3" r="J1126"/>
  <c r="BK844"/>
  <c r="BK354"/>
  <c r="BK1149"/>
  <c r="J204"/>
  <c r="BK649"/>
  <c r="J504"/>
  <c r="J258"/>
  <c r="J614"/>
  <c i="4" r="BK514"/>
  <c r="BK712"/>
  <c r="BK802"/>
  <c r="BK255"/>
  <c r="J201"/>
  <c r="BK633"/>
  <c i="6" r="BK113"/>
  <c i="2" r="J242"/>
  <c r="BK361"/>
  <c i="3" r="BK905"/>
  <c r="J1037"/>
  <c r="BK549"/>
  <c r="J779"/>
  <c r="J435"/>
  <c i="4" r="BK892"/>
  <c r="J836"/>
  <c r="J612"/>
  <c r="BK562"/>
  <c r="BK796"/>
  <c r="J213"/>
  <c i="2" r="BK356"/>
  <c i="4" r="BK637"/>
  <c i="2" r="J343"/>
  <c r="BK177"/>
  <c r="BK204"/>
  <c r="BK106"/>
  <c i="3" r="J983"/>
  <c r="BK794"/>
  <c r="J668"/>
  <c i="4" r="BK222"/>
  <c r="J706"/>
  <c r="BK751"/>
  <c r="BK178"/>
  <c i="2" r="BK331"/>
  <c r="BK180"/>
  <c r="BK286"/>
  <c i="3" r="BK941"/>
  <c r="BK998"/>
  <c r="BK338"/>
  <c i="4" r="BK879"/>
  <c r="BK450"/>
  <c r="BK467"/>
  <c i="2" r="BK347"/>
  <c r="BK125"/>
  <c r="BK189"/>
  <c r="BK382"/>
  <c i="3" r="J756"/>
  <c r="J1083"/>
  <c r="J558"/>
  <c r="BK641"/>
  <c i="4" r="BK584"/>
  <c r="BK616"/>
  <c r="J204"/>
  <c r="J269"/>
  <c i="2" r="BK343"/>
  <c r="BK352"/>
  <c r="J313"/>
  <c r="J227"/>
  <c r="BK258"/>
  <c r="BK155"/>
  <c r="J119"/>
  <c r="BK248"/>
  <c i="3" r="BK483"/>
  <c r="BK1135"/>
  <c r="J737"/>
  <c r="BK255"/>
  <c r="BK692"/>
  <c r="J98"/>
  <c i="4" r="BK971"/>
  <c r="BK381"/>
  <c r="BK669"/>
  <c r="BK201"/>
  <c r="BK1014"/>
  <c r="BK97"/>
  <c i="5" r="BK99"/>
  <c i="6" r="J94"/>
  <c i="2" r="BK328"/>
  <c r="BK310"/>
  <c r="BK363"/>
  <c r="BK221"/>
  <c r="BK227"/>
  <c r="J109"/>
  <c r="BK380"/>
  <c i="3" r="J183"/>
  <c r="BK265"/>
  <c r="BK251"/>
  <c r="J772"/>
  <c r="BK668"/>
  <c r="BK111"/>
  <c r="J127"/>
  <c i="4" r="BK198"/>
  <c r="J295"/>
  <c r="J541"/>
  <c r="BK908"/>
  <c r="J853"/>
  <c r="BK522"/>
  <c r="J315"/>
  <c r="J412"/>
  <c r="BK120"/>
  <c i="5" r="J117"/>
  <c i="6" r="BK98"/>
  <c i="2" r="BK334"/>
  <c r="J270"/>
  <c r="J192"/>
  <c r="BK264"/>
  <c r="BK165"/>
  <c r="BK282"/>
  <c r="BK94"/>
  <c r="J363"/>
  <c i="3" r="J1022"/>
  <c r="BK343"/>
  <c r="BK1086"/>
  <c r="J658"/>
  <c r="J129"/>
  <c r="BK435"/>
  <c r="J724"/>
  <c r="BK119"/>
  <c r="BK637"/>
  <c i="4" r="J743"/>
  <c r="BK310"/>
  <c r="BK591"/>
  <c r="BK321"/>
  <c r="J381"/>
  <c r="J477"/>
  <c r="BK107"/>
  <c i="6" r="BK107"/>
  <c i="2" r="BK146"/>
  <c r="J298"/>
  <c i="3" r="BK1068"/>
  <c r="BK973"/>
  <c r="BK309"/>
  <c r="J1113"/>
  <c r="BK504"/>
  <c r="J343"/>
  <c r="BK1037"/>
  <c r="BK933"/>
  <c r="J838"/>
  <c r="BK963"/>
  <c r="J662"/>
  <c i="4" r="J992"/>
  <c r="J343"/>
  <c r="J534"/>
  <c r="J822"/>
  <c r="BK887"/>
  <c r="BK260"/>
  <c r="J1004"/>
  <c r="J178"/>
  <c r="BK273"/>
  <c r="BK481"/>
  <c r="BK204"/>
  <c i="5" r="J88"/>
  <c i="6" r="BK90"/>
  <c i="2" r="J155"/>
  <c r="BK367"/>
  <c i="3" r="J1161"/>
  <c r="J963"/>
  <c r="J717"/>
  <c r="BK946"/>
  <c r="BK678"/>
  <c r="BK331"/>
  <c r="BK1028"/>
  <c r="BK204"/>
  <c r="J720"/>
  <c r="BK897"/>
  <c r="BK717"/>
  <c r="J483"/>
  <c r="BK262"/>
  <c r="J596"/>
  <c r="BK276"/>
  <c i="4" r="BK912"/>
  <c r="BK607"/>
  <c r="BK828"/>
  <c r="J674"/>
  <c r="BK598"/>
  <c r="BK534"/>
  <c r="BK755"/>
  <c r="BK327"/>
  <c r="BK612"/>
  <c r="J472"/>
  <c r="BK102"/>
  <c r="BK710"/>
  <c r="J181"/>
  <c i="5" r="J145"/>
  <c r="BK110"/>
  <c i="6" r="BK103"/>
  <c i="2" r="BK210"/>
  <c r="BK298"/>
  <c r="J239"/>
  <c r="J125"/>
  <c r="J384"/>
  <c i="3" r="J1086"/>
  <c r="BK1016"/>
  <c r="BK407"/>
  <c r="BK117"/>
  <c r="BK286"/>
  <c r="BK447"/>
  <c r="J641"/>
  <c i="4" r="BK986"/>
  <c r="J659"/>
  <c r="BK982"/>
  <c r="BK352"/>
  <c i="2" r="J276"/>
  <c r="BK233"/>
  <c r="J189"/>
  <c r="BK119"/>
  <c r="J233"/>
  <c r="BK131"/>
  <c r="J292"/>
  <c r="BK216"/>
  <c r="BK116"/>
  <c i="3" r="BK1022"/>
  <c r="BK869"/>
  <c r="J538"/>
  <c r="J294"/>
  <c r="BK142"/>
  <c r="BK724"/>
  <c r="J746"/>
  <c r="J897"/>
  <c r="BK737"/>
  <c r="J522"/>
  <c r="BK779"/>
  <c r="J729"/>
  <c r="J361"/>
  <c r="BK671"/>
  <c r="BK98"/>
  <c r="BK510"/>
  <c i="4" r="BK964"/>
  <c r="BK192"/>
  <c r="J120"/>
  <c r="J114"/>
  <c r="J721"/>
  <c r="J419"/>
  <c r="J892"/>
  <c r="BK549"/>
  <c r="J630"/>
  <c r="BK779"/>
  <c r="BK343"/>
  <c r="BK278"/>
  <c r="J698"/>
  <c r="J231"/>
  <c i="5" r="BK104"/>
  <c i="6" r="BK109"/>
  <c i="2" r="J137"/>
  <c r="BK292"/>
  <c r="BK207"/>
  <c r="J113"/>
  <c r="J388"/>
  <c i="3" r="J1002"/>
  <c r="J710"/>
  <c r="J1149"/>
  <c r="J913"/>
  <c r="BK655"/>
  <c r="J319"/>
  <c r="BK682"/>
  <c r="J655"/>
  <c i="4" r="BK957"/>
  <c r="BK442"/>
  <c r="BK545"/>
  <c r="BK358"/>
  <c r="J865"/>
  <c r="J861"/>
  <c r="J282"/>
  <c r="BK659"/>
  <c r="BK706"/>
  <c r="BK783"/>
  <c r="BK404"/>
  <c r="BK704"/>
  <c r="J434"/>
  <c r="BK152"/>
  <c i="5" r="J99"/>
  <c i="2" r="J352"/>
  <c r="J319"/>
  <c r="J122"/>
  <c r="J177"/>
  <c r="J367"/>
  <c r="F37"/>
  <c r="BK242"/>
  <c r="BK304"/>
  <c r="J258"/>
  <c r="J386"/>
  <c i="3" r="BK883"/>
  <c r="J487"/>
  <c r="BK703"/>
  <c r="BK280"/>
  <c r="J794"/>
  <c r="BK740"/>
  <c r="J276"/>
  <c i="4" r="J957"/>
  <c r="J306"/>
  <c r="BK495"/>
  <c r="J1027"/>
  <c r="J554"/>
  <c r="J549"/>
  <c r="BK743"/>
  <c r="J255"/>
  <c i="5" r="BK117"/>
  <c i="6" r="J109"/>
  <c r="BK101"/>
  <c i="2" r="BK340"/>
  <c r="J254"/>
  <c r="J186"/>
  <c i="3" r="J869"/>
  <c r="J564"/>
  <c r="J244"/>
  <c i="4" r="BK571"/>
  <c r="J222"/>
  <c r="BK849"/>
  <c i="2" r="BK354"/>
  <c r="J204"/>
  <c r="J162"/>
  <c i="3" r="J1063"/>
  <c r="BK990"/>
  <c r="J637"/>
  <c i="4" r="BK979"/>
  <c r="J679"/>
  <c r="BK702"/>
  <c r="BK315"/>
  <c i="5" r="J129"/>
  <c i="2" r="BK365"/>
  <c r="BK307"/>
  <c r="BK224"/>
  <c r="BK195"/>
  <c i="3" r="BK937"/>
  <c r="J468"/>
  <c r="J905"/>
  <c r="J439"/>
  <c i="4" r="J495"/>
  <c r="BK158"/>
  <c r="BK810"/>
  <c r="J669"/>
  <c i="2" r="BK103"/>
  <c i="3" r="BK911"/>
  <c r="J1156"/>
  <c r="J733"/>
  <c r="BK558"/>
  <c r="J764"/>
  <c i="4" r="BK922"/>
  <c r="BK558"/>
  <c r="BK124"/>
  <c r="J710"/>
  <c r="BK663"/>
  <c i="6" r="J92"/>
  <c i="2" r="BK100"/>
  <c i="3" r="BK1083"/>
  <c r="J491"/>
  <c r="J1016"/>
  <c r="J461"/>
  <c r="BK764"/>
  <c r="BK799"/>
  <c r="BK538"/>
  <c r="J646"/>
  <c i="4" r="J831"/>
  <c r="J810"/>
  <c r="BK831"/>
  <c r="J633"/>
  <c r="J265"/>
  <c r="BK472"/>
  <c i="5" r="J157"/>
  <c i="2" r="J347"/>
  <c r="J316"/>
  <c r="BK162"/>
  <c r="BK109"/>
  <c i="3" r="J117"/>
  <c r="BK1090"/>
  <c i="4" r="BK928"/>
  <c r="BK477"/>
  <c r="J584"/>
  <c r="BK282"/>
  <c i="2" r="J361"/>
  <c r="BK113"/>
  <c r="BK174"/>
  <c i="3" r="J1145"/>
  <c r="BK751"/>
  <c r="BK915"/>
  <c r="BK1100"/>
  <c r="BK531"/>
  <c r="J315"/>
  <c r="J510"/>
  <c i="4" r="J934"/>
  <c r="J637"/>
  <c r="J136"/>
  <c r="BK236"/>
  <c r="BK145"/>
  <c r="J336"/>
  <c i="5" r="J149"/>
  <c i="6" r="J113"/>
  <c i="2" r="BK386"/>
  <c i="3" r="BK1113"/>
  <c r="BK290"/>
  <c r="J104"/>
  <c r="J929"/>
  <c i="4" r="J908"/>
  <c r="J522"/>
  <c r="BK683"/>
  <c r="J278"/>
  <c r="J243"/>
  <c r="J751"/>
  <c i="5" r="BK137"/>
  <c i="2" r="J328"/>
  <c r="J200"/>
  <c r="BK245"/>
  <c i="3" r="J901"/>
  <c r="BK294"/>
  <c r="BK487"/>
  <c i="4" r="BK818"/>
  <c r="BK674"/>
  <c r="J415"/>
  <c r="BK332"/>
  <c i="6" r="BK86"/>
  <c i="2" r="BK313"/>
  <c r="BK152"/>
  <c r="J183"/>
  <c r="BK183"/>
  <c i="3" r="J531"/>
  <c r="J998"/>
  <c r="BK304"/>
  <c i="4" r="BK853"/>
  <c r="J841"/>
  <c r="J140"/>
  <c i="5" r="BK123"/>
  <c i="2" r="J359"/>
  <c r="J322"/>
  <c r="BK289"/>
  <c r="BK388"/>
  <c r="BK213"/>
  <c r="BK301"/>
  <c i="3" r="J1135"/>
  <c r="J631"/>
  <c r="BK122"/>
  <c r="J1090"/>
  <c r="BK366"/>
  <c r="J1104"/>
  <c r="J280"/>
  <c r="J447"/>
  <c i="4" r="J566"/>
  <c r="J928"/>
  <c r="J828"/>
  <c r="BK691"/>
  <c r="BK576"/>
  <c r="J779"/>
  <c i="5" r="J110"/>
  <c i="2" r="J340"/>
  <c r="BK319"/>
  <c r="J248"/>
  <c r="BK254"/>
  <c i="1" r="AS54"/>
  <c i="2" r="J236"/>
  <c r="J195"/>
  <c r="J128"/>
  <c r="BK137"/>
  <c i="3" r="BK1156"/>
  <c r="J844"/>
  <c r="BK1153"/>
  <c r="J941"/>
  <c r="BK335"/>
  <c r="J918"/>
  <c r="BK258"/>
  <c r="J304"/>
  <c r="J122"/>
  <c i="4" r="BK916"/>
  <c r="J580"/>
  <c r="BK747"/>
  <c r="BK642"/>
  <c r="BK434"/>
  <c r="J287"/>
  <c r="J260"/>
  <c i="5" r="J153"/>
  <c i="2" r="F36"/>
  <c i="4" r="J576"/>
  <c r="J912"/>
  <c r="BK580"/>
  <c r="J514"/>
  <c r="J571"/>
  <c r="J198"/>
  <c r="J327"/>
  <c i="5" r="BK141"/>
  <c i="6" r="BK111"/>
  <c i="2" r="J213"/>
  <c r="J380"/>
  <c r="J103"/>
  <c i="3" r="J1117"/>
  <c r="J856"/>
  <c r="BK351"/>
  <c r="BK1139"/>
  <c r="BK1050"/>
  <c r="J760"/>
  <c r="BK570"/>
  <c r="J1068"/>
  <c r="BK357"/>
  <c r="J1028"/>
  <c r="J142"/>
  <c r="J768"/>
  <c r="BK631"/>
  <c r="J354"/>
  <c r="BK477"/>
  <c r="BK596"/>
  <c i="4" r="J562"/>
  <c r="BK541"/>
  <c r="J132"/>
  <c r="BK708"/>
  <c r="J607"/>
  <c r="BK419"/>
  <c r="J1020"/>
  <c r="J922"/>
  <c r="BK508"/>
  <c r="BK814"/>
  <c r="J528"/>
  <c r="J188"/>
  <c r="J642"/>
  <c r="BK427"/>
  <c i="5" r="J123"/>
  <c i="6" r="J86"/>
  <c i="2" r="BK97"/>
  <c r="J143"/>
  <c r="BK279"/>
  <c r="J152"/>
  <c r="BK384"/>
  <c i="3" r="BK1145"/>
  <c r="BK838"/>
  <c r="BK1130"/>
  <c r="J830"/>
  <c r="J678"/>
  <c r="J251"/>
  <c r="J351"/>
  <c i="4" r="J982"/>
  <c r="J856"/>
  <c r="J508"/>
  <c i="2" r="BK251"/>
  <c r="J224"/>
  <c r="J158"/>
  <c r="J251"/>
  <c r="BK192"/>
  <c r="BK158"/>
  <c r="J304"/>
  <c r="J267"/>
  <c r="BK149"/>
  <c i="3" r="J1094"/>
  <c r="J973"/>
  <c r="BK720"/>
  <c r="J370"/>
  <c r="BK197"/>
  <c r="J799"/>
  <c r="J346"/>
  <c r="BK772"/>
  <c r="J309"/>
  <c r="BK849"/>
  <c r="BK673"/>
  <c r="BK1002"/>
  <c r="BK746"/>
  <c r="BK468"/>
  <c r="J241"/>
  <c r="BK315"/>
  <c r="BK370"/>
  <c i="4" r="BK1027"/>
  <c r="J558"/>
  <c r="BK265"/>
  <c r="J870"/>
  <c r="BK822"/>
  <c r="J971"/>
  <c r="J663"/>
  <c r="BK1023"/>
  <c r="J502"/>
  <c r="J598"/>
  <c r="BK770"/>
  <c r="BK730"/>
  <c r="BK415"/>
  <c r="J192"/>
  <c i="5" r="J133"/>
  <c i="6" r="J88"/>
  <c r="BK94"/>
  <c i="2" r="J106"/>
  <c r="J264"/>
  <c r="J171"/>
  <c r="BK373"/>
  <c i="3" r="J946"/>
  <c r="J549"/>
  <c r="J1100"/>
  <c r="J990"/>
  <c r="BK699"/>
  <c r="J357"/>
  <c r="J160"/>
  <c r="J407"/>
  <c r="J255"/>
  <c r="J682"/>
  <c r="J649"/>
  <c i="4" r="BK1020"/>
  <c r="BK114"/>
  <c r="BK243"/>
  <c r="BK630"/>
  <c r="BK188"/>
  <c r="J439"/>
  <c r="J964"/>
  <c r="J940"/>
  <c r="J427"/>
  <c r="J249"/>
  <c r="J158"/>
  <c r="BK655"/>
  <c r="BK318"/>
  <c i="2" r="J337"/>
  <c r="J282"/>
  <c r="BK239"/>
  <c r="J165"/>
  <c r="BK200"/>
  <c r="J295"/>
  <c i="3" r="J338"/>
  <c r="BK190"/>
  <c r="J290"/>
  <c r="BK1094"/>
  <c r="J740"/>
  <c r="BK864"/>
  <c r="J699"/>
  <c r="J331"/>
  <c i="4" r="BK295"/>
  <c r="J704"/>
  <c r="BK213"/>
  <c r="BK287"/>
  <c r="BK554"/>
  <c r="J879"/>
  <c r="BK231"/>
  <c i="5" r="BK93"/>
  <c i="6" r="J98"/>
  <c i="2" r="J356"/>
  <c r="BK322"/>
  <c r="BK295"/>
  <c r="J216"/>
  <c r="BK273"/>
  <c r="J289"/>
  <c r="BK140"/>
  <c r="J94"/>
  <c i="3" r="J1055"/>
  <c r="J703"/>
  <c r="J1130"/>
  <c r="J119"/>
  <c r="J519"/>
  <c r="BK733"/>
  <c i="4" r="J1023"/>
  <c r="J172"/>
  <c r="J97"/>
  <c r="J887"/>
  <c r="J783"/>
  <c r="J321"/>
  <c r="J639"/>
  <c r="J352"/>
  <c r="BK140"/>
  <c i="2" r="F35"/>
  <c i="4" r="J645"/>
  <c r="J628"/>
  <c i="6" r="BK88"/>
  <c i="2" r="BK276"/>
  <c i="3" r="BK830"/>
  <c r="BK983"/>
  <c r="BK729"/>
  <c r="BK129"/>
  <c r="BK461"/>
  <c i="4" r="J979"/>
  <c r="J730"/>
  <c r="BK621"/>
  <c r="BK865"/>
  <c r="J747"/>
  <c i="5" r="BK88"/>
  <c i="2" r="BK261"/>
  <c r="J382"/>
  <c i="3" r="BK918"/>
  <c r="BK1161"/>
  <c r="BK856"/>
  <c r="BK160"/>
  <c r="J751"/>
  <c r="BK1109"/>
  <c r="BK658"/>
  <c r="BK241"/>
  <c i="4" r="J1014"/>
  <c r="BK336"/>
  <c r="J273"/>
  <c r="BK856"/>
  <c r="BK459"/>
  <c r="J459"/>
  <c r="BK306"/>
  <c i="6" r="BK105"/>
  <c i="2" r="J325"/>
  <c r="BK186"/>
  <c r="BK168"/>
  <c i="3" r="BK325"/>
  <c r="BK269"/>
  <c r="J600"/>
  <c i="4" r="J896"/>
  <c r="BK181"/>
  <c i="2" r="J174"/>
  <c r="J131"/>
  <c r="J207"/>
  <c r="J286"/>
  <c i="4" r="J655"/>
  <c i="5" r="BK129"/>
  <c i="6" r="J101"/>
  <c i="2" r="J301"/>
  <c i="3" r="J1080"/>
  <c r="J1072"/>
  <c r="J473"/>
  <c r="J933"/>
  <c r="J911"/>
  <c r="BK244"/>
  <c i="4" r="J450"/>
  <c r="J102"/>
  <c r="BK439"/>
  <c r="BK165"/>
  <c r="J624"/>
  <c i="5" r="BK157"/>
  <c i="2" r="J140"/>
  <c i="3" r="J671"/>
  <c r="J125"/>
  <c r="BK1063"/>
  <c r="BK614"/>
  <c r="J227"/>
  <c i="4" r="BK172"/>
  <c r="J818"/>
  <c r="J702"/>
  <c i="5" r="J104"/>
  <c i="2" r="J331"/>
  <c r="J116"/>
  <c r="J97"/>
  <c i="3" r="BK768"/>
  <c r="BK686"/>
  <c r="BK646"/>
  <c r="BK491"/>
  <c i="4" r="BK502"/>
  <c r="BK488"/>
  <c i="5" r="BK133"/>
  <c i="2" r="F34"/>
  <c i="3" l="1" r="T997"/>
  <c r="P997"/>
  <c r="R997"/>
  <c i="2" r="P161"/>
  <c r="P220"/>
  <c r="P379"/>
  <c r="BK93"/>
  <c r="J93"/>
  <c r="J60"/>
  <c r="T161"/>
  <c r="T285"/>
  <c r="P358"/>
  <c r="R112"/>
  <c r="P285"/>
  <c r="T351"/>
  <c i="3" r="T681"/>
  <c r="P1054"/>
  <c r="R1148"/>
  <c r="R1143"/>
  <c i="2" r="P112"/>
  <c r="BK220"/>
  <c r="J220"/>
  <c r="J65"/>
  <c r="BK285"/>
  <c r="J285"/>
  <c r="J67"/>
  <c r="P351"/>
  <c r="BK379"/>
  <c r="J379"/>
  <c r="J72"/>
  <c i="3" r="T97"/>
  <c r="R298"/>
  <c r="R360"/>
  <c r="BK490"/>
  <c r="J490"/>
  <c r="J64"/>
  <c r="BK681"/>
  <c r="J681"/>
  <c r="J67"/>
  <c r="BK917"/>
  <c r="J917"/>
  <c r="J68"/>
  <c r="R1015"/>
  <c r="R1054"/>
  <c r="T1148"/>
  <c r="T1143"/>
  <c i="2" r="T112"/>
  <c r="T220"/>
  <c r="BK351"/>
  <c r="J351"/>
  <c r="J70"/>
  <c i="3" r="P298"/>
  <c r="R681"/>
  <c i="2" r="T93"/>
  <c r="R203"/>
  <c r="R257"/>
  <c r="R351"/>
  <c i="3" r="P97"/>
  <c r="BK298"/>
  <c r="J298"/>
  <c r="J62"/>
  <c r="T298"/>
  <c r="T360"/>
  <c r="T490"/>
  <c r="P548"/>
  <c r="P681"/>
  <c r="P917"/>
  <c r="BK1015"/>
  <c r="J1015"/>
  <c r="J71"/>
  <c r="T1054"/>
  <c r="P1148"/>
  <c r="P1143"/>
  <c i="2" r="BK112"/>
  <c r="J112"/>
  <c r="J61"/>
  <c r="BK203"/>
  <c r="J203"/>
  <c r="J63"/>
  <c r="R285"/>
  <c r="T358"/>
  <c r="P93"/>
  <c r="P203"/>
  <c r="T257"/>
  <c r="R358"/>
  <c r="R350"/>
  <c i="3" r="BK548"/>
  <c r="J548"/>
  <c r="J65"/>
  <c r="BK636"/>
  <c r="J636"/>
  <c r="J66"/>
  <c r="P636"/>
  <c r="T917"/>
  <c r="BK1054"/>
  <c r="J1054"/>
  <c r="J72"/>
  <c i="2" r="BK161"/>
  <c r="J161"/>
  <c r="J62"/>
  <c r="R220"/>
  <c r="R219"/>
  <c r="R379"/>
  <c i="4" r="R96"/>
  <c r="R248"/>
  <c r="T342"/>
  <c r="R441"/>
  <c r="R533"/>
  <c r="P729"/>
  <c r="BK795"/>
  <c r="J795"/>
  <c r="J70"/>
  <c r="T795"/>
  <c r="P848"/>
  <c i="5" r="P87"/>
  <c r="P86"/>
  <c r="P132"/>
  <c i="2" r="R161"/>
  <c r="BK257"/>
  <c r="J257"/>
  <c r="J66"/>
  <c r="T379"/>
  <c i="3" r="R97"/>
  <c r="P360"/>
  <c r="R490"/>
  <c r="R548"/>
  <c r="T636"/>
  <c i="4" r="P96"/>
  <c r="BK248"/>
  <c r="J248"/>
  <c r="J62"/>
  <c r="T248"/>
  <c r="R342"/>
  <c r="P441"/>
  <c r="T441"/>
  <c r="BK521"/>
  <c r="J521"/>
  <c r="J65"/>
  <c r="P521"/>
  <c r="R521"/>
  <c r="T521"/>
  <c r="P533"/>
  <c r="BK729"/>
  <c r="J729"/>
  <c r="J67"/>
  <c r="T729"/>
  <c r="P778"/>
  <c r="R778"/>
  <c r="P795"/>
  <c r="P794"/>
  <c r="R795"/>
  <c r="BK835"/>
  <c r="J835"/>
  <c r="J71"/>
  <c r="P835"/>
  <c r="R835"/>
  <c r="T835"/>
  <c r="R848"/>
  <c r="BK1019"/>
  <c r="J1019"/>
  <c r="J74"/>
  <c r="R1019"/>
  <c r="R1018"/>
  <c i="5" r="R87"/>
  <c r="R86"/>
  <c r="P109"/>
  <c r="P108"/>
  <c r="T109"/>
  <c r="T108"/>
  <c r="T132"/>
  <c i="6" r="BK85"/>
  <c r="J85"/>
  <c r="J61"/>
  <c r="R85"/>
  <c r="P100"/>
  <c i="2" r="R93"/>
  <c r="T203"/>
  <c r="P257"/>
  <c r="BK358"/>
  <c r="J358"/>
  <c r="J71"/>
  <c i="3" r="BK97"/>
  <c r="J97"/>
  <c r="J61"/>
  <c r="BK360"/>
  <c r="J360"/>
  <c r="J63"/>
  <c r="P490"/>
  <c r="T548"/>
  <c r="R636"/>
  <c r="R917"/>
  <c r="P1015"/>
  <c r="P1014"/>
  <c r="T1015"/>
  <c r="T1014"/>
  <c r="BK1148"/>
  <c r="J1148"/>
  <c r="J75"/>
  <c i="4" r="BK96"/>
  <c r="T96"/>
  <c r="P248"/>
  <c r="BK342"/>
  <c r="J342"/>
  <c r="J63"/>
  <c r="P342"/>
  <c r="BK441"/>
  <c r="J441"/>
  <c r="J64"/>
  <c r="BK533"/>
  <c r="J533"/>
  <c r="J66"/>
  <c r="T533"/>
  <c r="R729"/>
  <c r="BK778"/>
  <c r="J778"/>
  <c r="J68"/>
  <c r="T778"/>
  <c r="BK848"/>
  <c r="J848"/>
  <c r="J72"/>
  <c r="T848"/>
  <c r="P1019"/>
  <c r="P1018"/>
  <c r="T1019"/>
  <c r="T1018"/>
  <c i="5" r="BK87"/>
  <c r="J87"/>
  <c r="J61"/>
  <c r="T87"/>
  <c r="T86"/>
  <c r="T85"/>
  <c r="BK109"/>
  <c r="J109"/>
  <c r="J64"/>
  <c r="R109"/>
  <c r="R108"/>
  <c r="BK132"/>
  <c r="J132"/>
  <c r="J65"/>
  <c r="R132"/>
  <c i="6" r="P85"/>
  <c r="P84"/>
  <c r="P83"/>
  <c i="1" r="AU59"/>
  <c i="6" r="T85"/>
  <c r="BK100"/>
  <c r="J100"/>
  <c r="J63"/>
  <c r="R100"/>
  <c r="T100"/>
  <c i="2" r="BK346"/>
  <c r="J346"/>
  <c r="J68"/>
  <c i="3" r="BK997"/>
  <c r="J997"/>
  <c r="J69"/>
  <c r="BK1144"/>
  <c r="J1144"/>
  <c r="J74"/>
  <c i="5" r="BK103"/>
  <c r="J103"/>
  <c r="J62"/>
  <c i="6" r="BK97"/>
  <c r="J97"/>
  <c r="J62"/>
  <c i="5" r="BK108"/>
  <c r="J108"/>
  <c r="J63"/>
  <c i="6" r="E73"/>
  <c r="F80"/>
  <c r="BE86"/>
  <c r="BE101"/>
  <c r="BE92"/>
  <c r="BE94"/>
  <c r="BE98"/>
  <c r="J52"/>
  <c r="BE88"/>
  <c r="BE107"/>
  <c r="BE111"/>
  <c i="5" r="BK86"/>
  <c r="J86"/>
  <c r="J60"/>
  <c i="6" r="BE90"/>
  <c r="BE103"/>
  <c r="BE105"/>
  <c r="BE109"/>
  <c r="BE113"/>
  <c i="5" r="BE123"/>
  <c r="BE129"/>
  <c i="4" r="J96"/>
  <c r="J61"/>
  <c i="5" r="J52"/>
  <c r="F55"/>
  <c r="E75"/>
  <c r="BE88"/>
  <c r="BE104"/>
  <c r="BE110"/>
  <c r="BE117"/>
  <c r="BE133"/>
  <c r="BE141"/>
  <c r="BE93"/>
  <c r="BE99"/>
  <c r="BE137"/>
  <c r="BE145"/>
  <c r="BE149"/>
  <c r="BE153"/>
  <c r="BE157"/>
  <c i="4" r="E48"/>
  <c r="J88"/>
  <c r="BE114"/>
  <c r="BE178"/>
  <c r="BE273"/>
  <c r="BE295"/>
  <c r="BE315"/>
  <c r="BE419"/>
  <c r="BE434"/>
  <c r="BE645"/>
  <c r="BE663"/>
  <c r="BE669"/>
  <c r="BE710"/>
  <c r="BE743"/>
  <c r="BE102"/>
  <c r="BE124"/>
  <c r="BE265"/>
  <c r="BE287"/>
  <c r="BE381"/>
  <c r="BE467"/>
  <c r="BE541"/>
  <c r="BE566"/>
  <c r="BE747"/>
  <c r="BE132"/>
  <c r="BE158"/>
  <c r="BE181"/>
  <c r="BE188"/>
  <c r="BE192"/>
  <c r="BE201"/>
  <c r="BE243"/>
  <c r="BE310"/>
  <c r="BE332"/>
  <c r="BE336"/>
  <c r="BE415"/>
  <c r="BE488"/>
  <c r="BE534"/>
  <c r="BE545"/>
  <c r="BE584"/>
  <c r="BE755"/>
  <c r="BE779"/>
  <c r="BE806"/>
  <c r="BE828"/>
  <c r="BE136"/>
  <c r="BE260"/>
  <c r="BE358"/>
  <c r="BE477"/>
  <c r="BE612"/>
  <c r="BE633"/>
  <c r="BE730"/>
  <c r="BE145"/>
  <c r="BE213"/>
  <c r="BE282"/>
  <c r="BE404"/>
  <c r="BE442"/>
  <c r="BE450"/>
  <c r="BE591"/>
  <c r="BE621"/>
  <c r="BE628"/>
  <c r="BE642"/>
  <c r="BE659"/>
  <c r="BE679"/>
  <c r="BE702"/>
  <c r="BE704"/>
  <c r="BE770"/>
  <c r="BE802"/>
  <c r="BE856"/>
  <c r="BE934"/>
  <c r="BE957"/>
  <c r="BE986"/>
  <c r="BE999"/>
  <c r="BE306"/>
  <c r="BE352"/>
  <c r="BE427"/>
  <c r="BE472"/>
  <c r="BE562"/>
  <c r="BE607"/>
  <c r="BE655"/>
  <c r="BE674"/>
  <c r="BE814"/>
  <c r="BE870"/>
  <c r="BE992"/>
  <c r="BE1004"/>
  <c r="BE1014"/>
  <c r="BE1027"/>
  <c r="F55"/>
  <c r="BE120"/>
  <c r="BE439"/>
  <c r="BE508"/>
  <c r="BE522"/>
  <c r="BE558"/>
  <c r="BE822"/>
  <c r="BE836"/>
  <c r="BE861"/>
  <c r="BE887"/>
  <c r="BE97"/>
  <c r="BE165"/>
  <c r="BE204"/>
  <c r="BE222"/>
  <c r="BE236"/>
  <c r="BE249"/>
  <c r="BE255"/>
  <c r="BE269"/>
  <c r="BE343"/>
  <c r="BE412"/>
  <c r="BE495"/>
  <c r="BE580"/>
  <c r="BE624"/>
  <c r="BE639"/>
  <c r="BE683"/>
  <c r="BE691"/>
  <c r="BE818"/>
  <c r="BE853"/>
  <c r="BE922"/>
  <c r="BE940"/>
  <c i="3" r="BK1143"/>
  <c r="J1143"/>
  <c r="J73"/>
  <c i="4" r="BE172"/>
  <c r="BE198"/>
  <c r="BE481"/>
  <c r="BE502"/>
  <c r="BE549"/>
  <c r="BE571"/>
  <c r="BE698"/>
  <c r="BE706"/>
  <c r="BE721"/>
  <c r="BE796"/>
  <c r="BE831"/>
  <c r="BE849"/>
  <c r="BE908"/>
  <c i="3" r="BK1014"/>
  <c r="J1014"/>
  <c r="J70"/>
  <c i="4" r="BE152"/>
  <c r="BE318"/>
  <c r="BE327"/>
  <c r="BE528"/>
  <c r="BE598"/>
  <c r="BE107"/>
  <c r="BE231"/>
  <c r="BE278"/>
  <c r="BE459"/>
  <c r="BE554"/>
  <c r="BE576"/>
  <c r="BE616"/>
  <c r="BE708"/>
  <c r="BE712"/>
  <c r="BE751"/>
  <c r="BE783"/>
  <c r="BE810"/>
  <c r="BE841"/>
  <c r="BE982"/>
  <c i="3" r="BK96"/>
  <c r="J96"/>
  <c r="J60"/>
  <c i="4" r="BE140"/>
  <c r="BE321"/>
  <c r="BE514"/>
  <c r="BE630"/>
  <c r="BE637"/>
  <c r="BE865"/>
  <c r="BE879"/>
  <c r="BE892"/>
  <c r="BE896"/>
  <c r="BE912"/>
  <c r="BE916"/>
  <c r="BE928"/>
  <c r="BE964"/>
  <c r="BE971"/>
  <c r="BE979"/>
  <c r="BE1020"/>
  <c r="BE1023"/>
  <c i="3" r="BE325"/>
  <c r="BE483"/>
  <c r="BE255"/>
  <c r="BE510"/>
  <c r="BE346"/>
  <c r="BE531"/>
  <c r="BE631"/>
  <c r="BE435"/>
  <c r="BE641"/>
  <c r="BE125"/>
  <c r="BE280"/>
  <c r="BE477"/>
  <c r="BE487"/>
  <c r="BE637"/>
  <c r="BE655"/>
  <c r="BE662"/>
  <c r="J89"/>
  <c r="F92"/>
  <c r="BE98"/>
  <c r="BE111"/>
  <c r="BE117"/>
  <c r="BE122"/>
  <c r="BE204"/>
  <c r="BE286"/>
  <c r="BE335"/>
  <c r="BE351"/>
  <c r="BE600"/>
  <c r="BE658"/>
  <c r="BE699"/>
  <c r="BE703"/>
  <c r="BE720"/>
  <c r="BE265"/>
  <c r="BE315"/>
  <c r="BE343"/>
  <c r="BE354"/>
  <c r="BE357"/>
  <c r="BE366"/>
  <c r="BE407"/>
  <c r="BE461"/>
  <c r="BE468"/>
  <c r="BE473"/>
  <c r="BE549"/>
  <c r="BE570"/>
  <c r="BE668"/>
  <c r="BE671"/>
  <c r="BE678"/>
  <c r="BE686"/>
  <c r="BE724"/>
  <c r="BE729"/>
  <c r="BE751"/>
  <c r="BE768"/>
  <c r="BE772"/>
  <c r="BE785"/>
  <c r="BE1016"/>
  <c r="BE1086"/>
  <c r="BE1117"/>
  <c r="BE1126"/>
  <c r="BE1130"/>
  <c r="BE241"/>
  <c r="BE258"/>
  <c r="BE269"/>
  <c r="BE309"/>
  <c r="BE538"/>
  <c r="BE558"/>
  <c r="BE830"/>
  <c r="BE901"/>
  <c r="BE946"/>
  <c r="BE1100"/>
  <c r="BE1153"/>
  <c r="BE262"/>
  <c r="BE290"/>
  <c r="BE294"/>
  <c r="BE319"/>
  <c r="BE582"/>
  <c r="BE649"/>
  <c r="BE717"/>
  <c r="BE733"/>
  <c r="BE897"/>
  <c r="BE941"/>
  <c i="2" r="BK219"/>
  <c r="J219"/>
  <c r="J64"/>
  <c i="3" r="BE104"/>
  <c r="BE361"/>
  <c r="BE439"/>
  <c r="BE692"/>
  <c r="BE737"/>
  <c r="BE779"/>
  <c r="BE794"/>
  <c r="BE799"/>
  <c r="BE911"/>
  <c r="BE937"/>
  <c r="BE1041"/>
  <c r="BE1050"/>
  <c r="BE1090"/>
  <c r="E85"/>
  <c r="BE119"/>
  <c r="BE127"/>
  <c r="BE129"/>
  <c r="BE142"/>
  <c r="BE160"/>
  <c r="BE172"/>
  <c r="BE183"/>
  <c r="BE190"/>
  <c r="BE197"/>
  <c r="BE244"/>
  <c r="BE251"/>
  <c r="BE276"/>
  <c r="BE299"/>
  <c r="BE447"/>
  <c r="BE491"/>
  <c r="BE519"/>
  <c r="BE522"/>
  <c r="BE564"/>
  <c r="BE614"/>
  <c r="BE616"/>
  <c r="BE646"/>
  <c r="BE673"/>
  <c r="BE682"/>
  <c r="BE710"/>
  <c r="BE740"/>
  <c r="BE856"/>
  <c r="BE869"/>
  <c r="BE915"/>
  <c r="BE918"/>
  <c r="BE929"/>
  <c r="BE933"/>
  <c r="BE983"/>
  <c r="BE990"/>
  <c r="BE998"/>
  <c r="BE1037"/>
  <c r="BE1063"/>
  <c r="BE1080"/>
  <c r="BE1083"/>
  <c r="BE1094"/>
  <c r="BE1104"/>
  <c r="BE1113"/>
  <c r="BE1135"/>
  <c r="BE1145"/>
  <c r="BE1156"/>
  <c r="BE227"/>
  <c r="BE304"/>
  <c r="BE331"/>
  <c r="BE338"/>
  <c r="BE370"/>
  <c r="BE504"/>
  <c r="BE596"/>
  <c r="BE746"/>
  <c r="BE756"/>
  <c r="BE760"/>
  <c r="BE764"/>
  <c r="BE838"/>
  <c r="BE844"/>
  <c r="BE849"/>
  <c r="BE864"/>
  <c r="BE883"/>
  <c r="BE905"/>
  <c r="BE913"/>
  <c r="BE963"/>
  <c r="BE973"/>
  <c r="BE1002"/>
  <c r="BE1022"/>
  <c r="BE1028"/>
  <c r="BE1055"/>
  <c r="BE1059"/>
  <c r="BE1068"/>
  <c r="BE1072"/>
  <c r="BE1109"/>
  <c r="BE1139"/>
  <c r="BE1149"/>
  <c r="BE1161"/>
  <c i="2" r="BE359"/>
  <c r="BE363"/>
  <c r="BE380"/>
  <c r="BE388"/>
  <c r="J52"/>
  <c r="J54"/>
  <c r="BE367"/>
  <c r="BE373"/>
  <c r="BE382"/>
  <c r="BE384"/>
  <c r="BE386"/>
  <c i="1" r="BA55"/>
  <c i="2" r="E48"/>
  <c r="BE94"/>
  <c r="BE97"/>
  <c r="BE100"/>
  <c r="BE103"/>
  <c r="BE106"/>
  <c r="BE113"/>
  <c r="BE122"/>
  <c r="BE125"/>
  <c r="BE131"/>
  <c r="BE137"/>
  <c r="BE140"/>
  <c r="BE146"/>
  <c r="BE155"/>
  <c r="BE171"/>
  <c r="BE213"/>
  <c r="BE261"/>
  <c r="BE282"/>
  <c r="BE286"/>
  <c r="BE289"/>
  <c r="BE292"/>
  <c r="BE295"/>
  <c r="BE298"/>
  <c r="BE301"/>
  <c r="BE304"/>
  <c i="1" r="BB55"/>
  <c i="2" r="F55"/>
  <c r="BE109"/>
  <c r="BE116"/>
  <c r="BE119"/>
  <c r="BE128"/>
  <c r="BE134"/>
  <c r="BE143"/>
  <c r="BE152"/>
  <c r="BE162"/>
  <c r="BE165"/>
  <c r="BE180"/>
  <c r="BE183"/>
  <c r="BE186"/>
  <c r="BE189"/>
  <c r="BE195"/>
  <c r="BE204"/>
  <c r="BE210"/>
  <c r="BE216"/>
  <c r="BE221"/>
  <c r="BE233"/>
  <c r="BE239"/>
  <c r="BE242"/>
  <c r="BE251"/>
  <c r="BE264"/>
  <c r="BE267"/>
  <c r="BE276"/>
  <c r="BE361"/>
  <c r="BE365"/>
  <c r="BE149"/>
  <c r="BE158"/>
  <c r="BE168"/>
  <c r="BE174"/>
  <c r="BE177"/>
  <c r="BE192"/>
  <c r="BE200"/>
  <c r="BE207"/>
  <c r="BE224"/>
  <c r="BE227"/>
  <c r="BE230"/>
  <c r="BE236"/>
  <c r="BE245"/>
  <c r="BE248"/>
  <c r="BE254"/>
  <c r="BE258"/>
  <c r="BE270"/>
  <c r="BE273"/>
  <c r="BE279"/>
  <c r="BE307"/>
  <c r="BE310"/>
  <c r="BE313"/>
  <c r="BE316"/>
  <c r="BE319"/>
  <c r="BE322"/>
  <c r="BE325"/>
  <c r="BE328"/>
  <c r="BE331"/>
  <c r="BE334"/>
  <c r="BE337"/>
  <c r="BE340"/>
  <c r="BE343"/>
  <c r="BE347"/>
  <c r="BE352"/>
  <c r="BE354"/>
  <c r="BE356"/>
  <c i="1" r="BC55"/>
  <c r="BD55"/>
  <c i="2" r="J34"/>
  <c i="3" r="F36"/>
  <c i="1" r="BC56"/>
  <c i="6" r="F36"/>
  <c i="1" r="BC59"/>
  <c i="4" r="J34"/>
  <c i="1" r="AW57"/>
  <c i="4" r="F35"/>
  <c i="1" r="BB57"/>
  <c i="3" r="F37"/>
  <c i="1" r="BD56"/>
  <c i="3" r="J34"/>
  <c i="1" r="AW56"/>
  <c i="6" r="J34"/>
  <c i="1" r="AW59"/>
  <c i="5" r="J34"/>
  <c i="1" r="AW58"/>
  <c i="5" r="F36"/>
  <c i="1" r="BC58"/>
  <c i="5" r="F35"/>
  <c i="1" r="BB58"/>
  <c i="5" r="F37"/>
  <c i="1" r="BD58"/>
  <c i="5" r="F34"/>
  <c i="1" r="BA58"/>
  <c i="6" r="F35"/>
  <c i="1" r="BB59"/>
  <c i="6" r="F34"/>
  <c i="1" r="BA59"/>
  <c i="6" r="F37"/>
  <c i="1" r="BD59"/>
  <c i="4" r="F34"/>
  <c i="1" r="BA57"/>
  <c i="4" r="F36"/>
  <c i="1" r="BC57"/>
  <c i="3" r="F34"/>
  <c i="1" r="BA56"/>
  <c i="4" r="F37"/>
  <c i="1" r="BD57"/>
  <c i="3" r="F35"/>
  <c i="1" r="BB56"/>
  <c l="1" r="AW55"/>
  <c i="5" r="P85"/>
  <c i="1" r="AU58"/>
  <c i="6" r="T84"/>
  <c r="T83"/>
  <c i="4" r="R794"/>
  <c r="P95"/>
  <c r="P94"/>
  <c i="1" r="AU57"/>
  <c i="4" r="T794"/>
  <c i="3" r="P96"/>
  <c r="P95"/>
  <c i="1" r="AU56"/>
  <c i="2" r="T219"/>
  <c r="T92"/>
  <c i="5" r="R85"/>
  <c i="4" r="BK95"/>
  <c r="J95"/>
  <c r="J60"/>
  <c i="6" r="R84"/>
  <c r="R83"/>
  <c i="3" r="R96"/>
  <c r="R1014"/>
  <c i="2" r="R92"/>
  <c r="P350"/>
  <c r="T350"/>
  <c r="P219"/>
  <c r="P92"/>
  <c i="1" r="AU55"/>
  <c i="4" r="T95"/>
  <c r="T94"/>
  <c r="R95"/>
  <c r="R94"/>
  <c i="3" r="T96"/>
  <c r="T95"/>
  <c i="2" r="BK350"/>
  <c r="J350"/>
  <c r="J69"/>
  <c i="4" r="BK1018"/>
  <c r="J1018"/>
  <c r="J73"/>
  <c r="BK794"/>
  <c r="J794"/>
  <c r="J69"/>
  <c i="6" r="BK84"/>
  <c r="BK83"/>
  <c r="J83"/>
  <c r="J59"/>
  <c i="5" r="BK85"/>
  <c r="J85"/>
  <c r="J59"/>
  <c i="3" r="BK95"/>
  <c r="J95"/>
  <c i="2" r="BK92"/>
  <c r="J92"/>
  <c i="5" r="F33"/>
  <c i="1" r="AZ58"/>
  <c i="6" r="J33"/>
  <c i="1" r="AV59"/>
  <c r="AT59"/>
  <c i="3" r="J33"/>
  <c i="1" r="AV56"/>
  <c r="AT56"/>
  <c r="BD54"/>
  <c r="W33"/>
  <c r="BC54"/>
  <c r="W32"/>
  <c i="2" r="J30"/>
  <c i="1" r="AG55"/>
  <c i="3" r="F33"/>
  <c i="1" r="AZ56"/>
  <c i="5" r="J33"/>
  <c i="1" r="AV58"/>
  <c r="AT58"/>
  <c i="2" r="J33"/>
  <c i="1" r="AV55"/>
  <c r="AT55"/>
  <c i="3" r="J30"/>
  <c i="1" r="AG56"/>
  <c r="BB54"/>
  <c r="W31"/>
  <c r="BA54"/>
  <c r="AW54"/>
  <c r="AK30"/>
  <c i="6" r="F33"/>
  <c i="1" r="AZ59"/>
  <c i="4" r="J33"/>
  <c i="1" r="AV57"/>
  <c r="AT57"/>
  <c i="4" r="F33"/>
  <c i="1" r="AZ57"/>
  <c i="2" r="F33"/>
  <c i="1" r="AZ55"/>
  <c i="3" l="1" r="R95"/>
  <c i="4" r="BK94"/>
  <c r="J94"/>
  <c r="J59"/>
  <c i="6" r="J84"/>
  <c r="J60"/>
  <c i="1" r="AN56"/>
  <c i="3" r="J59"/>
  <c i="1" r="AN55"/>
  <c i="2" r="J59"/>
  <c i="3" r="J39"/>
  <c i="2" r="J39"/>
  <c i="1" r="AU54"/>
  <c i="6" r="J30"/>
  <c i="1" r="AG59"/>
  <c i="5" r="J30"/>
  <c i="1" r="AG58"/>
  <c r="AN58"/>
  <c r="W30"/>
  <c r="AY54"/>
  <c r="AZ54"/>
  <c r="W29"/>
  <c r="AX54"/>
  <c i="6" l="1" r="J39"/>
  <c i="5" r="J39"/>
  <c i="1" r="AN59"/>
  <c r="AV54"/>
  <c r="AK29"/>
  <c i="4" r="J30"/>
  <c i="1" r="AG57"/>
  <c r="AN57"/>
  <c i="4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<sst xmlns="http://schemas.openxmlformats.org/spreadsheetml/2006/main">
  <si>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</si>
  <si>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</si>
  <si>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</si>
  <si>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</si>
  <si>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</si>
  <si>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{21f4ecc5-08de-4497-b8ca-0cb230705ac8}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</si>
  <si>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</si>
  <si>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</si>
  <si>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</si>
  <si>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</si>
  <si>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</si>
  <si>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</si>
  <si>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</si>
  <si>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</si>
  <si>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018064A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</si>
  <si>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</si>
  <si>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</si>
  <si>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PK Dolánky – rekonstrukce</t>
  </si>
  <si>
    <t>KSO:</t>
  </si>
  <si>
    <t>832 51</t>
  </si>
  <si>
    <t>CC-CZ:</t>
  </si>
  <si>
    <t/>
  </si>
  <si>
    <t>Místo:</t>
  </si>
  <si>
    <t>Vodní dílo Dolany – Dolánky na Vltavě</t>
  </si>
  <si>
    <t>Datum:</t>
  </si>
  <si>
    <t>4. 10. 2024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</si>
  <si>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</si>
  <si>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</si>
  <si>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</si>
  <si>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</si>
  <si>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</si>
  <si>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</si>
  <si>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</si>
  <si>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</si>
  <si>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</si>
  <si>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</si>
  <si>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</si>
  <si>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</si>
  <si>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</si>
  <si>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</si>
  <si>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</si>
  <si>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</si>
  <si>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Jelikož se jedná o stavbu s omezeným přístupem dopravy, je třeba uvažovat a tedy promítnout do cen všech položek dopravu veškerého materiálu po vodě. Vyjímkou je doprava betonových směsí, která má v rámci rozpočtu svou vlastní příplatkovou položku.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</si>
  <si>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</si>
  <si>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</si>
  <si>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</si>
  <si>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</si>
  <si>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</si>
  <si>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</si>
  <si>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</si>
  <si>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</si>
  <si>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</si>
  <si>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</si>
  <si>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</si>
  <si>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</si>
  <si>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</si>
  <si>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</si>
  <si>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</si>
  <si>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</si>
  <si>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</si>
  <si>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</si>
  <si>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</si>
  <si>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</si>
  <si>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</si>
  <si>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</si>
  <si>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</si>
  <si>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</si>
  <si>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</si>
  <si>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</si>
  <si>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</si>
  <si>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</si>
  <si>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</si>
  <si>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</si>
  <si>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</si>
  <si>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</si>
  <si>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</si>
  <si>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</si>
  <si>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</si>
  <si>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</si>
  <si>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</si>
  <si>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</si>
  <si>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</si>
  <si>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</si>
  <si>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Rekonstrukce strojního vybavení plavební komory</t>
  </si>
  <si>
    <t>STA</t>
  </si>
  <si>
    <t>1</t>
  </si>
  <si>
    <t>{4ce73f99-1899-459d-9a9b-bef984b2bd41}</t>
  </si>
  <si>
    <t>2</t>
  </si>
  <si>
    <t>SO 01</t>
  </si>
  <si>
    <t>Rekonstrukce plat plavební komory</t>
  </si>
  <si>
    <t>{a3ede388-f7a6-483f-af38-e379558af353}</t>
  </si>
  <si>
    <t>SO 02</t>
  </si>
  <si>
    <t>Rekonstrukce vystrojení plavební komory</t>
  </si>
  <si>
    <t>{25b7194f-2a89-47e0-87fe-537465b51cab}</t>
  </si>
  <si>
    <t>SO 03</t>
  </si>
  <si>
    <t>Venkovní osvětlení plavební komory</t>
  </si>
  <si>
    <t>{7ac8a6b5-0646-409c-93ea-592d0a3ee106}</t>
  </si>
  <si>
    <t>VON</t>
  </si>
  <si>
    <t>Vedlejší a ostatní náklady</t>
  </si>
  <si>
    <t>{56932bf6-bfdc-465a-a832-8a64de268d7e}</t>
  </si>
  <si>
    <t>KRYCÍ LIST SOUPISU PRACÍ</t>
  </si>
  <si>
    <t>Objekt:</t>
  </si>
  <si>
    <t>PS 01 - Rekonstrukce strojního vybavení plavební komory</t>
  </si>
  <si>
    <t xml:space="preserve"> </t>
  </si>
  <si>
    <t>REKAPITULACE ČLENĚNÍ SOUPISU PRACÍ</t>
  </si>
  <si>
    <t>Kód dílu - Popis</t>
  </si>
  <si>
    <t>Cena celkem [CZK]</t>
  </si>
  <si>
    <t>-1</t>
  </si>
  <si>
    <t>D.1 - NAVÝŠENÍ LÁVEK VZPĚRNÝCH VRAT STŘEDNÍCH</t>
  </si>
  <si>
    <t>D.2. - VÝMĚNA LÁVEK VZPĚRNÝCH VRAT DOLNÍCH</t>
  </si>
  <si>
    <t>D.3. - HYDRAULICÉ ROZVODY</t>
  </si>
  <si>
    <t>D.4. - ROZVODY VZDUCHU</t>
  </si>
  <si>
    <t>5. - NAVÝŠENÍ POHONU VZPERNÝCH VRAT</t>
  </si>
  <si>
    <t xml:space="preserve">    5.1. - POHONY VZPERNÝCH VRAT DO A ŽALUZIÍ</t>
  </si>
  <si>
    <t xml:space="preserve">    5.2. - POHONY VZPERNÝCH VRAT SO</t>
  </si>
  <si>
    <t>6. - NAVÝŠENÍ POHONU SEGMENTOVÝCH UZÁVĚRŮ OBTOKŮ</t>
  </si>
  <si>
    <t>8. - PROTIKOROZNÍ OCHRANA</t>
  </si>
  <si>
    <t>S01 - Hydraulický agregát</t>
  </si>
  <si>
    <t xml:space="preserve">    S01.1 - Hydraulický agregát</t>
  </si>
  <si>
    <t xml:space="preserve">    S01.2 - Hydraulické rozvody</t>
  </si>
  <si>
    <t>Ostatní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</si>
  <si>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</si>
  <si>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</si>
  <si>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</si>
  <si>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</si>
  <si>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</si>
  <si>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</si>
  <si>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</si>
  <si>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</si>
  <si>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</si>
  <si>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</si>
  <si>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</si>
  <si>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</si>
  <si>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</si>
  <si>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D.1</t>
  </si>
  <si>
    <t>NAVÝŠENÍ LÁVEK VZPĚRNÝCH VRAT STŘEDNÍCH</t>
  </si>
  <si>
    <t>ROZPOCET</t>
  </si>
  <si>
    <t>M</t>
  </si>
  <si>
    <t>D.1.1</t>
  </si>
  <si>
    <t>L 60x60x8 mm, S 235, dl. 3,5 bm</t>
  </si>
  <si>
    <t>kg</t>
  </si>
  <si>
    <t>8</t>
  </si>
  <si>
    <t>4</t>
  </si>
  <si>
    <t>PP</t>
  </si>
  <si>
    <t>P</t>
  </si>
  <si>
    <t>Poznámka k položce:_x000d_
Viz příloha D.4.7. - technické specifikace</t>
  </si>
  <si>
    <t>D.1.2</t>
  </si>
  <si>
    <t>Plochá ocel = 80 x12, S 235, 3,0 bm</t>
  </si>
  <si>
    <t>3</t>
  </si>
  <si>
    <t>D.1.3</t>
  </si>
  <si>
    <t>Plech 8 mm, S 235, 0,1 m2</t>
  </si>
  <si>
    <t>6</t>
  </si>
  <si>
    <t>K</t>
  </si>
  <si>
    <t>D.1.4</t>
  </si>
  <si>
    <t>Demontáž stávajících lávek</t>
  </si>
  <si>
    <t>kpl.</t>
  </si>
  <si>
    <t>5</t>
  </si>
  <si>
    <t>D.1.5</t>
  </si>
  <si>
    <t>Montáž stávajících lávek</t>
  </si>
  <si>
    <t>10</t>
  </si>
  <si>
    <t>D.1.6</t>
  </si>
  <si>
    <t>Jeřábové práce</t>
  </si>
  <si>
    <t>D.2.</t>
  </si>
  <si>
    <t>VÝMĚNA LÁVEK VZPĚRNÝCH VRAT DOLNÍCH</t>
  </si>
  <si>
    <t>D.2.1</t>
  </si>
  <si>
    <t>Plech 4 mm, S 235, 4,4 m2</t>
  </si>
  <si>
    <t>14</t>
  </si>
  <si>
    <t>9</t>
  </si>
  <si>
    <t>D.2.2</t>
  </si>
  <si>
    <t>Plech 8 mm, S 235, 0,2 m2</t>
  </si>
  <si>
    <t>16</t>
  </si>
  <si>
    <t>D.2.3</t>
  </si>
  <si>
    <t>Plech 12 mm, S 235, 0.14 m2</t>
  </si>
  <si>
    <t>18</t>
  </si>
  <si>
    <t>11</t>
  </si>
  <si>
    <t>D.2.4</t>
  </si>
  <si>
    <t xml:space="preserve">Plochá ocel =  80x12 mm, S 235, 2,1 bm2</t>
  </si>
  <si>
    <t>20</t>
  </si>
  <si>
    <t>D.2.5</t>
  </si>
  <si>
    <t>L 50x50x6 mm, S 235 , 12,0 bm</t>
  </si>
  <si>
    <t>22</t>
  </si>
  <si>
    <t>13</t>
  </si>
  <si>
    <t>D.2.6</t>
  </si>
  <si>
    <t xml:space="preserve">L 60x60x8 mm, S 235,  38,0 bm</t>
  </si>
  <si>
    <t>24</t>
  </si>
  <si>
    <t>D.2.7</t>
  </si>
  <si>
    <t>L 100x65x8 mm, S 235, 12,0 bm</t>
  </si>
  <si>
    <t>26</t>
  </si>
  <si>
    <t>15</t>
  </si>
  <si>
    <t>D.2.8</t>
  </si>
  <si>
    <t>U 100 mm, S 235, 26,0 bm</t>
  </si>
  <si>
    <t>28</t>
  </si>
  <si>
    <t>D.2.9</t>
  </si>
  <si>
    <t>Pororošty P340 mm, vč. příslušenství, S 235, 14,0 m2</t>
  </si>
  <si>
    <t>m2</t>
  </si>
  <si>
    <t>30</t>
  </si>
  <si>
    <t>Pororošty P340 mm, vč. příslušenství, S 235, 14,0 m2 - 460 kg</t>
  </si>
  <si>
    <t>17</t>
  </si>
  <si>
    <t>D.2.10</t>
  </si>
  <si>
    <t>TR. 44.40x4 mm, S 235, 28,0 bm</t>
  </si>
  <si>
    <t>32</t>
  </si>
  <si>
    <t>D.2.11</t>
  </si>
  <si>
    <t>TR. 38x2.6 mm, S 235, 13,0 bm</t>
  </si>
  <si>
    <t>34</t>
  </si>
  <si>
    <t>19</t>
  </si>
  <si>
    <t>D.2.12</t>
  </si>
  <si>
    <t>Plochá ocel = 45x10 mm, S 235, 2,4 bm</t>
  </si>
  <si>
    <t>36</t>
  </si>
  <si>
    <t>D.2.13</t>
  </si>
  <si>
    <t>Šroubové spoje M12-35 mm</t>
  </si>
  <si>
    <t>ks</t>
  </si>
  <si>
    <t>38</t>
  </si>
  <si>
    <t>Šroubové spoje M12-35 mm (šroub 6 hran, matice, podložka) jakosti A2</t>
  </si>
  <si>
    <t>D.2.14</t>
  </si>
  <si>
    <t>Demontáž stávající lávky</t>
  </si>
  <si>
    <t>40</t>
  </si>
  <si>
    <t>D.2.15</t>
  </si>
  <si>
    <t>Montáž nové lávky</t>
  </si>
  <si>
    <t>42</t>
  </si>
  <si>
    <t>23</t>
  </si>
  <si>
    <t>D.2.16</t>
  </si>
  <si>
    <t>44</t>
  </si>
  <si>
    <t>D.3.</t>
  </si>
  <si>
    <t>HYDRAULICÉ ROZVODY</t>
  </si>
  <si>
    <t>25</t>
  </si>
  <si>
    <t>D.3.1</t>
  </si>
  <si>
    <t>TR42x3,6 nerez</t>
  </si>
  <si>
    <t>m</t>
  </si>
  <si>
    <t>46</t>
  </si>
  <si>
    <t>Dodávka a montáž - TR42x3,6 nerez</t>
  </si>
  <si>
    <t>D.3.2</t>
  </si>
  <si>
    <t>Hadice DN38 , PN160 (nerezový oplet, koncovky), délky 1,0 m</t>
  </si>
  <si>
    <t>48</t>
  </si>
  <si>
    <t>Dodávka a montáž - Hadice DN38 , PN160 (nerezový oplet, koncovky), délky 1,0 m</t>
  </si>
  <si>
    <t>27</t>
  </si>
  <si>
    <t>D.3.3</t>
  </si>
  <si>
    <t>Hydraulická šroubení DN25, PN160 (nerez)</t>
  </si>
  <si>
    <t>50</t>
  </si>
  <si>
    <t>Dodávka a montáž - Hydraulická šroubení DN25, PN160 (nerez)</t>
  </si>
  <si>
    <t>D.3.4</t>
  </si>
  <si>
    <t>Hydraulická šroubení DN40, PN160 (nerez)</t>
  </si>
  <si>
    <t>52</t>
  </si>
  <si>
    <t>Dodávka a montáž - Hydraulická šroubení DN40, PN160 (nerez)</t>
  </si>
  <si>
    <t>29</t>
  </si>
  <si>
    <t>D.3.5</t>
  </si>
  <si>
    <t>Uzavírací kohouty DN25, PN160 (nerez)</t>
  </si>
  <si>
    <t>54</t>
  </si>
  <si>
    <t>Dodávka a montáž - Uzavírací kohouty DN25, PN160 (nerez)</t>
  </si>
  <si>
    <t>D.3.6</t>
  </si>
  <si>
    <t>Uzavírací kohouty DN40, PN160 (nerez)</t>
  </si>
  <si>
    <t>56</t>
  </si>
  <si>
    <t>Dodávka a montáž - Uzavírací kohouty DN40, PN160 (nerez)</t>
  </si>
  <si>
    <t>31</t>
  </si>
  <si>
    <t>D.3.7</t>
  </si>
  <si>
    <t>Objímky potrubí dvojité TR42</t>
  </si>
  <si>
    <t>58</t>
  </si>
  <si>
    <t>Dodávka a montáž - Objímky potrubí dvojité TR42</t>
  </si>
  <si>
    <t>D.3.8</t>
  </si>
  <si>
    <t>Demontáž stávajícího vedení, 410 m</t>
  </si>
  <si>
    <t>60</t>
  </si>
  <si>
    <t>33</t>
  </si>
  <si>
    <t>D.3.9</t>
  </si>
  <si>
    <t>Montáž nového vedení dvojic TR42, 65 m</t>
  </si>
  <si>
    <t>62</t>
  </si>
  <si>
    <t>Montáž nového vedení dvojic TR42, 60 m</t>
  </si>
  <si>
    <t>D.3.10</t>
  </si>
  <si>
    <t>Jeřábové přemístění agregátů SO a DO (4 ks)</t>
  </si>
  <si>
    <t>64</t>
  </si>
  <si>
    <t>35</t>
  </si>
  <si>
    <t>D.3.11</t>
  </si>
  <si>
    <t>Demontáž a likvidace agregátů SO a DO (4 ks)</t>
  </si>
  <si>
    <t>66</t>
  </si>
  <si>
    <t>37</t>
  </si>
  <si>
    <t>D.3.12</t>
  </si>
  <si>
    <t>Ekologická Likvidace oleje</t>
  </si>
  <si>
    <t>Kč/lt</t>
  </si>
  <si>
    <t>68</t>
  </si>
  <si>
    <t>Ekologická Likvidace oleje 4 x 250 lt</t>
  </si>
  <si>
    <t>VV</t>
  </si>
  <si>
    <t>4*250</t>
  </si>
  <si>
    <t>Součet</t>
  </si>
  <si>
    <t>D.3.13</t>
  </si>
  <si>
    <t>Likvidace hydr. hadic, 140 m</t>
  </si>
  <si>
    <t>70</t>
  </si>
  <si>
    <t>Likvidace hydr. hadic 140 m</t>
  </si>
  <si>
    <t>D.4.</t>
  </si>
  <si>
    <t>ROZVODY VZDUCHU</t>
  </si>
  <si>
    <t>39</t>
  </si>
  <si>
    <t>D.4.1</t>
  </si>
  <si>
    <t>TR.60x3,6 mm, nerez</t>
  </si>
  <si>
    <t>72</t>
  </si>
  <si>
    <t>Dodávka a montáž - TR.60x36 mm, nerez</t>
  </si>
  <si>
    <t>D.4.2</t>
  </si>
  <si>
    <t>Objímky potrubí</t>
  </si>
  <si>
    <t>74</t>
  </si>
  <si>
    <t>Dodávka a montáž - Objímky potrubí</t>
  </si>
  <si>
    <t>41</t>
  </si>
  <si>
    <t>D.4.3</t>
  </si>
  <si>
    <t>Demontáž stávajícího vedení 126 m</t>
  </si>
  <si>
    <t>76</t>
  </si>
  <si>
    <t>Demontáž stávajícího vedení,</t>
  </si>
  <si>
    <t>D.4.4</t>
  </si>
  <si>
    <t>Montáž nového vedení, 48 m</t>
  </si>
  <si>
    <t>78</t>
  </si>
  <si>
    <t>Montáž nového vedení</t>
  </si>
  <si>
    <t>43</t>
  </si>
  <si>
    <t>D.4.5</t>
  </si>
  <si>
    <t>Dmychadlo o příkonu 7,5 kW se sacím filtrem a bezpečnostním ventilem na výtlaku</t>
  </si>
  <si>
    <t>80</t>
  </si>
  <si>
    <t>Dodávka a montáž - Dmychadlo o příkonu 7,5 kW se sacím filtrem a bezpečnostním ventilem na výtlaku. Viz příloha D.4.7. - technické specifikace</t>
  </si>
  <si>
    <t>Poznámka k položce:_x000d_
Na obou stranách dolního ohlaví budou instalována nová dmychadla o příkonu 7,5 kW., Suché lamelové dmychadlo DXLF 2.250 (viz příloha) je vybaveno sacím filtrem a bezpečnostním ventilem na výtlaku. Dmychadlo je schopno dodávat ~225 m3/h případně i proti hydrostatickému přetlaku naplněné plavební komory (7,3 m v.sl.).</t>
  </si>
  <si>
    <t>5.</t>
  </si>
  <si>
    <t>NAVÝŠENÍ POHONU VZPERNÝCH VRAT</t>
  </si>
  <si>
    <t>5.1.</t>
  </si>
  <si>
    <t>POHONY VZPERNÝCH VRAT DO A ŽALUZIÍ</t>
  </si>
  <si>
    <t>5.1.1</t>
  </si>
  <si>
    <t>Montáž navýšení armatur závěsů vzpěrných vrat, ocel S235, hmotnost 110 kg</t>
  </si>
  <si>
    <t>82</t>
  </si>
  <si>
    <t>45</t>
  </si>
  <si>
    <t>5.1.2</t>
  </si>
  <si>
    <t>navýšení armatur závěsů vzpěrných vrat, ocel S235, hmotnost 110 kg (dodávka, výroba)</t>
  </si>
  <si>
    <t>84</t>
  </si>
  <si>
    <t>5.1.3</t>
  </si>
  <si>
    <t>Montáž nové vidlice závěsů, ocel S355, hmotnost 150 kg</t>
  </si>
  <si>
    <t>86</t>
  </si>
  <si>
    <t>Montáž nové vidlice závěsů, ocel S355, hmotnost 150 kg Položka zahrnuje i přesun stávajících podpůrných vozíků hydraulických válců.</t>
  </si>
  <si>
    <t>47</t>
  </si>
  <si>
    <t>5.1.4</t>
  </si>
  <si>
    <t>nové vidlice závěsů, ocel S355, hmotnost 150 kg (dodávka, výroba)</t>
  </si>
  <si>
    <t>88</t>
  </si>
  <si>
    <t>5.1.5</t>
  </si>
  <si>
    <t>Montáž - úpravy na vrátních, ocel S355/S235, hmotnost 1400 kg</t>
  </si>
  <si>
    <t>90</t>
  </si>
  <si>
    <t>49</t>
  </si>
  <si>
    <t>5.1.6</t>
  </si>
  <si>
    <t>úpravy na vrátních, ocel S355/S235, hmotnost 1400 kg (dodávka, výroba)</t>
  </si>
  <si>
    <t>92</t>
  </si>
  <si>
    <t>51</t>
  </si>
  <si>
    <t>5.1.7</t>
  </si>
  <si>
    <t xml:space="preserve">Demontáž hydraulických válců  (2+2 ks)</t>
  </si>
  <si>
    <t>94</t>
  </si>
  <si>
    <t>Demontáž hydraulických válců (2+2 ks)</t>
  </si>
  <si>
    <t>5.1.8</t>
  </si>
  <si>
    <t>Montáž lineárních elektropohonů vrátní</t>
  </si>
  <si>
    <t>96</t>
  </si>
  <si>
    <t>5.1.9</t>
  </si>
  <si>
    <t>Montáž lineárních aktuátorů žaluzií</t>
  </si>
  <si>
    <t>98</t>
  </si>
  <si>
    <t>53</t>
  </si>
  <si>
    <t>5.1.10</t>
  </si>
  <si>
    <t>100</t>
  </si>
  <si>
    <t>55</t>
  </si>
  <si>
    <t>5.1.11</t>
  </si>
  <si>
    <t>Dodávka lineárních aktuátorů</t>
  </si>
  <si>
    <t>102</t>
  </si>
  <si>
    <t>Demontáž a montáž lineárních aktuátorů</t>
  </si>
  <si>
    <t>5.1.12</t>
  </si>
  <si>
    <t>Dodávka lineárních pohonů</t>
  </si>
  <si>
    <t>104</t>
  </si>
  <si>
    <t>5.2.</t>
  </si>
  <si>
    <t>POHONY VZPERNÝCH VRAT SO</t>
  </si>
  <si>
    <t>57</t>
  </si>
  <si>
    <t>5.2.1a</t>
  </si>
  <si>
    <t>106</t>
  </si>
  <si>
    <t>5.2.1</t>
  </si>
  <si>
    <t>108</t>
  </si>
  <si>
    <t>59</t>
  </si>
  <si>
    <t>5.2.2</t>
  </si>
  <si>
    <t>110</t>
  </si>
  <si>
    <t>5.2.3</t>
  </si>
  <si>
    <t>112</t>
  </si>
  <si>
    <t>61</t>
  </si>
  <si>
    <t>5.2.4</t>
  </si>
  <si>
    <t>Montáž - úpravy na vrátních, ocel S355/S235, hmotnost 130 kg</t>
  </si>
  <si>
    <t>114</t>
  </si>
  <si>
    <t>5.2.5</t>
  </si>
  <si>
    <t>úpravy na vrátních, ocel S355/S235, hmotnost 130 kg (dodávka, výroba)</t>
  </si>
  <si>
    <t>116</t>
  </si>
  <si>
    <t>5.2.6</t>
  </si>
  <si>
    <t>Demontáž hydraulických válců (2 ks)</t>
  </si>
  <si>
    <t>118</t>
  </si>
  <si>
    <t>65</t>
  </si>
  <si>
    <t>5.2.7</t>
  </si>
  <si>
    <t>Montáž lineárních elektropohonů (2 ks)</t>
  </si>
  <si>
    <t>120</t>
  </si>
  <si>
    <t>Montáž lineárních pohonů (2 ks)</t>
  </si>
  <si>
    <t>67</t>
  </si>
  <si>
    <t>5.2.8</t>
  </si>
  <si>
    <t>Dodávka lineárních pohonů vrátní</t>
  </si>
  <si>
    <t>122</t>
  </si>
  <si>
    <t>6.</t>
  </si>
  <si>
    <t>NAVÝŠENÍ POHONU SEGMENTOVÝCH UZÁVĚRŮ OBTOKŮ</t>
  </si>
  <si>
    <t>6.1</t>
  </si>
  <si>
    <t>Montáž navýšení armatur závěsů</t>
  </si>
  <si>
    <t>124</t>
  </si>
  <si>
    <t>69</t>
  </si>
  <si>
    <t>6.2</t>
  </si>
  <si>
    <t>navýšení armatur závěsů, S235, 330 kg</t>
  </si>
  <si>
    <t>126</t>
  </si>
  <si>
    <t>6.3</t>
  </si>
  <si>
    <t>Montáž nové vidlice závěsu, S355/1.4301, 510 kg</t>
  </si>
  <si>
    <t>128</t>
  </si>
  <si>
    <t>71</t>
  </si>
  <si>
    <t>6.4</t>
  </si>
  <si>
    <t>nové vidlice závěsu, S355/1.4301, 510 kg</t>
  </si>
  <si>
    <t>130</t>
  </si>
  <si>
    <t>6.5</t>
  </si>
  <si>
    <t>Montáž podpěry, S235, 150 kg</t>
  </si>
  <si>
    <t>132</t>
  </si>
  <si>
    <t>73</t>
  </si>
  <si>
    <t>6.6</t>
  </si>
  <si>
    <t>podpěry, S235, 150 kg</t>
  </si>
  <si>
    <t>134</t>
  </si>
  <si>
    <t>6.7</t>
  </si>
  <si>
    <t>Montáž závěsů řetězů, S355/1.4301 , 210 kg</t>
  </si>
  <si>
    <t>136</t>
  </si>
  <si>
    <t>75</t>
  </si>
  <si>
    <t>6.8</t>
  </si>
  <si>
    <t>závěsy řetězů, S355/1.4301, 210 kg</t>
  </si>
  <si>
    <t>138</t>
  </si>
  <si>
    <t>6.9</t>
  </si>
  <si>
    <t>Montáž řetězů DG80 1.4301, 1200 kg</t>
  </si>
  <si>
    <t>140</t>
  </si>
  <si>
    <t>77</t>
  </si>
  <si>
    <t>6.10</t>
  </si>
  <si>
    <t>řetězy DG80 1.4301, 1200 kg</t>
  </si>
  <si>
    <t>142</t>
  </si>
  <si>
    <t>6.11</t>
  </si>
  <si>
    <t>Montáž kladnice, S355/1.4301, 900 kg</t>
  </si>
  <si>
    <t>144</t>
  </si>
  <si>
    <t>79</t>
  </si>
  <si>
    <t>6.12</t>
  </si>
  <si>
    <t>kladnice, S355/1.4301, 900 kg</t>
  </si>
  <si>
    <t>146</t>
  </si>
  <si>
    <t>6.13</t>
  </si>
  <si>
    <t>Montáž táhel dolních, S355/1.4301, 450 kg</t>
  </si>
  <si>
    <t>148</t>
  </si>
  <si>
    <t>81</t>
  </si>
  <si>
    <t>6.14</t>
  </si>
  <si>
    <t>150</t>
  </si>
  <si>
    <t>6.15</t>
  </si>
  <si>
    <t>Montáž kotvení kladnice, S355, 450 kg</t>
  </si>
  <si>
    <t>152</t>
  </si>
  <si>
    <t>83</t>
  </si>
  <si>
    <t>6.16</t>
  </si>
  <si>
    <t>kotvení kladnice, S355, 450 kg</t>
  </si>
  <si>
    <t>154</t>
  </si>
  <si>
    <t>85</t>
  </si>
  <si>
    <t>6.17</t>
  </si>
  <si>
    <t>Demontáž hydraulických válců (6 ks)</t>
  </si>
  <si>
    <t>156</t>
  </si>
  <si>
    <t>6.18</t>
  </si>
  <si>
    <t>Montáž lineárních pohonů (6 ks)</t>
  </si>
  <si>
    <t>158</t>
  </si>
  <si>
    <t>6.19</t>
  </si>
  <si>
    <t>Závěsné lešení v šachtách</t>
  </si>
  <si>
    <t>160</t>
  </si>
  <si>
    <t>Závěsné lešení v šachtách.</t>
  </si>
  <si>
    <t>Poznámka k položce:_x000d_
, Závěsné lešení v šachtách metr pod platem (6m2+2,5m2) * 6 ks Viz příloha D.4.7. - technické specifikace</t>
  </si>
  <si>
    <t>89</t>
  </si>
  <si>
    <t>6.20</t>
  </si>
  <si>
    <t>162</t>
  </si>
  <si>
    <t>8.</t>
  </si>
  <si>
    <t>PROTIKOROZNÍ OCHRANA</t>
  </si>
  <si>
    <t>8.1</t>
  </si>
  <si>
    <t>Opravy nátěrů</t>
  </si>
  <si>
    <t>164</t>
  </si>
  <si>
    <t>S01</t>
  </si>
  <si>
    <t>Hydraulický agregát</t>
  </si>
  <si>
    <t>S01.1</t>
  </si>
  <si>
    <t>Pol.1</t>
  </si>
  <si>
    <t>hydraulický agregát ABHAG-800S40/PGH5-100/180L/ENT/058M605A</t>
  </si>
  <si>
    <t>kus</t>
  </si>
  <si>
    <t>166</t>
  </si>
  <si>
    <t xml:space="preserve">Nádrž ocelová, svařovaná, dvoukomorová; 800 dm3  • plnicí a odvzdušňovací filtr,  • optický stavoznak,  • elektrický hlídač hladiny tříkontaktní.  • 2x termostat,  • topné těleso 1080W.  Pohonná jednotka, sestávající z  • konstantního čerpadla s vnitřním ozubením  Q = 180 dm3.min-1, p = 140 bar, p max = 250 bar.  • elektromotoru P = 22 kW, 400 V/ 50 Hz.  otáčky motoru řízené frekvenčním měničem n=1800 min-1.  Filtrace  • dvojitý (přepínací) odpadní filtr, elektrická signalizace zanesení filtrační vložky, filtrační schopnost 10um,  • 2x náhradní filtrační vložka.  Rozvodný blok (řízení pohybu válce).  Blok Js 16 mm, je osazený  • rozváděčem pro řízení směru pohybu válce, vč. konektoru. Magnety 230V stř.  • Mezideskový hydraulický zámek.  Provedení:  • hydraulický pohon bude kompletne smontován a propojen potrubím z uhlíkové oceli  •tlakové vetve do prum. 38mm pomocí systému VOSSForm, vetší prumery svařované.  Elektrosvorkovnice a elektroinstalace komponent v rámci hydraulického agregátu.  Volné díly  • 4x náhradní filtrační vložka.  • Průvodní dokumentace  Nátěr  • dokončovací nátěr - odstín RAL5010.</t>
  </si>
  <si>
    <t>91</t>
  </si>
  <si>
    <t>Pol.2</t>
  </si>
  <si>
    <t>Instalace hydraulického agregátu a jeho propojení s konečným zařízením</t>
  </si>
  <si>
    <t>168</t>
  </si>
  <si>
    <t>- vyčerpání pracovní kapaliny ze stávajícího agregátu - odpojení a demontáž stávajícího agregátu z pozice - instalace a propojení nového hydraulického agregátu - příprava potrubních rozvodů k připojení agregátu - napuštění agregátu novou pracovní kapalinou - likvidace stávajícího agregátu včetně staré pracovní kapaliny - přeprava agregátu a použité kapaliny k likvidaci - demontáž, čištění, třídění odpadního materiál Použitý materiál: Potrubní rozvody z uhlíkové oceli v provedení pozink v délce max. 2m, hydraulické hadice</t>
  </si>
  <si>
    <t>Pol.3</t>
  </si>
  <si>
    <t>Uvedení do provozu a seřízení nového agregátu s konečným zařízením</t>
  </si>
  <si>
    <t>170</t>
  </si>
  <si>
    <t>S01.2</t>
  </si>
  <si>
    <t>Hydraulické rozvody</t>
  </si>
  <si>
    <t>93</t>
  </si>
  <si>
    <t>Pol.4</t>
  </si>
  <si>
    <t>hydraulické rozvody, mat. nerez, 2x20 m, včetně veškerých přírub</t>
  </si>
  <si>
    <t>kpl</t>
  </si>
  <si>
    <t>172</t>
  </si>
  <si>
    <t>Pol.5</t>
  </si>
  <si>
    <t>volné díly</t>
  </si>
  <si>
    <t>174</t>
  </si>
  <si>
    <t>2x odvzdušňovací ventil, nerez 3x uzavírací kulový ventil, nerez 1x zpětný ventil, nerez 2x vypouštěcí ventil, nerez 1x propojovací ventil, nerez veškerá těsnění</t>
  </si>
  <si>
    <t>95</t>
  </si>
  <si>
    <t>Pol.6</t>
  </si>
  <si>
    <t>spojovací materiál, mat. A2-70</t>
  </si>
  <si>
    <t>176</t>
  </si>
  <si>
    <t>veškerý spojovací materiál k přírubám a volným dílům</t>
  </si>
  <si>
    <t>Pol.7</t>
  </si>
  <si>
    <t>hydraulický olej</t>
  </si>
  <si>
    <t>litr</t>
  </si>
  <si>
    <t>178</t>
  </si>
  <si>
    <t>Biologicky odbouratelný olej</t>
  </si>
  <si>
    <t>97</t>
  </si>
  <si>
    <t>789121143</t>
  </si>
  <si>
    <t>Čištění mechanizované ocelových konstrukcí třídy I stupeň přípravy St 3 stupeň zrezivění D</t>
  </si>
  <si>
    <t>180</t>
  </si>
  <si>
    <t>Úpravy povrchů pod nátěry ocelových konstrukcí třídy I odstranění rzi a nečistot mechanizovaným čištěním stupeň přípravy St 3, stupeň zrezivění D</t>
  </si>
  <si>
    <t>Poznámka k položce:_x000d_
viz TZ kap. 7. PROTIKOROZNÍ OCHRANA OCELOVÝCH KONSTRUKCÍ - ruční čištění ocelových konstrukcí</t>
  </si>
  <si>
    <t>VYHRAZENÁ ZMĚNA ZÁVAZKU DLE §100 ZÁKONA Č. 134/2016 SB.</t>
  </si>
  <si>
    <t>1"m2"</t>
  </si>
  <si>
    <t>78932521R</t>
  </si>
  <si>
    <t>Zhotovení nátěrového systému ocelových konstrukcí dvousložkového, základní, mezivrstvy a krycí nátěr.</t>
  </si>
  <si>
    <t>182</t>
  </si>
  <si>
    <t>Zhotovení nátěrového systému ocelových konstrukcí dvousložkového, základní, mezivrstvy a krycí nátěr. Cena obsahuje náklady na práci a veškerý materiál včetně spotřeby nátěrových hmot.</t>
  </si>
  <si>
    <t xml:space="preserve">Poznámka k položce:_x000d_
Specifikace nátěru viz TZ, kap. 7. PROTIKOROZNÍ OCHRANA OCELOVÝCH KONSTRUKCÍ Nátěr dvousložkovou epoxidovou barvou po schválení nátěrového systému objednatelem.  Cena obsahuje náklady na práci a veškerý materiál včetně spotřeby nátěrových hmot.</t>
  </si>
  <si>
    <t>Ostatní</t>
  </si>
  <si>
    <t>99</t>
  </si>
  <si>
    <t>013253000</t>
  </si>
  <si>
    <t>Kompletní montážní práce související s výměnou hydraulického agregátu</t>
  </si>
  <si>
    <t>sada</t>
  </si>
  <si>
    <t>184</t>
  </si>
  <si>
    <t>Kompletní montážní práce související s výměnou hydraulického agregátu (práce popsané v TZ)</t>
  </si>
  <si>
    <t>013254000</t>
  </si>
  <si>
    <t>Dokumentace skutečného provedení - hydraulické rozvody</t>
  </si>
  <si>
    <t>186</t>
  </si>
  <si>
    <t>101</t>
  </si>
  <si>
    <t>013294000</t>
  </si>
  <si>
    <t>Výrobní dokumentace - hydraulické rozvody</t>
  </si>
  <si>
    <t>188</t>
  </si>
  <si>
    <t>043194000</t>
  </si>
  <si>
    <t>Závěrečné kompletní zkoušky - hydraulické rozvody</t>
  </si>
  <si>
    <t>190</t>
  </si>
  <si>
    <t>105</t>
  </si>
  <si>
    <t>0431940R001</t>
  </si>
  <si>
    <t>Výrobní dokumentace navyšování strojních konstrukcí na platě, v šachtách obtoků a na vrátních, vč. zaměření stávajících konstrukcí</t>
  </si>
  <si>
    <t>192</t>
  </si>
  <si>
    <t>Výrobní dokumentace navyšování strojních konstrukcí na platě, vč. zaměření stávajících konstrukcí</t>
  </si>
  <si>
    <t>recyklat_11</t>
  </si>
  <si>
    <t xml:space="preserve">betonový recyklád </t>
  </si>
  <si>
    <t>248,089</t>
  </si>
  <si>
    <t>ZB_C3037</t>
  </si>
  <si>
    <t>m3</t>
  </si>
  <si>
    <t>325,297</t>
  </si>
  <si>
    <t>bedneniC3037</t>
  </si>
  <si>
    <t>bedneni C 30/37</t>
  </si>
  <si>
    <t>1595,775</t>
  </si>
  <si>
    <t>bet_clona</t>
  </si>
  <si>
    <t>beton injektaz dna</t>
  </si>
  <si>
    <t>t</t>
  </si>
  <si>
    <t>112,2</t>
  </si>
  <si>
    <t>Sut_podsyp</t>
  </si>
  <si>
    <t>2280,3</t>
  </si>
  <si>
    <t>C3037</t>
  </si>
  <si>
    <t>M3</t>
  </si>
  <si>
    <t>229,332</t>
  </si>
  <si>
    <t>cement</t>
  </si>
  <si>
    <t>SO 01 - Rekonstrukce plat plavební komory</t>
  </si>
  <si>
    <t>čištění_PK</t>
  </si>
  <si>
    <t>Vyčištění PK</t>
  </si>
  <si>
    <t>780</t>
  </si>
  <si>
    <t>Demontaz1</t>
  </si>
  <si>
    <t>Demontáž ocelové konstrukce</t>
  </si>
  <si>
    <t>422,51</t>
  </si>
  <si>
    <t>Demontaz2</t>
  </si>
  <si>
    <t>33532,58</t>
  </si>
  <si>
    <t>Demontaz3</t>
  </si>
  <si>
    <t>726,685</t>
  </si>
  <si>
    <t>Demontaz4</t>
  </si>
  <si>
    <t>3406,99</t>
  </si>
  <si>
    <t>Demontaz5</t>
  </si>
  <si>
    <t>8677,095</t>
  </si>
  <si>
    <t>DKB</t>
  </si>
  <si>
    <t>dlažba lom kamenne dno</t>
  </si>
  <si>
    <t>dno_obtoku_vyztuz</t>
  </si>
  <si>
    <t>vyztužení dna obtoku</t>
  </si>
  <si>
    <t>8,37</t>
  </si>
  <si>
    <t>drenaz_p</t>
  </si>
  <si>
    <t>drenazni potrubi RS</t>
  </si>
  <si>
    <t>69,5</t>
  </si>
  <si>
    <t>humus</t>
  </si>
  <si>
    <t>sejmuti ornice</t>
  </si>
  <si>
    <t>2093,152</t>
  </si>
  <si>
    <t>Humus_L</t>
  </si>
  <si>
    <t>sejmuti ornice LS</t>
  </si>
  <si>
    <t>1612,534</t>
  </si>
  <si>
    <t>Humus_P</t>
  </si>
  <si>
    <t>480,618</t>
  </si>
  <si>
    <t>chran_kabel1</t>
  </si>
  <si>
    <t>elektro chránička D50</t>
  </si>
  <si>
    <t>13,6</t>
  </si>
  <si>
    <t>chran_kabel2</t>
  </si>
  <si>
    <t>elektro chránička D75</t>
  </si>
  <si>
    <t>163,275</t>
  </si>
  <si>
    <t>chran_kabel3</t>
  </si>
  <si>
    <t>elektro chránička D110</t>
  </si>
  <si>
    <t>160,755</t>
  </si>
  <si>
    <t>Jama</t>
  </si>
  <si>
    <t>vzkop zeminy</t>
  </si>
  <si>
    <t>1395,943</t>
  </si>
  <si>
    <t>jama_L</t>
  </si>
  <si>
    <t>jama leve strany PK vykop</t>
  </si>
  <si>
    <t>753,793</t>
  </si>
  <si>
    <t>UP_lice</t>
  </si>
  <si>
    <t>Úprava líce DS</t>
  </si>
  <si>
    <t>231</t>
  </si>
  <si>
    <t>Sut_ZB_P</t>
  </si>
  <si>
    <t>ŽB suť pravé strany PK</t>
  </si>
  <si>
    <t>196,023</t>
  </si>
  <si>
    <t>Sut_ZB_L</t>
  </si>
  <si>
    <t>ŽB suť levé strany PK</t>
  </si>
  <si>
    <t>329,489</t>
  </si>
  <si>
    <t>jama_P</t>
  </si>
  <si>
    <t>jama pravé strany vykop</t>
  </si>
  <si>
    <t>642,15</t>
  </si>
  <si>
    <t>kamen_kvadr_L</t>
  </si>
  <si>
    <t>kameny kvadry přeložení LS PK</t>
  </si>
  <si>
    <t>14,955</t>
  </si>
  <si>
    <t>kamen_kvadr_P</t>
  </si>
  <si>
    <t>odvoz kameny kvadru PS PK</t>
  </si>
  <si>
    <t>14,82</t>
  </si>
  <si>
    <t>Kamen_kvadry</t>
  </si>
  <si>
    <t>kamenné kvádry prelozeni</t>
  </si>
  <si>
    <t>29,775</t>
  </si>
  <si>
    <t>leseni_radove</t>
  </si>
  <si>
    <t>lešení řadové</t>
  </si>
  <si>
    <t>1140</t>
  </si>
  <si>
    <t>obrubnik</t>
  </si>
  <si>
    <t>obrubnik ABO</t>
  </si>
  <si>
    <t>285,45</t>
  </si>
  <si>
    <t>ohum_rov_L</t>
  </si>
  <si>
    <t>ohumusovani roviny</t>
  </si>
  <si>
    <t>1391,25</t>
  </si>
  <si>
    <t>Ohum_svah_P</t>
  </si>
  <si>
    <t>ohumusovani prave strany PK</t>
  </si>
  <si>
    <t>343,17</t>
  </si>
  <si>
    <t>poklop_linear_pohon</t>
  </si>
  <si>
    <t>poklop linearnich pohonu</t>
  </si>
  <si>
    <t>1329,84</t>
  </si>
  <si>
    <t>poklop_zaves_vratne</t>
  </si>
  <si>
    <t>poklop horního závěsu vrátně</t>
  </si>
  <si>
    <t>247,76</t>
  </si>
  <si>
    <t>poklop_m</t>
  </si>
  <si>
    <t>poklop RŠ - m</t>
  </si>
  <si>
    <t>38171,953</t>
  </si>
  <si>
    <t>poklop_n</t>
  </si>
  <si>
    <t>poklop RŠ zesílený - n</t>
  </si>
  <si>
    <t>21309,847</t>
  </si>
  <si>
    <t>poklop_SUO</t>
  </si>
  <si>
    <t>poklop sachet uzaveru obtoku</t>
  </si>
  <si>
    <t>7179,48</t>
  </si>
  <si>
    <t>potrubi_zlab</t>
  </si>
  <si>
    <t>potrubi sterbinoveho zlabu</t>
  </si>
  <si>
    <t>10,75</t>
  </si>
  <si>
    <t>dobetonavka</t>
  </si>
  <si>
    <t>dobetonavka ohlavi</t>
  </si>
  <si>
    <t>17,115</t>
  </si>
  <si>
    <t>Sut_B_P</t>
  </si>
  <si>
    <t>Suť z krytů kabel. kanálků - levá strana PK</t>
  </si>
  <si>
    <t>155</t>
  </si>
  <si>
    <t>SUT_B_L</t>
  </si>
  <si>
    <t>295,34</t>
  </si>
  <si>
    <t>jadr_vrt</t>
  </si>
  <si>
    <t>jádrový vrt</t>
  </si>
  <si>
    <t>3,2</t>
  </si>
  <si>
    <t>Recykl_beton</t>
  </si>
  <si>
    <t>recyklat betonovy - dren</t>
  </si>
  <si>
    <t>548,412</t>
  </si>
  <si>
    <t>rozebr_panely</t>
  </si>
  <si>
    <t>rozebrání zpevnění z panelů</t>
  </si>
  <si>
    <t>32,3</t>
  </si>
  <si>
    <t>rozebrani_plot</t>
  </si>
  <si>
    <t>rozebrani plotu</t>
  </si>
  <si>
    <t>21,5</t>
  </si>
  <si>
    <t>S1</t>
  </si>
  <si>
    <t>Skladba S1</t>
  </si>
  <si>
    <t>876,5</t>
  </si>
  <si>
    <t>S2</t>
  </si>
  <si>
    <t>Skladba plata S2</t>
  </si>
  <si>
    <t>2826,5</t>
  </si>
  <si>
    <t>S3</t>
  </si>
  <si>
    <t>Skladba plata S3</t>
  </si>
  <si>
    <t>106,8</t>
  </si>
  <si>
    <t>S4</t>
  </si>
  <si>
    <t>Skladba S4</t>
  </si>
  <si>
    <t>345,5</t>
  </si>
  <si>
    <t>sachta_u</t>
  </si>
  <si>
    <t xml:space="preserve">šachta sondy meereni - u </t>
  </si>
  <si>
    <t>175,78</t>
  </si>
  <si>
    <t>schodiste</t>
  </si>
  <si>
    <t>ŽB schodiste</t>
  </si>
  <si>
    <t>1,7</t>
  </si>
  <si>
    <t>Sikmy_vrt</t>
  </si>
  <si>
    <t xml:space="preserve">Injektar šikmé vrty </t>
  </si>
  <si>
    <t>4500</t>
  </si>
  <si>
    <t>sloupky</t>
  </si>
  <si>
    <t>spary_dilatac</t>
  </si>
  <si>
    <t>dilatacni spary beton</t>
  </si>
  <si>
    <t>788</t>
  </si>
  <si>
    <t>š_jerabku_p</t>
  </si>
  <si>
    <t>šachta ukotvení jeřábku - p</t>
  </si>
  <si>
    <t>316,08</t>
  </si>
  <si>
    <t>HSV - Práce a dodávky HSV</t>
  </si>
  <si>
    <t>C1215</t>
  </si>
  <si>
    <t xml:space="preserve">podkladní beton  12/15</t>
  </si>
  <si>
    <t>601,585</t>
  </si>
  <si>
    <t xml:space="preserve">    1 - Zemní práce</t>
  </si>
  <si>
    <t>C2025</t>
  </si>
  <si>
    <t>spádový beton C 20/25</t>
  </si>
  <si>
    <t>28,952</t>
  </si>
  <si>
    <t xml:space="preserve">    2 - Zakládání</t>
  </si>
  <si>
    <t>Zemina_recyklat</t>
  </si>
  <si>
    <t xml:space="preserve">Zemina namísto nedostatku betonového recyklátu </t>
  </si>
  <si>
    <t>402,59</t>
  </si>
  <si>
    <t xml:space="preserve">    3 - Svislé a kompletní konstrukce</t>
  </si>
  <si>
    <t>šachta_v</t>
  </si>
  <si>
    <t>šachrta bodu měření</t>
  </si>
  <si>
    <t>279,44</t>
  </si>
  <si>
    <t xml:space="preserve">    4 - Vodorovné konstrukce</t>
  </si>
  <si>
    <t>tesnici_clona</t>
  </si>
  <si>
    <t>těsnící clona dna</t>
  </si>
  <si>
    <t>224,4</t>
  </si>
  <si>
    <t xml:space="preserve">    5 - Komunikace pozemní</t>
  </si>
  <si>
    <t>tr_ocel_102</t>
  </si>
  <si>
    <t>ocelove potrubi 102 do velinu</t>
  </si>
  <si>
    <t>0,6</t>
  </si>
  <si>
    <t xml:space="preserve">    8 - Trubní vedení</t>
  </si>
  <si>
    <t>zasyp</t>
  </si>
  <si>
    <t>788,308</t>
  </si>
  <si>
    <t xml:space="preserve">    9 - Ostatní konstrukce a práce, bourání</t>
  </si>
  <si>
    <t>zasyp_L</t>
  </si>
  <si>
    <t>zasyp levé strany PK</t>
  </si>
  <si>
    <t>228,858</t>
  </si>
  <si>
    <t xml:space="preserve">    997 - Přesun sutě</t>
  </si>
  <si>
    <t>zasyp_P</t>
  </si>
  <si>
    <t>zasyp pravé strany PK</t>
  </si>
  <si>
    <t>156,86</t>
  </si>
  <si>
    <t xml:space="preserve">    998 - Přesun hmot</t>
  </si>
  <si>
    <t>ZB_Sut_L</t>
  </si>
  <si>
    <t>sut zelezobeton LS</t>
  </si>
  <si>
    <t>1143</t>
  </si>
  <si>
    <t>PSV - Práce a dodávky PSV</t>
  </si>
  <si>
    <t>ZB_Sut_P</t>
  </si>
  <si>
    <t>ZB sut pravá S</t>
  </si>
  <si>
    <t>1105</t>
  </si>
  <si>
    <t xml:space="preserve">    741 - Elektroinstalace - silnoproud</t>
  </si>
  <si>
    <t>recyklace_betonu</t>
  </si>
  <si>
    <t>2890,43</t>
  </si>
  <si>
    <t xml:space="preserve">    767 - Konstrukce zámečnické</t>
  </si>
  <si>
    <t>ZB_plato300</t>
  </si>
  <si>
    <t>ŽB plato tl. 300 mm</t>
  </si>
  <si>
    <t>2933,3</t>
  </si>
  <si>
    <t>M - Práce a dodávky M</t>
  </si>
  <si>
    <t>ZB_plato450</t>
  </si>
  <si>
    <t>ŽB plato tl. 450 mm</t>
  </si>
  <si>
    <t>M2</t>
  </si>
  <si>
    <t>1122,75</t>
  </si>
  <si>
    <t xml:space="preserve">    21-M - Elektromontáže</t>
  </si>
  <si>
    <t>Obeton_vytok</t>
  </si>
  <si>
    <t>4,8</t>
  </si>
  <si>
    <t xml:space="preserve">    46-M - Zemní práce při extr.mont.pracích</t>
  </si>
  <si>
    <t>obeton_potrubi</t>
  </si>
  <si>
    <t>1,075</t>
  </si>
  <si>
    <t>zemina_sut</t>
  </si>
  <si>
    <t>1387,635</t>
  </si>
  <si>
    <t>bour_vypln</t>
  </si>
  <si>
    <t>bourání výplňového betonu</t>
  </si>
  <si>
    <t>9,502</t>
  </si>
  <si>
    <t>vypln_C2025</t>
  </si>
  <si>
    <t>vyplňový beton C2025</t>
  </si>
  <si>
    <t>7,153</t>
  </si>
  <si>
    <t>recyklat_2</t>
  </si>
  <si>
    <t>betonový recyklát - sjezdy</t>
  </si>
  <si>
    <t>4106,62</t>
  </si>
  <si>
    <t>recyklat_3</t>
  </si>
  <si>
    <t>betonový recyklát - podsyp plat</t>
  </si>
  <si>
    <t>recyklat_pouziti</t>
  </si>
  <si>
    <t>recyklat použitý na stavbě</t>
  </si>
  <si>
    <t>2995,139</t>
  </si>
  <si>
    <t>HSV</t>
  </si>
  <si>
    <t>Práce a dodávky HSV</t>
  </si>
  <si>
    <t>Zemní práce</t>
  </si>
  <si>
    <t>113107211R</t>
  </si>
  <si>
    <t>Odstranění podkladu ze štěrkopísku tl do 100 mm strojně pl přes 200 m2</t>
  </si>
  <si>
    <t>517465985</t>
  </si>
  <si>
    <t>Odstranění podkladů nebo krytů strojně plochy jednotlivě přes 200 m2 s přemístěním hmot na skládku na vzdálenost do 20 m nebo s naložením na dopravní prostředek ze štěrkopísku, o tl. vrstvy do 100 mm</t>
  </si>
  <si>
    <t>ZB_Sut_p</t>
  </si>
  <si>
    <t>113107237</t>
  </si>
  <si>
    <t>Odstranění podkladu z betonu vyztuženého sítěmi tl přes 150 do 300 mm strojně pl přes 200 m2</t>
  </si>
  <si>
    <t>CS ÚRS 2024 02</t>
  </si>
  <si>
    <t>-2115379455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</si>
  <si>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</si>
  <si>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Online PSC</t>
  </si>
  <si>
    <t>https://podminky.urs.cz/item/CS_URS_2024_02/113107237</t>
  </si>
  <si>
    <t xml:space="preserve">viz zaměření a C.3.  původní konstrukce plata </t>
  </si>
  <si>
    <t>1143 "LS plata"</t>
  </si>
  <si>
    <t>1105 "PS plata"</t>
  </si>
  <si>
    <t>113151111</t>
  </si>
  <si>
    <t>Rozebrání zpevněných ploch ze silničních dílců</t>
  </si>
  <si>
    <t>-1750444132</t>
  </si>
  <si>
    <t>Rozebírání zpevněných ploch s přemístěním na skládku na vzdálenost do 20 m nebo s naložením na dopravní prostředek ze silničních panelů</t>
  </si>
  <si>
    <t>https://podminky.urs.cz/item/CS_URS_2024_02/113151111</t>
  </si>
  <si>
    <t xml:space="preserve">Prsní zeď </t>
  </si>
  <si>
    <t>32,3"LS PK"</t>
  </si>
  <si>
    <t>115-R14</t>
  </si>
  <si>
    <t>Jednorázové vyčerpání plavební komory</t>
  </si>
  <si>
    <t>1398789123</t>
  </si>
  <si>
    <t>115-R15</t>
  </si>
  <si>
    <t>Čerpání vody v obou kabelových šachtách po dobu stavby</t>
  </si>
  <si>
    <t>1609569262</t>
  </si>
  <si>
    <t>Poznámka k položce:_x000d_
V PD se předpokládá použití čerpadel o 100 l/s</t>
  </si>
  <si>
    <t>115-R16</t>
  </si>
  <si>
    <t>Čerpání vody po dobu stavby po vyčerpání plavební komory</t>
  </si>
  <si>
    <t>-1926367262</t>
  </si>
  <si>
    <t>Poznámka k položce:_x000d_
Napříkla čerpání ve výkopech, ve dně plavební komory, prosáklé vody a podobně (mimo samostatné čerpání v kabelových šachtách)</t>
  </si>
  <si>
    <t>7</t>
  </si>
  <si>
    <t>1-R17</t>
  </si>
  <si>
    <t>Zahrazení provizorního hrazení plavební komory</t>
  </si>
  <si>
    <t>1263205474</t>
  </si>
  <si>
    <t>Zahrazení plavební komory</t>
  </si>
  <si>
    <t>2-R18</t>
  </si>
  <si>
    <t>Vyhrazení provozirního hrazení plavební komory</t>
  </si>
  <si>
    <t>-368053017</t>
  </si>
  <si>
    <t>121151123</t>
  </si>
  <si>
    <t>Sejmutí ornice plochy přes 500 m2 tl vrstvy do 200 mm strojně</t>
  </si>
  <si>
    <t>1114185678</t>
  </si>
  <si>
    <t>Sejmutí ornice strojně při souvislé ploše přes 500 m2, tl. vrstvy do 200 mm</t>
  </si>
  <si>
    <t>https://podminky.urs.cz/item/CS_URS_2024_02/121151123</t>
  </si>
  <si>
    <t xml:space="preserve">Viz příloha C.3 </t>
  </si>
  <si>
    <t>Levá strana PK</t>
  </si>
  <si>
    <t xml:space="preserve">38,1*1,077 "svah 1:2,5" </t>
  </si>
  <si>
    <t>1571,5 "rovina - dočasný a trvalý zábor"</t>
  </si>
  <si>
    <t>Mezisoučet</t>
  </si>
  <si>
    <t>Pravá strana PK - dočasný a trvalý zábor</t>
  </si>
  <si>
    <t>65,6+5,85+23,23 "rovina"</t>
  </si>
  <si>
    <t>(121,43+26,8+172,85)*1,202"svah 1:1,5"</t>
  </si>
  <si>
    <t>131251106</t>
  </si>
  <si>
    <t>Hloubení jam nezapažených v hornině třídy těžitelnosti I skupiny 3 objem do 5000 m3 strojně</t>
  </si>
  <si>
    <t>-1494872374</t>
  </si>
  <si>
    <t>Hloubení nezapažených jam a zářezů strojně s urovnáním dna do předepsaného profilu a spádu v hornině třídy těžitelnosti I skupiny 3 přes 1 000 do 5 000 m3</t>
  </si>
  <si>
    <t>https://podminky.urs.cz/item/CS_URS_2024_02/131251106</t>
  </si>
  <si>
    <t>viz příloha C.3. a D.1.5. a D.1.6</t>
  </si>
  <si>
    <t xml:space="preserve">Pravá strana PK </t>
  </si>
  <si>
    <t>0,45"m2"*30,0 "Viz D.1.18 - výkop pro multikanál" +4,9"m2"*2,9 "výkop pro dobetonování zdi"</t>
  </si>
  <si>
    <t>3,25"m2"*(144,0+13,3) "multikanál viz řez C-C"</t>
  </si>
  <si>
    <t>3,2"m2"*30,0 "multikanál viz řez B-B"</t>
  </si>
  <si>
    <t>0,65"m2"*11,1 "štěrbinový žlab na počátku"</t>
  </si>
  <si>
    <t xml:space="preserve">Levá strana PK </t>
  </si>
  <si>
    <t>2,55"m2"*190,5 "multikanál viz řez C-C"</t>
  </si>
  <si>
    <t>2,1"m2"*53,2 "multikanál viz řez B-B"</t>
  </si>
  <si>
    <t>(12,8+24,6)"m2"*1,15 "rozšířené plochy výkopu"</t>
  </si>
  <si>
    <t>(1,8+7,1+3,8+21,15+2,8+3,6)"m2 - Výkop pro multikanál mimo původní trasu" *1,15</t>
  </si>
  <si>
    <t>67,0"m2"*1,0 "výkop základu velínu"</t>
  </si>
  <si>
    <t>162351103B</t>
  </si>
  <si>
    <t>Vodorovné přemístění přes 50 do 500 m výkopku/sypaniny z horniny třídy těžitelnosti I skupiny 1 až 3</t>
  </si>
  <si>
    <t>-119647297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</si>
  <si>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</si>
  <si>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https://podminky.urs.cz/item/CS_URS_2024_02/162351103B</t>
  </si>
  <si>
    <t>Poznámka k položce:_x000d_
Přesuny levé strany PK</t>
  </si>
  <si>
    <t>Přesun na LS kde je MD</t>
  </si>
  <si>
    <t xml:space="preserve">Přesun na MD </t>
  </si>
  <si>
    <t>Humus_L*0,15</t>
  </si>
  <si>
    <t>Přesun z MD</t>
  </si>
  <si>
    <t>humus*0,15-ohum_rov_L*0,15</t>
  </si>
  <si>
    <t>16235110-R01</t>
  </si>
  <si>
    <t>Vodorovné přemístění výkopku/sypaniny napříč PK, vč. potřebné manipulace</t>
  </si>
  <si>
    <t>-2015621347</t>
  </si>
  <si>
    <t xml:space="preserve">Vodorovné přemístění výkopku/sypaniny napříč PK, vč. potřebné manipulace.
Předpokládá se umístění MD na levé straně PK - na ostrově. Je tedy třeba do ceny položky zohlednit vodorovnou dopravu i přesun materiálu z jedné strany PK na druhou, dle možností zhotovitele (včetně případné manipulace nezapočítané v položkách výkopu, zásypu, ohumusování - například překládání).
Základní naložení zemin při provádění výkopu je v cenách položky, viz pravidla URS a nakládání zemin uložených na MD k následnému přesunu mají v rozpočtu samostatnou položku. Jiné manupulace je třeba zohlednit do ceny této položky dle možností zhotovitele. </t>
  </si>
  <si>
    <t>Přemístění na MD</t>
  </si>
  <si>
    <t>humus_P*0,15</t>
  </si>
  <si>
    <t>Přemístění z MD</t>
  </si>
  <si>
    <t>Ohum_svah_P*0,15</t>
  </si>
  <si>
    <t>1623-01R</t>
  </si>
  <si>
    <t>Odklizení a uložení přebytku zeminy a nánosu z PK odpovídajícím zákonným způsobem</t>
  </si>
  <si>
    <t>955576513</t>
  </si>
  <si>
    <t>Odklizení a uložení přebytku zeminy a nánosu z PK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</si>
  <si>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jama</t>
  </si>
  <si>
    <t>-zasyp</t>
  </si>
  <si>
    <t>zemina_sut*1,75</t>
  </si>
  <si>
    <t>167151111</t>
  </si>
  <si>
    <t>Nakládání výkopku z hornin třídy těžitelnosti I skupiny 1 až 3 přes 100 m3</t>
  </si>
  <si>
    <t>-1380616397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</si>
  <si>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</si>
  <si>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</si>
  <si>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Naložení na MD</t>
  </si>
  <si>
    <t>humus*0,15</t>
  </si>
  <si>
    <t>171251201</t>
  </si>
  <si>
    <t>Uložení sypaniny na skládky nebo meziskládky</t>
  </si>
  <si>
    <t>-2007298623</t>
  </si>
  <si>
    <t>Uložení sypaniny na skládky nebo meziskládky bez hutnění s upravením uložené sypaniny do předepsaného tvaru</t>
  </si>
  <si>
    <t>https://podminky.urs.cz/item/CS_URS_2024_02/171251201</t>
  </si>
  <si>
    <t>Uložení na MD</t>
  </si>
  <si>
    <t>174101101</t>
  </si>
  <si>
    <t>Zásyp jam, šachet rýh nebo kolem objektů sypaninou se zhutněním</t>
  </si>
  <si>
    <t>-1576941155</t>
  </si>
  <si>
    <t>Zásyp sypaninou z jakékoliv horniny strojně s uložením výkopku ve vrstvách se zhutněním jam, šachet, rýh nebo kolem objektů v těchto vykopávkách</t>
  </si>
  <si>
    <t>https://podminky.urs.cz/item/CS_URS_2024_02/174101101</t>
  </si>
  <si>
    <t>Poznámka k položce:_x000d_
Zásyp zeminou z výkopu.</t>
  </si>
  <si>
    <t>Pravá stran PK</t>
  </si>
  <si>
    <t>0,7"m2"*(144,0+13,3) "multikanál viz řez C-C"</t>
  </si>
  <si>
    <t>1,7"m2"*27,5 "multikanál viz řez B-B"</t>
  </si>
  <si>
    <t>0,3"m2"*53,2 "multikanál viz řez B-B"</t>
  </si>
  <si>
    <t>1,0 "m2"*190,5 "multikanál viz řez C-C"</t>
  </si>
  <si>
    <t>Velín</t>
  </si>
  <si>
    <t xml:space="preserve">26,35"m2"*0,85 </t>
  </si>
  <si>
    <t xml:space="preserve">Zásyp namísto nedostatečného betonového recyklátu </t>
  </si>
  <si>
    <t>-recyklace_betonu</t>
  </si>
  <si>
    <t>-104,709 "kubatura z SO02 uložena na MD"</t>
  </si>
  <si>
    <t>Recykl_beton*1,9</t>
  </si>
  <si>
    <t>recyklat_11*0,15*1,9</t>
  </si>
  <si>
    <t>recyklat_2*0,15*1,9</t>
  </si>
  <si>
    <t>recyklat_3*0,2*1,9</t>
  </si>
  <si>
    <t>174101101B</t>
  </si>
  <si>
    <t>-1100179877</t>
  </si>
  <si>
    <t>https://podminky.urs.cz/item/CS_URS_2024_02/174101101B</t>
  </si>
  <si>
    <t>Poznámka k položce:_x000d_
Zásyp betonovým recyklátem.</t>
  </si>
  <si>
    <t>Viz příloha D.1.5 až D.1.7 a C.3.</t>
  </si>
  <si>
    <t>0,2"m2"*30,0 "Viz D.1.18 - výkop pro multikanál"</t>
  </si>
  <si>
    <t>1,2"m2"*(144,0+13,3) "multikanál viz řez C-C"</t>
  </si>
  <si>
    <t>0,9"m2"*30,6 "multikanál viz řez B-B"</t>
  </si>
  <si>
    <t>1,26"m2"*53,2 "multikanál viz řez B-B"</t>
  </si>
  <si>
    <t>1,36 "m2"*190,5 "multikanál viz řez C-C"</t>
  </si>
  <si>
    <t>58981144</t>
  </si>
  <si>
    <t>recyklát betonový frakce 32/63</t>
  </si>
  <si>
    <t>-583504079</t>
  </si>
  <si>
    <t>181351113</t>
  </si>
  <si>
    <t>Rozprostření ornice tl vrstvy do 200 mm pl přes 500 m2 v rovině nebo ve svahu do 1:5 strojně</t>
  </si>
  <si>
    <t>-1720491997</t>
  </si>
  <si>
    <t>Rozprostření a urovnání ornice v rovině nebo ve svahu sklonu do 1:5 strojně při souvislé ploše přes 500 m2, tl. vrstvy do 200 mm</t>
  </si>
  <si>
    <t>https://podminky.urs.cz/item/CS_URS_2024_02/181351113</t>
  </si>
  <si>
    <t xml:space="preserve">Poznámka k položce:_x000d_
Všechen přebytečný humus bude rozprostřen do plochy na LS PK </t>
  </si>
  <si>
    <t xml:space="preserve">1391,25 "viz příloha C.3." </t>
  </si>
  <si>
    <t>181451121</t>
  </si>
  <si>
    <t>Založení lučního trávníku výsevem pl přes 1000 m2 v rovině a ve svahu do 1:5</t>
  </si>
  <si>
    <t>-516517410</t>
  </si>
  <si>
    <t>Založení trávníku na půdě předem připravené plochy přes 1000 m2 výsevem včetně utažení lučního v rovině nebo na svahu do 1:5</t>
  </si>
  <si>
    <t>https://podminky.urs.cz/item/CS_URS_2024_02/181451121</t>
  </si>
  <si>
    <t>00572472</t>
  </si>
  <si>
    <t>osivo směs travní krajinná-rovinná</t>
  </si>
  <si>
    <t>-706825911</t>
  </si>
  <si>
    <t>ohum_rov_L*300/10000 "300 kg/ha"</t>
  </si>
  <si>
    <t>181411123</t>
  </si>
  <si>
    <t>Založení lučního trávníku výsevem pl do 1000 m2 ve svahu přes 1:2 do 1:1</t>
  </si>
  <si>
    <t>604506523</t>
  </si>
  <si>
    <t>Založení trávníku na půdě předem připravené plochy do 1000 m2 výsevem včetně utažení lučního na svahu přes 1:2 do 1:1</t>
  </si>
  <si>
    <t>https://podminky.urs.cz/item/CS_URS_2024_02/181411123</t>
  </si>
  <si>
    <t>005724740</t>
  </si>
  <si>
    <t>osivo směs travní krajinná-svahová</t>
  </si>
  <si>
    <t>1675037871</t>
  </si>
  <si>
    <t>Ohum_svah_P*300/10000 "300 kg/ha"</t>
  </si>
  <si>
    <t>181951111</t>
  </si>
  <si>
    <t>Úprava pláně v hornině třídy těžitelnosti I skupiny 1 až 3 bez zhutnění strojně</t>
  </si>
  <si>
    <t>936060170</t>
  </si>
  <si>
    <t>Úprava pláně vyrovnáním výškových rozdílů strojně v hornině třídy těžitelnosti I, skupiny 1 až 3 bez zhutnění</t>
  </si>
  <si>
    <t>https://podminky.urs.cz/item/CS_URS_2024_02/181951111</t>
  </si>
  <si>
    <t>181951112</t>
  </si>
  <si>
    <t>Úprava pláně v hornině třídy těžitelnosti I skupiny 1 až 3 se zhutněním strojně</t>
  </si>
  <si>
    <t>-1917048717</t>
  </si>
  <si>
    <t>Úprava pláně vyrovnáním výškových rozdílů strojně v hornině třídy těžitelnosti I, skupiny 1 až 3 se zhutněním</t>
  </si>
  <si>
    <t>https://podminky.urs.cz/item/CS_URS_2024_02/181951112</t>
  </si>
  <si>
    <t xml:space="preserve">Viz příloha D.1.7 a D.1.5. - zhutnění pískového lože </t>
  </si>
  <si>
    <t>182251101</t>
  </si>
  <si>
    <t>Svahování násypů strojně</t>
  </si>
  <si>
    <t>-1435020413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</si>
  <si>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</si>
  <si>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</si>
  <si>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182351123</t>
  </si>
  <si>
    <t>Rozprostření ornice pl přes 100 do 500 m2 ve svahu přes 1:5 tl vrstvy do 200 mm strojně</t>
  </si>
  <si>
    <t>702120371</t>
  </si>
  <si>
    <t>Rozprostření a urovnání ornice ve svahu sklonu přes 1:5 strojně při souvislé ploše přes 100 do 500 m2, tl. vrstvy do 200 mm</t>
  </si>
  <si>
    <t>https://podminky.urs.cz/item/CS_URS_2024_02/182351123</t>
  </si>
  <si>
    <t>Viz příloha C.3. a D.1.5 a D.1.6</t>
  </si>
  <si>
    <t xml:space="preserve">(179,15+16,9+110,9)*1,118  "Pravá strana PK"</t>
  </si>
  <si>
    <t>185803111</t>
  </si>
  <si>
    <t>Ošetření trávníku shrabáním v rovině a svahu do 1:5</t>
  </si>
  <si>
    <t>58382003</t>
  </si>
  <si>
    <t>Ošetření trávníku jednorázové v rovině nebo na svahu do 1:5</t>
  </si>
  <si>
    <t>https://podminky.urs.cz/item/CS_URS_2024_02/185803111</t>
  </si>
  <si>
    <t>185803113</t>
  </si>
  <si>
    <t>Ošetření trávníku shrabáním ve svahu přes 1:2 do 1:1</t>
  </si>
  <si>
    <t>-100964044</t>
  </si>
  <si>
    <t>Ošetření trávníku jednorázové na svahu přes 1:2 do 1:1</t>
  </si>
  <si>
    <t>https://podminky.urs.cz/item/CS_URS_2024_02/185803113</t>
  </si>
  <si>
    <t>185804312</t>
  </si>
  <si>
    <t>Zalití rostlin vodou plocha přes 20 m2</t>
  </si>
  <si>
    <t>797404056</t>
  </si>
  <si>
    <t>Zalití rostlin vodou plochy záhonů jednotlivě přes 20 m2</t>
  </si>
  <si>
    <t>https://podminky.urs.cz/item/CS_URS_2024_02/185804312</t>
  </si>
  <si>
    <t>3*0,010*(ohum_svah_P+ohum_rov_L)</t>
  </si>
  <si>
    <t>Zakládání</t>
  </si>
  <si>
    <t>211531111</t>
  </si>
  <si>
    <t>Výplň odvodňovacích žeber nebo trativodů kamenivem hrubým drceným frakce 16 až 63 mm</t>
  </si>
  <si>
    <t>978016143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</si>
  <si>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</si>
  <si>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</si>
  <si>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 xml:space="preserve">Poznámka k položce:_x000d_
Použitá frakce 32/63 mm hrubé kamenivo drcené </t>
  </si>
  <si>
    <t>0,15*Drenaz_p "viz příloha D.1.8"</t>
  </si>
  <si>
    <t>212755214</t>
  </si>
  <si>
    <t>Trativody z drenážních trubek plastových flexibilních D 100 mm bez lože</t>
  </si>
  <si>
    <t>2106083299</t>
  </si>
  <si>
    <t>Trativody bez lože z drenážních trubek plastových flexibilních D 100 mm</t>
  </si>
  <si>
    <t>https://podminky.urs.cz/item/CS_URS_2024_02/212755214</t>
  </si>
  <si>
    <t>Drenážní potrubí RŠ viz C.3. a D.1.8</t>
  </si>
  <si>
    <t>1,2*(24+28) +2,2*2+2,7</t>
  </si>
  <si>
    <t>221211114</t>
  </si>
  <si>
    <t>Vrty přenosnými kladivy D do 56 mm úklon do 90° hl do 10 m hor. IV</t>
  </si>
  <si>
    <t>1134081426</t>
  </si>
  <si>
    <t>Vrty přenosnými vrtacími kladivy v hloubce 0 až 10 m průměru přes 13 do 56 mm, do úklonu 90° (úpadně až horizontálně ), v hornině tř. IV</t>
  </si>
  <si>
    <t>https://podminky.urs.cz/item/CS_URS_2024_02/221211114</t>
  </si>
  <si>
    <t xml:space="preserve">(75*7,5)*4 "4 ks/m2 viz příloha D.1.4 a D.1.5  a - šikmé vrty ve stěně - Levá strana PK" *0,6 "m"  *2 "dvoufazove injektovani"</t>
  </si>
  <si>
    <t xml:space="preserve">(75*7,5)*4 "4 ks/m2 viz příloha D.1.4 a D.1.5  a - šikmé vrty ve stěně - Pravá strana PK" *0,6 "m" *2 "dvoufazove injektovani"</t>
  </si>
  <si>
    <t>22531R04</t>
  </si>
  <si>
    <t>Zapravení šikmých vrtů polymercementovou maltou</t>
  </si>
  <si>
    <t>-2084753154</t>
  </si>
  <si>
    <t xml:space="preserve">(75+75)*7,5*4 "4ks/m2  - šikmé vrty" </t>
  </si>
  <si>
    <t>Sikmy_vrt*2"fáze injektáže"</t>
  </si>
  <si>
    <t>225311114</t>
  </si>
  <si>
    <t>Vrty maloprofilové jádrové D přes 93 do 156 mm úklon do 45° hl 0 až 25 m hornina III a IV</t>
  </si>
  <si>
    <t>311165222</t>
  </si>
  <si>
    <t>Maloprofilové vrty jádrové průměru přes 93 do 156 mm do úklonu 45° v hl 0 až 25 m v hornině tř. III a IV</t>
  </si>
  <si>
    <t>https://podminky.urs.cz/item/CS_URS_2024_02/225311114</t>
  </si>
  <si>
    <t>Trysková injektáž dna PK</t>
  </si>
  <si>
    <t>Viz příloha D.1.7 a C.3.</t>
  </si>
  <si>
    <t xml:space="preserve">5,1*44 "ks vrtů" </t>
  </si>
  <si>
    <t>281601111</t>
  </si>
  <si>
    <t>Injektování vrtů nízkotlaké vzestupné s jednoduchým obturátorem tlakem do 0,6 MPa</t>
  </si>
  <si>
    <t>hod</t>
  </si>
  <si>
    <t>-2027663651</t>
  </si>
  <si>
    <t>Injektování s jednoduchým obturátorem nebo bez obturátoru vzestupné, tlakem do 0,60 MPa</t>
  </si>
  <si>
    <t>https://podminky.urs.cz/item/CS_URS_2024_02/281601111</t>
  </si>
  <si>
    <t>Injektáž cementovou směsí</t>
  </si>
  <si>
    <t xml:space="preserve">0,5*0,6*Sikmy_vrt  "injektování šikmých vrtů ve stěně"</t>
  </si>
  <si>
    <t>58521113</t>
  </si>
  <si>
    <t>cement portlandský CEM I 52,5MPa</t>
  </si>
  <si>
    <t>-1626550893</t>
  </si>
  <si>
    <t>0,01*0,6*Sikmy_vrt</t>
  </si>
  <si>
    <t>58128452</t>
  </si>
  <si>
    <t>bentonit aktivovaný mletý</t>
  </si>
  <si>
    <t>526835715</t>
  </si>
  <si>
    <t>0,05*cement "5% uvažováno z množství betonu"</t>
  </si>
  <si>
    <t>282605111R</t>
  </si>
  <si>
    <t>Injektování vysokotlaké pryskyřicemi neředitelnými vodou povrchové vysokotlaké tlakem do 30 MPa</t>
  </si>
  <si>
    <t>-1805928900</t>
  </si>
  <si>
    <t>Injektování povrchové vysokotlaké pryskyřicemi neředitelnými vodou bez obturátoru, tlakem do 30,0 MPa</t>
  </si>
  <si>
    <t>https://podminky.urs.cz/item/CS_URS_2024_02/282605111R</t>
  </si>
  <si>
    <t xml:space="preserve">0,15*0,6*Sikmy_vrt  "injektování šikmých vrtů ve stěně"</t>
  </si>
  <si>
    <t>282R25</t>
  </si>
  <si>
    <t>polyuretanová injektážní těsnící hmota</t>
  </si>
  <si>
    <t>-1913517661</t>
  </si>
  <si>
    <t>Těsnění polyuretanovou pryskyřicí</t>
  </si>
  <si>
    <t>0,6*Sikmy_vrt "1 kg/m"</t>
  </si>
  <si>
    <t>282606011</t>
  </si>
  <si>
    <t>Trysková injektáž sloupy D do 1000 mm standardní podmínky</t>
  </si>
  <si>
    <t>1730572290</t>
  </si>
  <si>
    <t>Trysková injektáž sloupů ve standardních podmínkách, průměru do 1000 mm</t>
  </si>
  <si>
    <t>https://podminky.urs.cz/item/CS_URS_2024_02/282606011</t>
  </si>
  <si>
    <t>5,1*44 "ks vrtů"</t>
  </si>
  <si>
    <t>58521130</t>
  </si>
  <si>
    <t>cement portlandský CEM I 42,5MPa</t>
  </si>
  <si>
    <t>1377879169</t>
  </si>
  <si>
    <t xml:space="preserve">0,5*tesnici_clona "0,5 t/m" </t>
  </si>
  <si>
    <t>914686072</t>
  </si>
  <si>
    <t>0,05*bet_clona "5% uvažováno z množství betonu"</t>
  </si>
  <si>
    <t>282R14</t>
  </si>
  <si>
    <t>Dodávka a osazení injektážního pakru</t>
  </si>
  <si>
    <t>-774127339</t>
  </si>
  <si>
    <t>Sikmy_vrt *2 "faze"</t>
  </si>
  <si>
    <t>Svislé a kompletní konstrukce</t>
  </si>
  <si>
    <t>321222312</t>
  </si>
  <si>
    <t>Zdění obkladního zdiva vodních staveb kvádrového objem přes 0,2 do 0,5 m3</t>
  </si>
  <si>
    <t>1113866385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</si>
  <si>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</si>
  <si>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https://podminky.urs.cz/item/CS_URS_2024_02/321222312</t>
  </si>
  <si>
    <t>Přeložení původních kamenných kvádrů</t>
  </si>
  <si>
    <t>3212223R2</t>
  </si>
  <si>
    <t>Kamenné kvádry broušené</t>
  </si>
  <si>
    <t>353978055</t>
  </si>
  <si>
    <t>Poznámka k položce:_x000d_
Uvažováno 15% zničení původních kvádrů při rozebrání a nahrazeno novými.</t>
  </si>
  <si>
    <t>0,15*Kamen_kvadry "15% nových kamenných kvádrů"</t>
  </si>
  <si>
    <t>321321116</t>
  </si>
  <si>
    <t>Konstrukce vodních staveb ze ŽB mrazuvzdorného tř. C 30/37</t>
  </si>
  <si>
    <t>259907729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</si>
  <si>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</si>
  <si>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</si>
  <si>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 xml:space="preserve">Poznámka k položce:_x000d_
ŽB C 30/37 XC4 XF3_x000d_
Případný staveništní přesun hmot, který není zohledněn v položce: Příplatek za ztíženou dopravu betonové směsi na stavbu, bude zahrnut do ceny této položky._x000d_
</t>
  </si>
  <si>
    <t>Dobetonování pod deskou plata</t>
  </si>
  <si>
    <t>6,1"m2"*0,5 + 5,2"m2"*0,15 "zabetonování původních kabelových kanálů PSPK"</t>
  </si>
  <si>
    <t>31,5"m2"*0,15 + 26"m2"*0,3 "zabetonování původních kabelových kanálů LSPK"</t>
  </si>
  <si>
    <t xml:space="preserve">Ozub - ukončení plata podél vsakovacího drénu - Viz C.3. a D.1.5 </t>
  </si>
  <si>
    <t>6,2 "m2" *(0,4-0,3)"navýšení tl. plata PS PK"</t>
  </si>
  <si>
    <t>53,75 "m2" *(0,4-0,3) "navýšení tl. plata LS PK"</t>
  </si>
  <si>
    <t xml:space="preserve">Kabelový multikanál pravá strana PK-  viz příloha C.3 a D.1.9</t>
  </si>
  <si>
    <t>1,1*0,2*(190,6+53,9) "dno"</t>
  </si>
  <si>
    <t>0,2*1,0*(190,6+53,9)"stěny" + 1,3"m2"*0,2 "čela"*4"ks"</t>
  </si>
  <si>
    <t xml:space="preserve">Kabelový multikanál levá strana PK-  viz příloha C.3 a D.1.9</t>
  </si>
  <si>
    <t>1,1*0,2*(207,3+9,8+10,5+11,1+52,95) "dno"</t>
  </si>
  <si>
    <t>0,2*1,0*(207,3+9,8+10,5+11,1+52,95)"stěny" + 1,3"m2"*0,2 "čela"*8"ks"</t>
  </si>
  <si>
    <t>Šachta odvzdušnění</t>
  </si>
  <si>
    <t>1,4*1,2*0,2"dno"+0,63"m2"*1,1</t>
  </si>
  <si>
    <t>Vyplnění výklenků dynamické ochrany</t>
  </si>
  <si>
    <t>Viz příloha C.3. a D.1.4</t>
  </si>
  <si>
    <t>1,1*(6,6+6,7+7,1+7,1)</t>
  </si>
  <si>
    <t xml:space="preserve">Navýšení dna výklenků lineárních pohonů </t>
  </si>
  <si>
    <t>(5,4 "m2"*0,29+0,3"m2"*0,3) *2"ks"</t>
  </si>
  <si>
    <t>(5,57 "m2"*0,29+0,3"m2"*0,3) *2"ks"</t>
  </si>
  <si>
    <t>Navýšení dna výklenků pohonů uzávěru obtoku</t>
  </si>
  <si>
    <t>(0,3"m2"*0,25+4,66"m2"*0,24+0,86"m2"*0,26) *6"ks"</t>
  </si>
  <si>
    <t>3,1"m2"*0,45 *6"ks"</t>
  </si>
  <si>
    <t>Zavázání pod opevněním z dlažby PS PK</t>
  </si>
  <si>
    <t>0,5*9,55*0,2</t>
  </si>
  <si>
    <t>Schodiště</t>
  </si>
  <si>
    <t>1,7"m3"*1,0 "m3"</t>
  </si>
  <si>
    <t>Viz D.1.18 - rozšíření zdi na celou výšku až k dlažbě</t>
  </si>
  <si>
    <t>5,7"m2"*2,75 +1,8"m2"*0,8</t>
  </si>
  <si>
    <t>321351010</t>
  </si>
  <si>
    <t>Bednění konstrukcí vodních staveb rovinné - zřízení</t>
  </si>
  <si>
    <t>-1068847981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</si>
  <si>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</si>
  <si>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</si>
  <si>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Šachty odvzdušnění viz příloha C.3 a D.1.9</t>
  </si>
  <si>
    <t xml:space="preserve">(1,94*2+1,3*1,2+1,5*1,2) </t>
  </si>
  <si>
    <t>Kabelový multikanál Viz C.3. a D.1.9</t>
  </si>
  <si>
    <t>Pravá strana</t>
  </si>
  <si>
    <t>(190,6+53,9)*2,0</t>
  </si>
  <si>
    <t>3,4"m2 - čelo" *4"ks"</t>
  </si>
  <si>
    <t>"DS" 0,62"m2"*32 "ks"</t>
  </si>
  <si>
    <t>Levá strana</t>
  </si>
  <si>
    <t>(207,3+9,8+10,5+11,1+52,95)*2,0</t>
  </si>
  <si>
    <t>3,4"m2 - čelo" *8"ks"</t>
  </si>
  <si>
    <t>"DS" 0,62"m2"*38 "ks"</t>
  </si>
  <si>
    <t>Bednění hran plata PK</t>
  </si>
  <si>
    <t>331*0,43 "viz C.3 - levé strany"</t>
  </si>
  <si>
    <t>269,0*0,4 "viz C.3 a D.1.5. - levé strany zakončení v oblasti drenu"</t>
  </si>
  <si>
    <t>284*0,43 "viz C.3 - pravé strany"</t>
  </si>
  <si>
    <t>49,0*0,4 "viz C.3 a D.1.5. - pravé strany zakončení v oblasti drenu"</t>
  </si>
  <si>
    <t>1,7*0,27 *4"ks"</t>
  </si>
  <si>
    <t>(0,7*0,25+1,14*0,22+1,14*0,26*2+3,26*0,45) *6"ks"</t>
  </si>
  <si>
    <t>6,5*2,75 +7,2*0,8</t>
  </si>
  <si>
    <t>321352010</t>
  </si>
  <si>
    <t>Bednění konstrukcí vodních staveb rovinné - odstranění</t>
  </si>
  <si>
    <t>-39898947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</si>
  <si>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</si>
  <si>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</si>
  <si>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321366111</t>
  </si>
  <si>
    <t>Výztuž železobetonových konstrukcí vodních staveb z oceli 10 505 D do 12 mm</t>
  </si>
  <si>
    <t>990807643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</si>
  <si>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</si>
  <si>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</si>
  <si>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C3037*75/1000 "75 kg/m3 - výztuž šachet"</t>
  </si>
  <si>
    <t>schodiste *90/1000 "90 kg/m3"</t>
  </si>
  <si>
    <t>dno_obtoku_vyztuz*150/1000 "150 kg/m3"</t>
  </si>
  <si>
    <t>dobetonavka*130/1000 "130 kg/m3"</t>
  </si>
  <si>
    <t>321368211</t>
  </si>
  <si>
    <t>Výztuž železobetonových konstrukcí vodních staveb ze svařovaných sítí</t>
  </si>
  <si>
    <t>-1461636382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</si>
  <si>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</si>
  <si>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</si>
  <si>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Viz příloha C.3 a D.1.4 a D.1.16</t>
  </si>
  <si>
    <t>Výklenky dynamické ochrany</t>
  </si>
  <si>
    <t xml:space="preserve">2*5,27/1000 "2x KY86"*(0,9*1,1) *4 "ks" </t>
  </si>
  <si>
    <t>5,4 "m2"*2*7,99*1,2/1000 "2x KY81 + 20% presahy" *4"ks"</t>
  </si>
  <si>
    <t>5,4 "m2"*2*7,99*1,2/1000 "2x KY81 + 20% presahy" *2"ks"</t>
  </si>
  <si>
    <t>5,57 "m2"*2*7,99*1,2/1000 "2x KY81 + 20% presahy" *2"ks"</t>
  </si>
  <si>
    <t>(4,66"m2"+0,86"m2")*2*7,99*1,2/1000 "2x KY81 + 20% presahy" *6"ks"</t>
  </si>
  <si>
    <t>338171113</t>
  </si>
  <si>
    <t>Osazování sloupků a vzpěr plotových ocelových v do 2 m se zabetonováním</t>
  </si>
  <si>
    <t>1375289453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</si>
  <si>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</si>
  <si>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</si>
  <si>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viz příloha C.3.</t>
  </si>
  <si>
    <t>3+4+4 "Pravá strana PK"</t>
  </si>
  <si>
    <t>sloupky-2</t>
  </si>
  <si>
    <t>338171115</t>
  </si>
  <si>
    <t>Osazování sloupků a vzpěr plotových ocelových v do 2 m ukotvením k pevnému podkladu</t>
  </si>
  <si>
    <t>621649653</t>
  </si>
  <si>
    <t>Montáž sloupků a vzpěr plotových ocelových trubkových nebo profilovaných výšky do 2 m ukotvením k pevnému podkladu</t>
  </si>
  <si>
    <t>https://podminky.urs.cz/item/CS_URS_2024_02/338171115</t>
  </si>
  <si>
    <t>Viz C.3</t>
  </si>
  <si>
    <t>34817113R2</t>
  </si>
  <si>
    <t>Ocelové sloupky 60/60 mm</t>
  </si>
  <si>
    <t>-1776817699</t>
  </si>
  <si>
    <t>Poznámka k položce:_x000d_
Včetně přidruženého materiálu</t>
  </si>
  <si>
    <t>348171130</t>
  </si>
  <si>
    <t>Montáž rámového oplocení v přes 1,5 do 2 m</t>
  </si>
  <si>
    <t>-1032604586</t>
  </si>
  <si>
    <t>Montáž oplocení z dílců kovových rámových, na ocelové sloupky, výšky přes 1,5 do 2,0 m</t>
  </si>
  <si>
    <t>https://podminky.urs.cz/item/CS_URS_2024_02/348171130</t>
  </si>
  <si>
    <t>14,1+6,5 "Pravá strana PK"</t>
  </si>
  <si>
    <t>55342417</t>
  </si>
  <si>
    <t>plotový panel svařovaný v 1,5-2,0m š do 2,5m průměru drátu 5mm oka 55x200mm s dvojitým horizontálním drátem 6mm povrchová úprava PZ komaxit</t>
  </si>
  <si>
    <t>637052093</t>
  </si>
  <si>
    <t>2+3+3 "Pravá strana PK"</t>
  </si>
  <si>
    <t>94817-R01</t>
  </si>
  <si>
    <t xml:space="preserve">Dodávka a montáž vstupní plotové branky 1750x800 mm </t>
  </si>
  <si>
    <t>-471525530</t>
  </si>
  <si>
    <t>1 "viz příloha C.3."</t>
  </si>
  <si>
    <t>Vodorovné konstrukce</t>
  </si>
  <si>
    <t>451315124</t>
  </si>
  <si>
    <t>Podkladní nebo výplňová vrstva z betonu C 12/15 tl do 150 mm</t>
  </si>
  <si>
    <t>-1924339936</t>
  </si>
  <si>
    <t>Podkladní a výplňové vrstvy z betonu prostého tloušťky do 150 mm, z betonu C 12/15</t>
  </si>
  <si>
    <t>https://podminky.urs.cz/item/CS_URS_2024_02/451315124</t>
  </si>
  <si>
    <t xml:space="preserve">Poznámka k položce:_x000d_
Případný staveništní přesun hmot, který není zohledněn v položce: Příplatek za ztíženou dopravu betonové směsi na stavbu, bude zahrnut do ceny této položky._x000d_
</t>
  </si>
  <si>
    <t>1,1*(190,6+53,9+0,2*4) "dno"</t>
  </si>
  <si>
    <t>1,1*(207,3+9,8+10,5+11,1+52,95+0,2*8) "dno"</t>
  </si>
  <si>
    <t>1,4*1,2</t>
  </si>
  <si>
    <t>5,7"m2"+1,8"m2"</t>
  </si>
  <si>
    <t>451312111</t>
  </si>
  <si>
    <t>Podklad pod dlažbu z betonu prostého C 20/25 tl přes 100 do 150 mm</t>
  </si>
  <si>
    <t>457173941</t>
  </si>
  <si>
    <t>Podklad pod dlažbu z betonu prostého bez zvýšených nároků na prostředí tř. C 20/25 tl. přes 100 do 150 mm</t>
  </si>
  <si>
    <t>https://podminky.urs.cz/item/CS_URS_2024_02/451312111</t>
  </si>
  <si>
    <t>Viz příloha D.1.5 a D.1.4.</t>
  </si>
  <si>
    <t>451315136R</t>
  </si>
  <si>
    <t>Výplňová vrstva z betonu C 20/25</t>
  </si>
  <si>
    <t>-87925471</t>
  </si>
  <si>
    <t>Výplňové vrstvy z betonu prostého C 20/25</t>
  </si>
  <si>
    <t>Vyplnění původní trasy kabelových kanálků - Viz C.3.a D.1.5 až D.1.7</t>
  </si>
  <si>
    <t>Pravá strana PK</t>
  </si>
  <si>
    <t>6,35"m2"*0,55</t>
  </si>
  <si>
    <t>24,4"m2"*0,15</t>
  </si>
  <si>
    <t>451571412R</t>
  </si>
  <si>
    <t>Podklad pod dlažbu z betonového recyklátu tl 150 mm</t>
  </si>
  <si>
    <t>532747167</t>
  </si>
  <si>
    <t>457311116</t>
  </si>
  <si>
    <t>Vyrovnávací nebo spádový beton C 20/25 včetně úpravy povrchu</t>
  </si>
  <si>
    <t>-2023628789</t>
  </si>
  <si>
    <t>Vyrovnávací nebo spádový beton včetně úpravy povrchu C 20/25</t>
  </si>
  <si>
    <t>https://podminky.urs.cz/item/CS_URS_2024_02/457311116</t>
  </si>
  <si>
    <t>0,054"m2"*(190,6+53,9) "dno"</t>
  </si>
  <si>
    <t>0,054"m2"*(207,3+9,8+10,5+11,1+52,95) "dno"</t>
  </si>
  <si>
    <t>63</t>
  </si>
  <si>
    <t>457531113</t>
  </si>
  <si>
    <t>Filtrační vrstvy z hrubého drceného kameniva bez zhutnění frakce 63 až 125 mm</t>
  </si>
  <si>
    <t>-129861018</t>
  </si>
  <si>
    <t>Filtrační vrstvy jakékoliv tloušťky a sklonu z hrubého drceného kameniva bez zhutnění, frakce 63-125 mm</t>
  </si>
  <si>
    <t>https://podminky.urs.cz/item/CS_URS_2024_02/457531113</t>
  </si>
  <si>
    <t>Viz příloha D.1.5, D.1.6 a C.3.</t>
  </si>
  <si>
    <t>0,55*250,9 "levá strana PK - vsakovací drén"</t>
  </si>
  <si>
    <t>0,55*30,6 "Pravá strana PK - vsakovací drén"</t>
  </si>
  <si>
    <t>465513327</t>
  </si>
  <si>
    <t>Dlažba z lomového kamene na cementovou maltu s vyspárováním tl 300 mm pro hráze</t>
  </si>
  <si>
    <t>-1503345177</t>
  </si>
  <si>
    <t>Dlažba z lomového kamene lomařsky upraveného na cementovou maltu, s vyspárováním cementovou maltou, tl. kamene 300 mm</t>
  </si>
  <si>
    <t>https://podminky.urs.cz/item/CS_URS_2024_02/465513327</t>
  </si>
  <si>
    <t>Viz příloha C.3. a D.1.5</t>
  </si>
  <si>
    <t>(66,0+10,9) *1,16 "ve svahu"</t>
  </si>
  <si>
    <t>137,5 "v rovinně"</t>
  </si>
  <si>
    <t>17,4*1,229 "ve svahu"</t>
  </si>
  <si>
    <t>Komunikace pozemní</t>
  </si>
  <si>
    <t>564951313R</t>
  </si>
  <si>
    <t>Podklad z místního betonového recyklátu plochy přes 100 m2 tl 100 mm</t>
  </si>
  <si>
    <t>1006053707</t>
  </si>
  <si>
    <t>Podklad nebo podsyp z místního betonového recyklátu s rozprostřením a zhutněním plochy přes 100 m2, po zhutnění tl. 100 mm</t>
  </si>
  <si>
    <t>Poznámka k položce:_x000d_
Přesun hmot je součástí položky: Vodorovná doprava suti ze sypkých materiálů - přesun betonového recyklátu na místo použití</t>
  </si>
  <si>
    <t>Viz příloha D.1.8.</t>
  </si>
  <si>
    <t>Doplnění původního ŠP materiálu místním betonovým recyklátem</t>
  </si>
  <si>
    <t xml:space="preserve">(S2+S3) </t>
  </si>
  <si>
    <t>Doplnění prohlubní a srovnání plochy do roviny místním betonovým recyklátem</t>
  </si>
  <si>
    <t xml:space="preserve">(S2+S3) *0,4 "40% plochy se předpokládá" </t>
  </si>
  <si>
    <t>564961315R</t>
  </si>
  <si>
    <t>Podklad z místního betonového recyklátu plochy přes 100 m2 tl 200 mm</t>
  </si>
  <si>
    <t>-1208791577</t>
  </si>
  <si>
    <t>Podklad nebo podsyp z místního betonového recyklátu s rozprostřením a zhutněním plochy přes 100 m2, po zhutnění tl. 200 mm</t>
  </si>
  <si>
    <t>Podkladní vrstva z místního betonového recyklátu</t>
  </si>
  <si>
    <t>57190811R</t>
  </si>
  <si>
    <t>Kryt vymývaným dekoračním kamenivem (kačírkem) tl 150 mm</t>
  </si>
  <si>
    <t>-1518208229</t>
  </si>
  <si>
    <t>Kryt vymývaným dekoračním kamenivem (kačírkem) tl. 150 mm</t>
  </si>
  <si>
    <t>0,5*250,9 "levá strana PK - vsakovací drén"</t>
  </si>
  <si>
    <t>0,5*30,6 "Pravá strana PK - vsakovací drén"</t>
  </si>
  <si>
    <t>581151115R</t>
  </si>
  <si>
    <t xml:space="preserve">Železobetonová deska plata C 30/37, XC4, XF3, tl. 300 mm </t>
  </si>
  <si>
    <t>-373963399</t>
  </si>
  <si>
    <t xml:space="preserve">Železobetonová deska plata C 30/37, XC4, XF3, tl. 300 mm 
</t>
  </si>
  <si>
    <t>Viz příloha D.1.8. a C.3.</t>
  </si>
  <si>
    <t>Skladba S2</t>
  </si>
  <si>
    <t>1381,9 "pravá strana PK"</t>
  </si>
  <si>
    <t>1444,6 "levá strana PK"</t>
  </si>
  <si>
    <t>Skladba S3</t>
  </si>
  <si>
    <t>106,8"pravá strana PK"</t>
  </si>
  <si>
    <t>5811511152</t>
  </si>
  <si>
    <t xml:space="preserve">Železobetonová deska plata C 30/37, XC4, XF3, tl. 450 mm </t>
  </si>
  <si>
    <t>2144399937</t>
  </si>
  <si>
    <t>124,9 "pravá strana PK"</t>
  </si>
  <si>
    <t>751,6"levá strana PK"</t>
  </si>
  <si>
    <t>345,5 "pravá strana PK"</t>
  </si>
  <si>
    <t>Odečet plochy kamenných kvádrů</t>
  </si>
  <si>
    <t>-Kamen_kvadry/0,3</t>
  </si>
  <si>
    <t>5811R1</t>
  </si>
  <si>
    <t>Příplatek za zbarvení betonu - Colorcreet cihlově červená</t>
  </si>
  <si>
    <t>-2135726145</t>
  </si>
  <si>
    <t xml:space="preserve">Příplatek za zbarvení betonu - Colorcreet cihlově červená
</t>
  </si>
  <si>
    <t>S3+S4</t>
  </si>
  <si>
    <t>5812R</t>
  </si>
  <si>
    <t>Úprava povrchu cementobetonového krytu striáží</t>
  </si>
  <si>
    <t>1789980695</t>
  </si>
  <si>
    <t>Viz příloha D.1.8 a C.3.</t>
  </si>
  <si>
    <t>Odečet kanálku hydrauliky</t>
  </si>
  <si>
    <t>-9,9</t>
  </si>
  <si>
    <t>Odečet kanálku vzduchu</t>
  </si>
  <si>
    <t>-7,65</t>
  </si>
  <si>
    <t>5812R2</t>
  </si>
  <si>
    <t>Hlazení povrchu cementobetonového krytu</t>
  </si>
  <si>
    <t>1769053722</t>
  </si>
  <si>
    <t>Úprava povrchu cementobetonového krytu striáží, vč. předešlého hlazení betonu</t>
  </si>
  <si>
    <t>919716111R</t>
  </si>
  <si>
    <t>Výztuž cementobetonového krytu ze svařovaných sítí</t>
  </si>
  <si>
    <t>-2079195440</t>
  </si>
  <si>
    <t>Ocelová výztuž cementobetonového krytu ze svařovaných sítí</t>
  </si>
  <si>
    <t>Poznámka k položce:_x000d_
Výztuž desky plata.</t>
  </si>
  <si>
    <t>Viz příloha D.1.8</t>
  </si>
  <si>
    <t>2*7,99*S1*1,2/1000 "2x KY81 + 20% presahy"</t>
  </si>
  <si>
    <t>2*5,27*S1*1,2/1000 "2x KY86 + 20% presahy"</t>
  </si>
  <si>
    <t>2*7,99*S2*1,2/1000 "2x KY81 + 20% presahy"</t>
  </si>
  <si>
    <t>2*5,27*S2*1,2/1000 "2x KY86 + 20% presahy"</t>
  </si>
  <si>
    <t>3*7,99*S3*1,2/1000 "3x KY81 + 20% presahy"</t>
  </si>
  <si>
    <t>3*7,99*S4*1,2/1000 "3x KY81 + 20% presahy"</t>
  </si>
  <si>
    <t>321366111R</t>
  </si>
  <si>
    <t xml:space="preserve">Výztuž cementobetonového z oceli 10 505 </t>
  </si>
  <si>
    <t>865655491</t>
  </si>
  <si>
    <t>S3*0,34*120/1000 "120 kg/m3 "</t>
  </si>
  <si>
    <t>S4*0,34*120/1000 "120 kg/m3 "</t>
  </si>
  <si>
    <t>Trubní vedení</t>
  </si>
  <si>
    <t>871218211</t>
  </si>
  <si>
    <t>Drenáže z trubek novodurových DN přes 25 do 50 mm</t>
  </si>
  <si>
    <t>-2128252829</t>
  </si>
  <si>
    <t>Drenáže a trubky pro měřící zařízení novodurové, DN přes 25 do 50 mm</t>
  </si>
  <si>
    <t>https://podminky.urs.cz/item/CS_URS_2024_02/871218211</t>
  </si>
  <si>
    <t>0,257 "viz příloha C.3. a D.1.14 - šachta pro ukotvení jeřábku" *12 "ks"</t>
  </si>
  <si>
    <t>871353121</t>
  </si>
  <si>
    <t>Montáž kanalizačního potrubí hladkého plnostěnného SN 8 z PVC-U DN 200</t>
  </si>
  <si>
    <t>496554993</t>
  </si>
  <si>
    <t>Montáž kanalizačního potrubí z tvrdého PVC-U hladkého plnostěnného tuhost SN 8 DN 200</t>
  </si>
  <si>
    <t>https://podminky.urs.cz/item/CS_URS_2024_02/871353121</t>
  </si>
  <si>
    <t>viz příloha C.3 a D.1.15</t>
  </si>
  <si>
    <t>4,95+5,8 "vyvedení a propojení štěrbinového žlabu"</t>
  </si>
  <si>
    <t>28611136</t>
  </si>
  <si>
    <t>trubka kanalizační PVC DN 200x1000mm SN4</t>
  </si>
  <si>
    <t>-495226771</t>
  </si>
  <si>
    <t>877355211</t>
  </si>
  <si>
    <t>Montáž kolen na kanalizačním potrubí z PP nebo tvrdého PVC-U trub hladkých plnostěnných DN 200</t>
  </si>
  <si>
    <t>414598209</t>
  </si>
  <si>
    <t>Montáž tvarovek na kanalizačním plastovém potrubí z PP nebo PVC-U hladkého plnostěnného kolen, víček nebo hrdlových uzávěrů DN 200</t>
  </si>
  <si>
    <t>https://podminky.urs.cz/item/CS_URS_2024_02/877355211</t>
  </si>
  <si>
    <t>2 "pravá strana PK - čistící kus se spodní výpustí"</t>
  </si>
  <si>
    <t>28611364</t>
  </si>
  <si>
    <t>koleno kanalizační PVC KG 200x15°</t>
  </si>
  <si>
    <t>-131728851</t>
  </si>
  <si>
    <t>899620141R</t>
  </si>
  <si>
    <t>Obetonování čistícího dílce se spodním výtokem betonem prostým tř. C 20/25 otevřený výkop</t>
  </si>
  <si>
    <t>-285717235</t>
  </si>
  <si>
    <t>3*0,8 "viz příloha D.1.15" *2 "ks"</t>
  </si>
  <si>
    <t>899623161</t>
  </si>
  <si>
    <t>Obetonování potrubí nebo zdiva stok betonem prostým tř. C 20/25 v otevřeném výkopu</t>
  </si>
  <si>
    <t>-1321908875</t>
  </si>
  <si>
    <t>Obetonování potrubí nebo zdiva stok betonem prostým v otevřeném výkopu, betonem tř. C 20/25</t>
  </si>
  <si>
    <t>https://podminky.urs.cz/item/CS_URS_2024_02/899623161</t>
  </si>
  <si>
    <t>Obetonovani potrubi - propojeni š. žlabu</t>
  </si>
  <si>
    <t>potrubi_zlab*0,1</t>
  </si>
  <si>
    <t>899641121R</t>
  </si>
  <si>
    <t>Bednění pro obetonování čistícího dílce se spodním výtokem otevřený výkop zřízení</t>
  </si>
  <si>
    <t>779946594</t>
  </si>
  <si>
    <t>Bednění pro obetonování čistícího dílce se spodním výtokem v otevřeném výkopu kruhových zřízení</t>
  </si>
  <si>
    <t>1,2*3,06 "viz příloha D.1.15" *2 "ks"</t>
  </si>
  <si>
    <t>899640122R</t>
  </si>
  <si>
    <t>Bednění pro obetonování čistícího dílce se spodním výtokem otevřený výkop odstranění</t>
  </si>
  <si>
    <t>533283560</t>
  </si>
  <si>
    <t>Bednění pro obetonování čistícího dílce se spodním výtokem v otevřeném výkopu kruhových odstranění</t>
  </si>
  <si>
    <t>899643121</t>
  </si>
  <si>
    <t>Bednění pro obetonování potrubí otevřený výkop zřízení</t>
  </si>
  <si>
    <t>-450878103</t>
  </si>
  <si>
    <t>Bednění pro obetonování potrubí v otevřeném výkopu zřízení</t>
  </si>
  <si>
    <t>https://podminky.urs.cz/item/CS_URS_2024_02/899643121</t>
  </si>
  <si>
    <t>potrubi_zlab*1,0</t>
  </si>
  <si>
    <t>899643122</t>
  </si>
  <si>
    <t>Bednění pro obetonování potrubí otevřený výkop odstranění</t>
  </si>
  <si>
    <t>-761689529</t>
  </si>
  <si>
    <t>Bednění pro obetonování potrubí v otevřeném výkopu odstranění</t>
  </si>
  <si>
    <t>https://podminky.urs.cz/item/CS_URS_2024_02/899643122</t>
  </si>
  <si>
    <t>Ostatní konstrukce a práce, bourání</t>
  </si>
  <si>
    <t>916231213</t>
  </si>
  <si>
    <t>Osazení chodníkového obrubníku betonového stojatého s boční opěrou do lože z betonu prostého</t>
  </si>
  <si>
    <t>-1748063357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</si>
  <si>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</si>
  <si>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</si>
  <si>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87</t>
  </si>
  <si>
    <t>59217017</t>
  </si>
  <si>
    <t>obrubník betonový chodníkový 1000x100x250mm</t>
  </si>
  <si>
    <t>-1260143100</t>
  </si>
  <si>
    <t>Viz příloha C.3.</t>
  </si>
  <si>
    <t>(1,75+30,7) "Pravá strana PK"</t>
  </si>
  <si>
    <t>253,0 "Levá strana PK"</t>
  </si>
  <si>
    <t>919111233</t>
  </si>
  <si>
    <t>Řezání spár pro vytvoření komůrky š 20 mm hl 40 mm pro těsnící zálivku v CB krytu</t>
  </si>
  <si>
    <t>1623271130</t>
  </si>
  <si>
    <t>Řezání dilatačních spár v čerstvém cementobetonovém krytu vytvoření komůrky pro těsnící zálivku šířky 20 mm, hloubky 40 mm</t>
  </si>
  <si>
    <t>https://podminky.urs.cz/item/CS_URS_2024_02/919111233</t>
  </si>
  <si>
    <t>343 "prava strana PK"</t>
  </si>
  <si>
    <t>445"levá strana PK"</t>
  </si>
  <si>
    <t>919121132</t>
  </si>
  <si>
    <t>Těsnění spár zálivkou za studena pro komůrky š 20 mm hl 40 mm s těsnicím profilem</t>
  </si>
  <si>
    <t>-13467621</t>
  </si>
  <si>
    <t>Utěsnění dilatačních spár zálivkou za studena v cementobetonovém nebo živičném krytu včetně adhezního nátěru s těsnicím profilem pod zálivkou, pro komůrky šířky 20 mm, hloubky 40 mm</t>
  </si>
  <si>
    <t>https://podminky.urs.cz/item/CS_URS_2024_02/919121132</t>
  </si>
  <si>
    <t>919726122</t>
  </si>
  <si>
    <t>Geotextilie pro ochranu, separaci a filtraci netkaná měrná hm přes 200 do 300 g/m2</t>
  </si>
  <si>
    <t>1007168547</t>
  </si>
  <si>
    <t>Geotextilie netkaná pro ochranu, separaci nebo filtraci měrná hmotnost přes 200 do 300 g/m2</t>
  </si>
  <si>
    <t>https://podminky.urs.cz/item/CS_URS_2024_02/919726122</t>
  </si>
  <si>
    <t>931994142</t>
  </si>
  <si>
    <t>Těsnění dilatační spáry betonové konstrukce polyuretanovým tmelem do pl 4,0 cm2</t>
  </si>
  <si>
    <t>-696153046</t>
  </si>
  <si>
    <t>Těsnění spáry betonové konstrukce pásy, profily, tmely tmelem polyuretanovým spáry dilatační do 4,0 cm2</t>
  </si>
  <si>
    <t xml:space="preserve">Kabelový multikanál pravá strana PK-  viz příloha C.3 a D.1.1</t>
  </si>
  <si>
    <t>3,3*(25+7) "ks. D.S.multikanálu"</t>
  </si>
  <si>
    <t xml:space="preserve">Kabelový multikanál levá strana PK-  viz příloha C.3 a D.1.1</t>
  </si>
  <si>
    <t>3,3*(30+8) "ks. D.S.multikanálu"</t>
  </si>
  <si>
    <t>931994151</t>
  </si>
  <si>
    <t>Těsnění spáry betonové konstrukce spárovým profilem průřezu 20/20 mm</t>
  </si>
  <si>
    <t>802437086</t>
  </si>
  <si>
    <t>Těsnění spáry betonové konstrukce pásy, profily, tmely spárovým profilem průřezu 20/20 mm</t>
  </si>
  <si>
    <t>93511412R</t>
  </si>
  <si>
    <t>Štěrbinový odvodňovací betonový žlab s obrubníkem AZD-Q 400/620 se spádem 0,5% a obetonováním</t>
  </si>
  <si>
    <t>48441162</t>
  </si>
  <si>
    <t xml:space="preserve">Štěrbinový odvodňovací betonový žlab se základem z betonu prostého a s obetonováním rozměru 400x620 mm bez obrubníku se spádem dna 0,5 %
Podrobný popis viz příloha D.1.15
</t>
  </si>
  <si>
    <t>viz příloha C.3. a D.1.15</t>
  </si>
  <si>
    <t>3,0*50 + 2,0*4+1,0*2</t>
  </si>
  <si>
    <t>93511412R1</t>
  </si>
  <si>
    <t>Štěrbinový odvodňovací betonový žlab TZD-Q 400/500 se spádem 0,5% a obetonováním</t>
  </si>
  <si>
    <t>1899318474</t>
  </si>
  <si>
    <t xml:space="preserve">Štěrbinový odvodňovací betonový žlab se základem z betonu prostého a s obetonováním rozměru 400x500 mm bez obrubníku se spádem dna 0,5 %
Podrobný popis viz příloha D.1.15
</t>
  </si>
  <si>
    <t>3,0*10+2,0*1 "pravá strana PK"</t>
  </si>
  <si>
    <t>935R</t>
  </si>
  <si>
    <t>Žlab TZD-Q 400/500/1000-MV výtokový kus</t>
  </si>
  <si>
    <t>-1221419880</t>
  </si>
  <si>
    <t>Žlab TZD-Q 400/500/1000-MV výtokový kus
Montáž včetně dodávky
Podrobný popis viz příloha D.1.15</t>
  </si>
  <si>
    <t>2 "pravá strana PK"</t>
  </si>
  <si>
    <t>935R2</t>
  </si>
  <si>
    <t>Žlab TZD-Q 400/500/1000-M čistící kus</t>
  </si>
  <si>
    <t>-573034731</t>
  </si>
  <si>
    <t>Žlab TZD-Q 400/500/1000-M čistící kus
Montáž včetně dodávky
Podrobný popis viz příloha D.1.15</t>
  </si>
  <si>
    <t>7 "pravá strana PK"</t>
  </si>
  <si>
    <t>935R3</t>
  </si>
  <si>
    <t>Příruba pro osazení čistícího kusu - AZO-Q 1240/620/120</t>
  </si>
  <si>
    <t>-661268668</t>
  </si>
  <si>
    <t xml:space="preserve">Příruba pro osazení čistícího kusu - AZO-Q 1240/620/120
Montáž včetně dodávky
Podrobný popis viz příloha D.1.15
</t>
  </si>
  <si>
    <t>4 "viz příloha D.1.15"</t>
  </si>
  <si>
    <t>935R4</t>
  </si>
  <si>
    <t>krytka (ucpávka) štěrbinových žlabů TZD - Q 400</t>
  </si>
  <si>
    <t>58482114</t>
  </si>
  <si>
    <t>krytka (ucpávka) štěrbinových žlabů TZD - Q 400
Montáž včetně dodávky
Podrobný popis viz příloha D.1.14</t>
  </si>
  <si>
    <t>viz příloha D.1.14</t>
  </si>
  <si>
    <t>3 "TZD - Q 400/H"</t>
  </si>
  <si>
    <t>3 "TZD - Q 400/D"</t>
  </si>
  <si>
    <t>938901131</t>
  </si>
  <si>
    <t>Vyklizení bahna z nádrže</t>
  </si>
  <si>
    <t>-1921276930</t>
  </si>
  <si>
    <t>Čištění nádrží, ploch dřevěných nebo betonových konstrukcí, potrubí vyklizení bahna z nádrže</t>
  </si>
  <si>
    <t>https://podminky.urs.cz/item/CS_URS_2024_02/938901131</t>
  </si>
  <si>
    <t>Uvažováno jako vyčištění dna plavební komory</t>
  </si>
  <si>
    <t>0,20*3900</t>
  </si>
  <si>
    <t>941111121</t>
  </si>
  <si>
    <t>Montáž lešení řadového trubkového lehkého s podlahami zatížení do 200 kg/m2 š od 0,9 do 1,2 m v do 10 m</t>
  </si>
  <si>
    <t>-1882745230</t>
  </si>
  <si>
    <t>Lešení řadové trubkové lehké pracovní s podlahami s provozním zatížením tř. 3 do 200 kg/m2 šířky tř. W09 od 0,9 do 1,2 m, výšky výšky do 10 m montáž</t>
  </si>
  <si>
    <t>https://podminky.urs.cz/item/CS_URS_2024_02/941111121</t>
  </si>
  <si>
    <t xml:space="preserve">75*2*7,6  "v oblasti injektáží"</t>
  </si>
  <si>
    <t>941111221</t>
  </si>
  <si>
    <t>Příplatek k lešení řadovému trubkovému lehkému s podlahami do 200 kg/m2 š od 0,9 do 1,2 m v 10 m za každý den použití</t>
  </si>
  <si>
    <t>-1418279861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</si>
  <si>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</si>
  <si>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https://podminky.urs.cz/item/CS_URS_2024_02/941111221</t>
  </si>
  <si>
    <t>leseni_radove*90 "dni"</t>
  </si>
  <si>
    <t>941111821</t>
  </si>
  <si>
    <t>Demontáž lešení řadového trubkového lehkého s podlahami zatížení do 200 kg/m2 š od 0,9 do 1,2 m v do 10 m</t>
  </si>
  <si>
    <t>436313481</t>
  </si>
  <si>
    <t>Lešení řadové trubkové lehké pracovní s podlahami s provozním zatížením tř. 3 do 200 kg/m2 šířky tř. W09 od 0,9 do 1,2 m, výšky výšky do 10 m demontáž</t>
  </si>
  <si>
    <t>https://podminky.urs.cz/item/CS_URS_2024_02/941111821</t>
  </si>
  <si>
    <t>103</t>
  </si>
  <si>
    <t>953312122</t>
  </si>
  <si>
    <t>Vložky do svislých dilatačních spár z extrudovaných polystyrénových desek tl. přes 10 do 20 mm</t>
  </si>
  <si>
    <t>658439971</t>
  </si>
  <si>
    <t>Vložky svislé do dilatačních spár z polystyrenových desek extrudovaných včetně dodání a osazení, v jakémkoliv zdivu přes 10 do 20 mm</t>
  </si>
  <si>
    <t>Viz příloha D.1.1 a D.1.9</t>
  </si>
  <si>
    <t>0,62"m2"*(32+38) "ks. D.S.multikanálu"</t>
  </si>
  <si>
    <t>953333321</t>
  </si>
  <si>
    <t>PVC těsnící pás do dilatačních spar betonových kcí vnitřní š 240 mm</t>
  </si>
  <si>
    <t>1859888448</t>
  </si>
  <si>
    <t>PVC těsnící pás do betonových konstrukcí do dilatačních spar vnitřní, pokládaný doprostřed konstrukce mezi výztuž šířky 240 mm</t>
  </si>
  <si>
    <t>3,1*(32+38) "ks. D.S.multikanálu"</t>
  </si>
  <si>
    <t>953334118</t>
  </si>
  <si>
    <t>Bobtnavý pásek do pracovních spar betonových kcí bentonitový 20 x 15 mm</t>
  </si>
  <si>
    <t>-1345737556</t>
  </si>
  <si>
    <t>Bobtnavý pásek do pracovních spar betonových konstrukcí bentonitový, rozměru 20 x 15 mm</t>
  </si>
  <si>
    <t>https://podminky.urs.cz/item/CS_URS_2024_02/953334118</t>
  </si>
  <si>
    <t>Viz příloha D.1.1 a D.1.9 - multikanál</t>
  </si>
  <si>
    <t>0,9*5+(190,6+53,9+0,2*4)*2</t>
  </si>
  <si>
    <t>0,9*8+(207,3+9,8+10,5+11,1+52,95+0,2*8)*2</t>
  </si>
  <si>
    <t>953945121</t>
  </si>
  <si>
    <t>Kotva mechanická M 10 dl 90 mm pro střední zatížení do betonu, ŽB nebo kamene s vyvrtáním otvoru</t>
  </si>
  <si>
    <t>-1188422771</t>
  </si>
  <si>
    <t>Kotva mechanická s vyvrtáním otvoru do betonu, železobetonu nebo tvrdého kamene pro střední zatížení průvleková, velikost M 10, délka 90 mm</t>
  </si>
  <si>
    <t>https://podminky.urs.cz/item/CS_URS_2024_02/953945121</t>
  </si>
  <si>
    <t>oploceni</t>
  </si>
  <si>
    <t>4 *sloupky</t>
  </si>
  <si>
    <t>107</t>
  </si>
  <si>
    <t>960191241R</t>
  </si>
  <si>
    <t>Bourání vodních staveb z kamenných kvádrů</t>
  </si>
  <si>
    <t>-1717109712</t>
  </si>
  <si>
    <t>Bourání konstrukcí vodních staveb, s naložením vybouraných hmot a suti na dopravní prostředek nebo s odklizením na hromady do vzdálenosti 20 m z kamenných kvádrů</t>
  </si>
  <si>
    <t xml:space="preserve">Poznámka k položce:_x000d_
Rozebrání kamenných kvádrů původní kce PK k opětovnému použití._x000d_
</t>
  </si>
  <si>
    <t xml:space="preserve">Viz příloha C.3. a D.1.5. </t>
  </si>
  <si>
    <t>(34,4+4,2+10,8)*0,3 "rozebrání kamenných kvádrů"</t>
  </si>
  <si>
    <t>(33,45+4,4+12,0)*0,3 "rozebrání kamenných kvádrů"</t>
  </si>
  <si>
    <t>961044111</t>
  </si>
  <si>
    <t>Bourání základů z betonu prostého</t>
  </si>
  <si>
    <t>1593777872</t>
  </si>
  <si>
    <t>https://podminky.urs.cz/item/CS_URS_2024_02/961044111</t>
  </si>
  <si>
    <t>Odbourání jílocementové výplně pro nový kabelový kanál</t>
  </si>
  <si>
    <t>(2,19+2,25)"m2"*1,07 *2 "ks"</t>
  </si>
  <si>
    <t>109</t>
  </si>
  <si>
    <t>960111221R2</t>
  </si>
  <si>
    <t>Bourání vodních staveb betonových a železobetonových</t>
  </si>
  <si>
    <t>500843348</t>
  </si>
  <si>
    <t>Bourání konstrukcí vodních staveb, s naložením vybouraných hmot a suti na dopravní prostředek nebo s odklizením na hromady betonových a železobetonových konstrukcí.</t>
  </si>
  <si>
    <t>viz zaměření a příloha C.3. a D.1.5 až D.1.7</t>
  </si>
  <si>
    <t>0,7 "kabelový kanálek PS PK" *247,2 "m"</t>
  </si>
  <si>
    <t>0,5*0,18 "Šachty pro ukotvení jeřábku PS" *5 "ks"</t>
  </si>
  <si>
    <t>(1,14+0,77)"m2"*0,9 "nové rozšíření KK v oblasti plata S1 a S4"</t>
  </si>
  <si>
    <t xml:space="preserve">Odbourání dna výklenků lineárních pohonů </t>
  </si>
  <si>
    <t>(5,4 "m2"*0,1+0,3"m2"*0,3) *1"ks"</t>
  </si>
  <si>
    <t>(5,57 "m2"*0,1+0,3"m2"*0,3) *1"ks"</t>
  </si>
  <si>
    <t>Odbourání dna výklenků pohonů uzávěru obtoku</t>
  </si>
  <si>
    <t>(0,3"m2"*0,25+4,66"m2"*0,22+0,86"m2"*0,22+3,1"m2"*0,25) *3"ks"</t>
  </si>
  <si>
    <t>Viz D.1.18 - odbourání kce prsní zdi</t>
  </si>
  <si>
    <t>2,55*0,3*2,9 + 8,9*2,5*0,5"stredni vyska"</t>
  </si>
  <si>
    <t>Levá stana PK</t>
  </si>
  <si>
    <t>1,1 "dvojtý kabelový kanálek - LS PK" *42 "m"</t>
  </si>
  <si>
    <t>0,7 "kabelový kanálek LS PK" *359,5 "m"</t>
  </si>
  <si>
    <t>0,5*0,18 "Šachty pro ukotvení jeřábku LS" *5 "ks"</t>
  </si>
  <si>
    <t>(7,7+8,2)*1,1*0,9 "nový KK v oblasti plata S1 "</t>
  </si>
  <si>
    <t>0,7"m2"*0,9 "nové rozšíření KK v oblasti plata S1 a S4"</t>
  </si>
  <si>
    <t>1,4*1,2*1,1 "šachta odvzdušnění"</t>
  </si>
  <si>
    <t>22,5"m2"*0,2 "odbourání konstrukce prsní zdi"</t>
  </si>
  <si>
    <t>1,0 "schodiště"</t>
  </si>
  <si>
    <t>Sut_B</t>
  </si>
  <si>
    <t>963015131</t>
  </si>
  <si>
    <t>Demontáž prefabrikovaných krycích desek kanálů, šachet nebo žump do hmotnosti 0,12 t</t>
  </si>
  <si>
    <t>-265441290</t>
  </si>
  <si>
    <t>Demontáž prefabrikovaných krycích desek kanálů, šachet nebo žump hmotnosti do 0,12 t</t>
  </si>
  <si>
    <t>https://podminky.urs.cz/item/CS_URS_2024_02/963015131</t>
  </si>
  <si>
    <t xml:space="preserve">Poznámka k položce:_x000d_
Rozebrání krytů kabelových kanálků_x000d_
Šířka krytu cca 80 cm </t>
  </si>
  <si>
    <t>Viz zaměření a příloha C.3.</t>
  </si>
  <si>
    <t>(77,5*2) "kryty kabelových kanálků, uvažovaná délka krytu 0,5m - pravá strana"</t>
  </si>
  <si>
    <t>(7,87+8,4+81,6+2,15+45,75+1,9)*2 "kryty kabelových kanálků, uvažovaná délka krytu 0,5m - levá strana"</t>
  </si>
  <si>
    <t>Sut_B3</t>
  </si>
  <si>
    <t>111</t>
  </si>
  <si>
    <t>966072811</t>
  </si>
  <si>
    <t>Rozebrání rámového oplocení na ocelové sloupky v přes 1 do 2 m</t>
  </si>
  <si>
    <t>-250610212</t>
  </si>
  <si>
    <t>Rozebrání oplocení z dílců rámových na ocelové sloupky, výšky přes 1 do 2 m</t>
  </si>
  <si>
    <t>https://podminky.urs.cz/item/CS_URS_2024_02/966072811</t>
  </si>
  <si>
    <t>14,1+7,4 "Pravá strana PK"</t>
  </si>
  <si>
    <t>977151127</t>
  </si>
  <si>
    <t>Jádrové vrty diamantovými korunkami do stavebních materiálů D přes 225 do 250 mm</t>
  </si>
  <si>
    <t>812765775</t>
  </si>
  <si>
    <t>Jádrové vrty diamantovými korunkami do stavebních materiálů (železobetonu, betonu, cihel, obkladů, dlažeb, kamene) průměru přes 225 do 250 mm</t>
  </si>
  <si>
    <t>https://podminky.urs.cz/item/CS_URS_2024_02/977151127</t>
  </si>
  <si>
    <t>Viz C.3 - průvrty ohlavím pro potrubí PVC DN200</t>
  </si>
  <si>
    <t>2,65+0,55</t>
  </si>
  <si>
    <t>113</t>
  </si>
  <si>
    <t>977211111</t>
  </si>
  <si>
    <t>Řezání stěnovou pilou betonových nebo ŽB kcí s výztuží průměru do 16 mm hl do 200 mm</t>
  </si>
  <si>
    <t>1367692483</t>
  </si>
  <si>
    <t>Řezání konstrukcí stěnovou pilou betonových nebo železobetonových průměru řezané výztuže do 16 mm hloubka řezu do 200 mm</t>
  </si>
  <si>
    <t>https://podminky.urs.cz/item/CS_URS_2024_02/977211111</t>
  </si>
  <si>
    <t>Viz C.3. - řezání hrany plata</t>
  </si>
  <si>
    <t>267,9 "LS PK"</t>
  </si>
  <si>
    <t>261,3 "PS PK"</t>
  </si>
  <si>
    <t>977211115R</t>
  </si>
  <si>
    <t>Řezání stěnovou pilou betonových nebo ŽB kcí s výztuží průměru do 16 mm hl přes 520 do 1100 mm</t>
  </si>
  <si>
    <t>-1742829528</t>
  </si>
  <si>
    <t>Řezání konstrukcí stěnovou pilou betonových nebo železobetonových průměru řezané výztuže do 16 mm hloubka řezu přes 520 do 1100 mm</t>
  </si>
  <si>
    <t>Poznámka k položce:_x000d_
Je možné uvažovat s postupným hloubkovým řezáním, ale na celkovou hloubku 1,1 m</t>
  </si>
  <si>
    <t xml:space="preserve">Viz C.3 </t>
  </si>
  <si>
    <t>odříznutí skladby S1/S4 před odbouráním pro trasu nového kabelového kanálu</t>
  </si>
  <si>
    <t>17,5+16,5 "Levá strana PK"</t>
  </si>
  <si>
    <t>5,2 "odříznutí skladby S1 pro odbourání šachty odvzdušnění "</t>
  </si>
  <si>
    <t>115</t>
  </si>
  <si>
    <t>985131111</t>
  </si>
  <si>
    <t>Očištění ploch stěn, rubu kleneb a podlah tlakovou vodou</t>
  </si>
  <si>
    <t>-603573326</t>
  </si>
  <si>
    <t>https://podminky.urs.cz/item/CS_URS_2024_02/985131111</t>
  </si>
  <si>
    <t>Poznámka k položce:_x000d_
Očštění odbouraných betonových ploch před dobetonováním nového plata.</t>
  </si>
  <si>
    <t>S1+S4</t>
  </si>
  <si>
    <t>985331213</t>
  </si>
  <si>
    <t>Dodatečné vlepování betonářské výztuže D 12 mm do chemické malty včetně vyvrtání otvoru</t>
  </si>
  <si>
    <t>-1121087824</t>
  </si>
  <si>
    <t>Dodatečné vlepování betonářské výztuže včetně vyvrtání a vyčištění otvoru chemickou maltou průměr výztuže 12 mm</t>
  </si>
  <si>
    <t>https://podminky.urs.cz/item/CS_URS_2024_02/985331213</t>
  </si>
  <si>
    <t>(S1+S4)*4 "4 ks/m2 viz příloha D.1.5 - kotvení k původní stěně kce" *0,25 "m"</t>
  </si>
  <si>
    <t>0,3"m"*122*2"ks"</t>
  </si>
  <si>
    <t>0,3"m"*113*2"ks"</t>
  </si>
  <si>
    <t>0,3"m"*105 "ks" *6 "ks"</t>
  </si>
  <si>
    <t>0,7"m"*32 "ks"*6 "ks"</t>
  </si>
  <si>
    <t>Viz D.1.18</t>
  </si>
  <si>
    <t>37 "ks"*0,25 "m"</t>
  </si>
  <si>
    <t>14"ks"*0,25"m"</t>
  </si>
  <si>
    <t>117</t>
  </si>
  <si>
    <t>13021013</t>
  </si>
  <si>
    <t>tyč ocelová kruhová žebírková DIN 488 jakost B500B (10 505) výztuž do betonu D 12mm</t>
  </si>
  <si>
    <t>-1312853594</t>
  </si>
  <si>
    <t>Kotvení plata PK</t>
  </si>
  <si>
    <t>0,4*0,89/1000*1,05 "uvažováno 5% jako ztratné, viz příloha D.1.5" *(S1+S4)*4 "ks"</t>
  </si>
  <si>
    <t xml:space="preserve">0,5"m"*122*2"ks" *0,89/1000*1,05 "uvažováno 5% jako ztratné, viz příloha D.1.16" </t>
  </si>
  <si>
    <t xml:space="preserve">0,5"m"*113*2"ks"*0,89/1000*1,05 "uvažováno 5% jako ztratné, viz příloha D.1.16" </t>
  </si>
  <si>
    <t xml:space="preserve">0,5"m"*105 "ks" *6 "ks" *0,89/1000*1,05 "uvažováno 5% jako ztratné, viz příloha D.1.16" </t>
  </si>
  <si>
    <t xml:space="preserve">1,1"m"*32 "ks"*6 "ks" *0,89/1000*1,05 "uvažováno 5% jako ztratné, viz příloha D.1.16" </t>
  </si>
  <si>
    <t>37 "ks"*0,4 "m"*0,89/1000*1,05 "uvažováno 5% jako ztratné"</t>
  </si>
  <si>
    <t>14"ks"*0,4"m"*0,89/1000*1,05 "uvažováno 5% jako ztratné"</t>
  </si>
  <si>
    <t>985331215b</t>
  </si>
  <si>
    <t>Dodatečné vlepování betonářské výztuže D 16 mm do chemické malty včetně vyvrtání otvoru</t>
  </si>
  <si>
    <t>177137141</t>
  </si>
  <si>
    <t>Dodatečné vlepování betonářské výztuže včetně vyvrtání a vyčištění otvoru chemickou maltou průměr výztuže 16 mm</t>
  </si>
  <si>
    <t>Viz D.1.4 -kotvení kamene - Vrt do kamene</t>
  </si>
  <si>
    <t>0,2"m"*78*2"ks"</t>
  </si>
  <si>
    <t>119</t>
  </si>
  <si>
    <t>985331215R</t>
  </si>
  <si>
    <t>239010113</t>
  </si>
  <si>
    <t>Dodatečné vlepování betonářské výztuže včetně vyvrtání a vyčištění otvoru chemickou maltou průměr výztuže 16 mm.
Před pokládkou každého tvarového kamene bude do konstrukce zdi vyvrtán svislý vrt Ø 38 mm, hloubky 
300 mm. Vrt se následně vyplní nízkoexpanzní, vysokopevnostní zálivkou s přísadou vláken.</t>
  </si>
  <si>
    <t>Viz D.1.4 -kotvení kamene - Vrt do betonu</t>
  </si>
  <si>
    <t>0,3"m"*78*2"ks"</t>
  </si>
  <si>
    <t>13021015</t>
  </si>
  <si>
    <t>tyč ocelová kruhová žebírková DIN 488 jakost B500B (10 505) výztuž do betonu D 16mm</t>
  </si>
  <si>
    <t>-1710730632</t>
  </si>
  <si>
    <t>Viz D.1.5 a D.3.3 - Vrt do betonu</t>
  </si>
  <si>
    <t>0,5"m"*101*2"ks"*0,00163 "t/m"</t>
  </si>
  <si>
    <t>0,165*1,05 'Přepočtené koeficientem množství</t>
  </si>
  <si>
    <t>121</t>
  </si>
  <si>
    <t>935R6</t>
  </si>
  <si>
    <t>Demontáž stávajícího ocelového schodiště</t>
  </si>
  <si>
    <t>-1328343163</t>
  </si>
  <si>
    <t>Demontáž (odříznutí) stávajícího ocelového schodiště (pod parkovací plochou) - včetně uložení na MD</t>
  </si>
  <si>
    <t>935R7</t>
  </si>
  <si>
    <t>Úprava původního ocelového schodiště</t>
  </si>
  <si>
    <t>1545657357</t>
  </si>
  <si>
    <t xml:space="preserve">Úprava původního ocelového schodiště - zkrácení konstrukce vzhledem k navýšené konstrukci plata, otryskání původní konstrukce a provedení nového povrchového nátěru dle TZ. </t>
  </si>
  <si>
    <t>123</t>
  </si>
  <si>
    <t>935R8</t>
  </si>
  <si>
    <t>Opětovná montáž původního ocelového schodiště</t>
  </si>
  <si>
    <t>1053278380</t>
  </si>
  <si>
    <t>Opětovná montáž původního ocelového schodiště, vč. přidruženého (kotevního) materiálu- včetně dovozu z MD</t>
  </si>
  <si>
    <t>997</t>
  </si>
  <si>
    <t>Přesun sutě</t>
  </si>
  <si>
    <t>108R</t>
  </si>
  <si>
    <t>Odklizení demontovaných ocelových konstrukcí zákonným způsobem</t>
  </si>
  <si>
    <t>250938115</t>
  </si>
  <si>
    <t>Odklizení demontovaných ocelových konstrukcí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</si>
  <si>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Demontáž poklopů</t>
  </si>
  <si>
    <t>Demontaz1/1000</t>
  </si>
  <si>
    <t>Demontaz2/1000</t>
  </si>
  <si>
    <t>Demontaz3/1000</t>
  </si>
  <si>
    <t>Demontaz4/1000</t>
  </si>
  <si>
    <t>Demontaz5/1000</t>
  </si>
  <si>
    <t>Demontovaný plot</t>
  </si>
  <si>
    <t>rozebrani_plot*0,009</t>
  </si>
  <si>
    <t>125</t>
  </si>
  <si>
    <t>997006002</t>
  </si>
  <si>
    <t>Strojové třídění stavebního odpadu</t>
  </si>
  <si>
    <t>1824943836</t>
  </si>
  <si>
    <t>Úprava stavebního odpadu třídění strojové</t>
  </si>
  <si>
    <t>https://podminky.urs.cz/item/CS_URS_2024_02/997006002</t>
  </si>
  <si>
    <t>997006007</t>
  </si>
  <si>
    <t>Drcení stavebního odpadu ze zdiva z betonu železového s dopravou do 100 m a naložením</t>
  </si>
  <si>
    <t>1745735262</t>
  </si>
  <si>
    <t>Úprava stavebního odpadu drcení s dopravou na vzdálenost do 100 m a naložením do drtícího zařízení ze zdiva železobetonového</t>
  </si>
  <si>
    <t>https://podminky.urs.cz/item/CS_URS_2024_02/997006007</t>
  </si>
  <si>
    <t>127</t>
  </si>
  <si>
    <t>997006551</t>
  </si>
  <si>
    <t>Hrubé urovnání suti na skládce bez zhutnění</t>
  </si>
  <si>
    <t>1291770335</t>
  </si>
  <si>
    <t>https://podminky.urs.cz/item/CS_URS_2024_02/997006551</t>
  </si>
  <si>
    <t>997221551R</t>
  </si>
  <si>
    <t>Vodorovná doprava suti ze sypkých materiálů - přesun betonového recyklátu na místo použití</t>
  </si>
  <si>
    <t>1304320541</t>
  </si>
  <si>
    <t>Vodorovná doprava suti bez naložen, ale se složením a s hrubým urovnáním ze sypkých materiálů, - přesun betonového recyklátu na místo použití. (montáž - provádění podsypů a obsypů je v samostatných položkách rozpočtu)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</si>
  <si>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</t>
  </si>
  <si>
    <t xml:space="preserve">Dovoz z MD na místo použití </t>
  </si>
  <si>
    <t>129</t>
  </si>
  <si>
    <t>997221561R</t>
  </si>
  <si>
    <t>Vodorovná doprava suti z kusových materiálů - přesun betonové suti k účelu recyklace</t>
  </si>
  <si>
    <t>-726076100</t>
  </si>
  <si>
    <t>Vodorovná doprava suti se složením a s hrubým urovnáním z kusových materiálů- přesun betonové suti k účelu recyklace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</si>
  <si>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</si>
  <si>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>Přesun vybourané betonové kce na MD/třídirnu</t>
  </si>
  <si>
    <t>ZB_Sut_P*0,63</t>
  </si>
  <si>
    <t>rozebr_panely*0,355</t>
  </si>
  <si>
    <t>Sut_ZB_P*2,4</t>
  </si>
  <si>
    <t>SUT_B_P*1,09</t>
  </si>
  <si>
    <t>jadr_vrt*0,11</t>
  </si>
  <si>
    <t>ZB_Sut_L*0,63</t>
  </si>
  <si>
    <t>Sut_ZB_L*2,4</t>
  </si>
  <si>
    <t>SUT_B_L*0,109</t>
  </si>
  <si>
    <t>997221611</t>
  </si>
  <si>
    <t>Nakládání suti na dopravní prostředky pro vodorovnou dopravu</t>
  </si>
  <si>
    <t>1688203690</t>
  </si>
  <si>
    <t>Nakládání na dopravní prostředky pro vodorovnou dopravu suti</t>
  </si>
  <si>
    <t>https://podminky.urs.cz/item/CS_URS_2024_02/997221611</t>
  </si>
  <si>
    <t>-Zemina_recyklat "nedostatek betonového recyklátu"</t>
  </si>
  <si>
    <t>131</t>
  </si>
  <si>
    <t>997321511R</t>
  </si>
  <si>
    <t>Vodorovná doprava suti a vybouraných hmot - přesun kamenných kvádrů</t>
  </si>
  <si>
    <t>429681698</t>
  </si>
  <si>
    <t>Vodorovná doprava suti a vybouraných hmot bez naložení, s vyložením a hrubým urovnáním - přesun kamenných kvádrů</t>
  </si>
  <si>
    <t xml:space="preserve">Poznámka k položce:_x000d_
Předpokládá se umístění MD na levé straně PK - na ostrově. Je tedy třeba do ceny položky zohlednit i přesun materiálu z jedné strany PK na druhou, dle možností zhotovitele (včetně případné manipulace - například překládání). K těmto účelům jsou v položce samostatně vysčítány sumy pro levou a pravou stranu PK. </t>
  </si>
  <si>
    <t>Materiál na MD</t>
  </si>
  <si>
    <t>kamen_kvadr_L*2,75 "levá strana PK"</t>
  </si>
  <si>
    <t>kamen_kvadr_P*2,75 "pravá strana PK"</t>
  </si>
  <si>
    <t>Materiál z MD</t>
  </si>
  <si>
    <t>997321611</t>
  </si>
  <si>
    <t>Nakládání nebo překládání suti a vybouraných hmot</t>
  </si>
  <si>
    <t>-1730106271</t>
  </si>
  <si>
    <t>Vodorovná doprava suti a vybouraných hmot bez naložení, s vyložením a hrubým urovnáním nakládání nebo překládání na dopravní prostředek při vodorovné dopravě suti a vybouraných hmot</t>
  </si>
  <si>
    <t>Poznámka k položce:_x000d_
Jedná se o naložení materiálu na MD za účelem přemístění k opětovnému osazení._x000d_
(Nakládání materiálu na dopravní prostředek a podobně je součástí položky bourání, překládání a podružná manipulace je součástí položky vodorovné dopravy).</t>
  </si>
  <si>
    <t>kamen_kvadr_L*2,75 "naložení na MD"</t>
  </si>
  <si>
    <t>kamen_kvadr_P*2,75 "naložení na MD"</t>
  </si>
  <si>
    <t>133</t>
  </si>
  <si>
    <t>998-01R</t>
  </si>
  <si>
    <t>Odklizení suti z vybouraných konstrukcí odpovídajícím zákonným způsobem</t>
  </si>
  <si>
    <t>1301540478</t>
  </si>
  <si>
    <t>Odklizení suti z vybouraných hmot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</si>
  <si>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Kamenivo</t>
  </si>
  <si>
    <t>kamen_kvadry*2,75*0,15 "uvažováno 15% přeložených kvádrů do suti"</t>
  </si>
  <si>
    <t>Sut_podsyp*0,18</t>
  </si>
  <si>
    <t>bour_vypln*2,0</t>
  </si>
  <si>
    <t>998</t>
  </si>
  <si>
    <t>Přesun hmot</t>
  </si>
  <si>
    <t>998325011</t>
  </si>
  <si>
    <t>Přesun hmot pro objekty plavební</t>
  </si>
  <si>
    <t>1703224265</t>
  </si>
  <si>
    <t>Přesun hmot pro objekty plavební dopravní vzdálenost do 500 m</t>
  </si>
  <si>
    <t>https://podminky.urs.cz/item/CS_URS_2024_02/998325011</t>
  </si>
  <si>
    <t xml:space="preserve">Poznámka k položce:_x000d_
Předpokládá se komplikovaná doprava veškerého materiálu v rámci stavby. Do ceny je nutno zohlednit i náklady spojené s manipulací a případným přesunem z levé strany PK na pravou stranu PK. </t>
  </si>
  <si>
    <t>135</t>
  </si>
  <si>
    <t>9983-R</t>
  </si>
  <si>
    <t>Příplatek za ztíženou dopravu betonové směsi na stavbu</t>
  </si>
  <si>
    <t>725073198</t>
  </si>
  <si>
    <t xml:space="preserve">Příplatek za ztíženou dopravu betonové směsi na stavbu dle možností zhotovitele po vodě.
Předpokládá se doprava materiálu do prostoru stavby například pomocí:
- Beton bude přivážen mixy z betonárky
- Přečerpání z mixů na břehu do mixů na plavidle.
- Po naplnění mixů přistavených na plavidle se plavidlo přepraví k plavební komoře
- V prostoru stavby je beton přečerpáván z mixů na plavidle do konstrukcí stavby.
(Výčet se může lišit dle návrhu dopravy zhotovitele, důležité je ale dodržet dopravu k PK po vodě)
Položka zahrnuje veškeré náklady nutné k dopravě a manipulaci betonu do prostorů stavby (například výše zmíněné práce, pronájem pontonu a další, dle možností zhotovitele). 
Samotná betonáž má již své vlastní položky rozpočtu. </t>
  </si>
  <si>
    <t>C1215*0,15</t>
  </si>
  <si>
    <t>DKB*0,15 "podkladní beton dlažby"</t>
  </si>
  <si>
    <t>ZB_plato300*0,3</t>
  </si>
  <si>
    <t>ZB_plato450*0,45</t>
  </si>
  <si>
    <t>PSV</t>
  </si>
  <si>
    <t>Práce a dodávky PSV</t>
  </si>
  <si>
    <t>741</t>
  </si>
  <si>
    <t>Elektroinstalace - silnoproud</t>
  </si>
  <si>
    <t>741110312</t>
  </si>
  <si>
    <t>Montáž trubka ochranná do krabic plastová tuhá D přes 40 do 90 mm uložená volně</t>
  </si>
  <si>
    <t>-1258455659</t>
  </si>
  <si>
    <t>Montáž trubek ochranných s nasunutím nebo našroubováním do krabic plastových tuhých, uložených volně, vnitřní Ø přes 40 do 90 mm</t>
  </si>
  <si>
    <t>https://podminky.urs.cz/item/CS_URS_2024_02/741110312</t>
  </si>
  <si>
    <t>137</t>
  </si>
  <si>
    <t>34571352</t>
  </si>
  <si>
    <t>trubka elektroinstalační ohebná dvouplášťová korugovaná HDPE+LDPE (chránička) D 52/63mm</t>
  </si>
  <si>
    <t>-952976262</t>
  </si>
  <si>
    <t>34571353</t>
  </si>
  <si>
    <t>trubka elektroinstalační ohebná dvouplášťová korugovaná HDPE+LDPE (chránička) D 61/75mm</t>
  </si>
  <si>
    <t>508442041</t>
  </si>
  <si>
    <t>osvětlení, signalizace a sondy mereni</t>
  </si>
  <si>
    <t>Pravá stana PK</t>
  </si>
  <si>
    <t>(1,6+7,15+5,82+6,5+8,55+5,8+8,4+7,0+0,42*2+2,35+3,55)*1,05 "+5% ztratné"</t>
  </si>
  <si>
    <t>(13,4+0,94+1,55+2,65+3,95+6,71+7,1+6,65+10,32+7,17+7,1+5,05+7,6+6,15+7,1+2,5+0,55+1,45) *1,05 "+5% ztratné"</t>
  </si>
  <si>
    <t>139</t>
  </si>
  <si>
    <t>741110313</t>
  </si>
  <si>
    <t>Montáž trubka ochranná do krabic plastová tuhá D přes 90 do 133 mm uložená volně</t>
  </si>
  <si>
    <t>-1028193995</t>
  </si>
  <si>
    <t>Montáž trubek ochranných s nasunutím nebo našroubováním do krabic plastových tuhých, uložených volně, vnitřní Ø přes 90 do 133 mm</t>
  </si>
  <si>
    <t>https://podminky.urs.cz/item/CS_URS_2024_02/741110313</t>
  </si>
  <si>
    <t>34571355</t>
  </si>
  <si>
    <t>trubka elektroinstalační ohebná dvouplášťová korugovaná HDPE+LDPE (chránička) D 93/110mm</t>
  </si>
  <si>
    <t>-345197163</t>
  </si>
  <si>
    <t>K poklopům a agregátům</t>
  </si>
  <si>
    <t>(1,9+0,9+1,93+3,05+3,4+4,7*2+3,55*2+2,65*2+1,8*2+1,4+3,0*2) *1,05 "+5% ztratné"</t>
  </si>
  <si>
    <t>(5,7+5,3+5,5+1,4*2+4,3*2+8,95*2+1,4*2+7,15*2+4,05*2+1,7+1,1+4,5+0,72+4,05+3,45+2,1+20,5) *1,05 "+5% ztratné"</t>
  </si>
  <si>
    <t>141</t>
  </si>
  <si>
    <t>998741101</t>
  </si>
  <si>
    <t>Přesun hmot tonážní pro silnoproud v objektech v do 6 m</t>
  </si>
  <si>
    <t>1330715912</t>
  </si>
  <si>
    <t>Přesun hmot pro silnoproud stanovený z hmotnosti přesunovaného materiálu vodorovná dopravní vzdálenost do 50 m základní v objektech výšky do 6 m</t>
  </si>
  <si>
    <t>https://podminky.urs.cz/item/CS_URS_2024_02/998741101</t>
  </si>
  <si>
    <t>767</t>
  </si>
  <si>
    <t>Konstrukce zámečnické</t>
  </si>
  <si>
    <t>767995112</t>
  </si>
  <si>
    <t>Montáž atypických zámečnických konstrukcí hmotnosti přes 5 do 10 kg</t>
  </si>
  <si>
    <t>-1344701802</t>
  </si>
  <si>
    <t>Montáž ostatních atypických zámečnických konstrukcí hmotnosti přes 5 do 10 kg</t>
  </si>
  <si>
    <t>https://podminky.urs.cz/item/CS_URS_2024_02/767995112</t>
  </si>
  <si>
    <t>143</t>
  </si>
  <si>
    <t>7679R13</t>
  </si>
  <si>
    <t>Šachta pro bod měření - v</t>
  </si>
  <si>
    <t>-241270919</t>
  </si>
  <si>
    <t>Poznámka k položce:_x000d_
Podrobná specifikace viz výkres D.1.14.</t>
  </si>
  <si>
    <t>9,98*28 "ks - viz příloha D.1.14. a C.3."</t>
  </si>
  <si>
    <t>767995114</t>
  </si>
  <si>
    <t>Montáž atypických zámečnických konstrukcí hmotnosti přes 20 do 50 kg</t>
  </si>
  <si>
    <t>400308673</t>
  </si>
  <si>
    <t>Montáž ostatních atypických zámečnických konstrukcí hmotnosti přes 20 do 50 kg</t>
  </si>
  <si>
    <t>https://podminky.urs.cz/item/CS_URS_2024_02/767995114</t>
  </si>
  <si>
    <t xml:space="preserve">Poznámka k položce:_x000d_
_x000d_
</t>
  </si>
  <si>
    <t>145</t>
  </si>
  <si>
    <t>7679R11</t>
  </si>
  <si>
    <t>Šachta pro ukotvení jeřábku - p</t>
  </si>
  <si>
    <t>1243009435</t>
  </si>
  <si>
    <t>26,34*12 "ks - viz příloha D.1.14. a C.3."</t>
  </si>
  <si>
    <t>767995115</t>
  </si>
  <si>
    <t>Montáž atypických zámečnických konstrukcí hmotnosti přes 50 do 100 kg</t>
  </si>
  <si>
    <t>1550704459</t>
  </si>
  <si>
    <t>Montáž ostatních atypických zámečnických konstrukcí hmotnosti přes 50 do 100 kg</t>
  </si>
  <si>
    <t>https://podminky.urs.cz/item/CS_URS_2024_02/767995115</t>
  </si>
  <si>
    <t>147</t>
  </si>
  <si>
    <t>7679R1</t>
  </si>
  <si>
    <t>Ocelové poklopy kanálu elektro</t>
  </si>
  <si>
    <t>-1139558794</t>
  </si>
  <si>
    <t xml:space="preserve">Ocelové poklopy kanálu elektro. Podrobná specifikace viz D.1.10.
</t>
  </si>
  <si>
    <t>94,82"kg/m2"*224,74 "m2" "viz příloha D.1.10"</t>
  </si>
  <si>
    <t>7679R2</t>
  </si>
  <si>
    <t>Ocelové poklopy kanálu elektro - zesílený</t>
  </si>
  <si>
    <t>1941722551</t>
  </si>
  <si>
    <t xml:space="preserve">Ocelové poklopy kanálu elektro - zesílené. Podrobná specifikace viz D.1.11.
</t>
  </si>
  <si>
    <t>202,665 "kg/m2"*188,35 "m2" "viz příloha D.1.11"</t>
  </si>
  <si>
    <t>149</t>
  </si>
  <si>
    <t>7679R7</t>
  </si>
  <si>
    <t>Poklop horního závěsu vrátně</t>
  </si>
  <si>
    <t>-232871417</t>
  </si>
  <si>
    <t>Poklop horního závěsu vrátně - i</t>
  </si>
  <si>
    <t>Poznámka k položce:_x000d_
Podrobná specifikace viz D.1.13</t>
  </si>
  <si>
    <t>61,94 "viz příloha D.1.13 a C.3." *4 "ks"</t>
  </si>
  <si>
    <t>7679R12</t>
  </si>
  <si>
    <t>Šachta sondy měření - u</t>
  </si>
  <si>
    <t>638497194</t>
  </si>
  <si>
    <t xml:space="preserve">87,89  "viz příloha D.1.14 a C.3." *2 "ks"</t>
  </si>
  <si>
    <t>151</t>
  </si>
  <si>
    <t>767995116</t>
  </si>
  <si>
    <t>Montáž atypických zámečnických konstrukcí hmotnosti přes 100 do 250 kg</t>
  </si>
  <si>
    <t>-433549580</t>
  </si>
  <si>
    <t>Montáž ostatních atypických zámečnických konstrukcí hmotnosti přes 100 do 250 kg</t>
  </si>
  <si>
    <t>https://podminky.urs.cz/item/CS_URS_2024_02/767995116</t>
  </si>
  <si>
    <t>230 "nosná kce rozvaděče"</t>
  </si>
  <si>
    <t>7679R14</t>
  </si>
  <si>
    <t>Ocelový poklop šachty uzávěru obtoku</t>
  </si>
  <si>
    <t>-126588044</t>
  </si>
  <si>
    <t>Poznámka k položce:_x000d_
Předpokládá se montáž po jednotlivých dílech._x000d_
Podrobná specifikace viz výkres D.1.16.</t>
  </si>
  <si>
    <t>1196,58 "viz příloha D.1.16." *6 "ks"</t>
  </si>
  <si>
    <t>153</t>
  </si>
  <si>
    <t>767995117</t>
  </si>
  <si>
    <t>Montáž atypických zámečnických konstrukcí hmotnosti přes 250 do 500 kg</t>
  </si>
  <si>
    <t>419360383</t>
  </si>
  <si>
    <t>Montáž ostatních atypických zámečnických konstrukcí hmotnosti přes 250 do 500 kg</t>
  </si>
  <si>
    <t>https://podminky.urs.cz/item/CS_URS_2024_02/767995117</t>
  </si>
  <si>
    <t>7679R3</t>
  </si>
  <si>
    <t xml:space="preserve">Ocelové poklopy výklenků lineárních pohonů </t>
  </si>
  <si>
    <t>-99851355</t>
  </si>
  <si>
    <t>Poznámka k položce:_x000d_
Podrobná specifikace viz výkres D.1.12.</t>
  </si>
  <si>
    <t>332,46 "viz příloha D.1.12"* 4"ks"</t>
  </si>
  <si>
    <t>767996701</t>
  </si>
  <si>
    <t>Demontáž atypických zámečnických konstrukcí řezáním hm jednotlivých dílů do 50 kg</t>
  </si>
  <si>
    <t>805935806</t>
  </si>
  <si>
    <t>Demontáž ostatních zámečnických konstrukcí řezáním o hmotnosti jednotlivých dílů do 50 kg</t>
  </si>
  <si>
    <t>https://podminky.urs.cz/item/CS_URS_2024_02/767996701</t>
  </si>
  <si>
    <t>367,4*1,15 "demontáž poklopů včetně rámů"</t>
  </si>
  <si>
    <t>767996702</t>
  </si>
  <si>
    <t>Demontáž atypických zámečnických konstrukcí řezáním hm jednotlivých dílů přes 50 do 100 kg</t>
  </si>
  <si>
    <t>550198922</t>
  </si>
  <si>
    <t>Demontáž ostatních zámečnických konstrukcí řezáním o hmotnosti jednotlivých dílů přes 50 do 100 kg</t>
  </si>
  <si>
    <t>https://podminky.urs.cz/item/CS_URS_2024_02/767996702</t>
  </si>
  <si>
    <t>555,0*1,15 "demontáž poklopů včetně rámů"</t>
  </si>
  <si>
    <t>(11,3+5,5+13,9+5,7+12,1+5,5+12,4+5,7)*25,3 "demontáž rámů v betonu - U200"</t>
  </si>
  <si>
    <t>20555,2 "demontáž poklopů kabelových kanálků včetně rámů"</t>
  </si>
  <si>
    <t>100 "kotvení náhradních vrat"*12 "ks"</t>
  </si>
  <si>
    <t>(258+363)*15 "15kg/m konstrukce uvnitř kabelové trasy"</t>
  </si>
  <si>
    <t>157</t>
  </si>
  <si>
    <t>767996703</t>
  </si>
  <si>
    <t>Demontáž atypických zámečnických konstrukcí řezáním hm jednotlivých dílů přes 100 do 250 kg</t>
  </si>
  <si>
    <t>-2059465892</t>
  </si>
  <si>
    <t>Demontáž ostatních zámečnických konstrukcí řezáním o hmotnosti jednotlivých dílů přes 100 do 250 kg</t>
  </si>
  <si>
    <t>https://podminky.urs.cz/item/CS_URS_2024_02/767996703</t>
  </si>
  <si>
    <t>631,9*1,15 "demontáž poklopů včetně rámů"</t>
  </si>
  <si>
    <t>767996704</t>
  </si>
  <si>
    <t>Demontáž atypických zámečnických konstrukcí řezáním hm jednotlivých dílů přes 250 do 500 kg</t>
  </si>
  <si>
    <t>-356709495</t>
  </si>
  <si>
    <t>Demontáž ostatních zámečnických konstrukcí řezáním o hmotnosti jednotlivých dílů přes 250 do 500 kg</t>
  </si>
  <si>
    <t>https://podminky.urs.cz/item/CS_URS_2024_02/767996704</t>
  </si>
  <si>
    <t>2962,6*1,15 "demontáž poklopů včetně rámů"</t>
  </si>
  <si>
    <t>159</t>
  </si>
  <si>
    <t>767996705</t>
  </si>
  <si>
    <t>Demontáž atypických zámečnických konstrukcí řezáním hm jednotlivých dílů přes 500 kg</t>
  </si>
  <si>
    <t>915335054</t>
  </si>
  <si>
    <t>Demontáž ostatních zámečnických konstrukcí řezáním o hmotnosti jednotlivých dílů přes 500 kg</t>
  </si>
  <si>
    <t>https://podminky.urs.cz/item/CS_URS_2024_02/767996705</t>
  </si>
  <si>
    <t>7545,3*1,15 "demontáž poklopů včetně rámů"</t>
  </si>
  <si>
    <t>998767101</t>
  </si>
  <si>
    <t>Přesun hmot tonážní pro zámečnické konstrukce v objektech v do 6 m</t>
  </si>
  <si>
    <t>486470711</t>
  </si>
  <si>
    <t>Přesun hmot pro zámečnické konstrukce stanovený z hmotnosti přesunovaného materiálu vodorovná dopravní vzdálenost do 50 m základní v objektech výšky do 6 m</t>
  </si>
  <si>
    <t>https://podminky.urs.cz/item/CS_URS_2024_02/998767101</t>
  </si>
  <si>
    <t>Práce a dodávky M</t>
  </si>
  <si>
    <t>21-M</t>
  </si>
  <si>
    <t>Elektromontáže</t>
  </si>
  <si>
    <t>161</t>
  </si>
  <si>
    <t>2102200R01</t>
  </si>
  <si>
    <t xml:space="preserve">Dodávka a montáž uzemňovacího vedení vodičů FeZn v zemi páskou do 120 mm2 </t>
  </si>
  <si>
    <t>-2094210855</t>
  </si>
  <si>
    <t xml:space="preserve">(245,3+322,6)*1,2 "+20 % na  vyvedení pásku"</t>
  </si>
  <si>
    <t>46-M</t>
  </si>
  <si>
    <t>Zemní práce při extr.mont.pracích</t>
  </si>
  <si>
    <t>460743111</t>
  </si>
  <si>
    <t>Osazení kabelových prostupů z trub ocelových do protlačovaných otvorů průměru do 15 cm</t>
  </si>
  <si>
    <t>1981104377</t>
  </si>
  <si>
    <t>Osazení kabelových prostupů z trub ocelových do protlačovaných otvorů, vnitřního průměru do 15 cm</t>
  </si>
  <si>
    <t>https://podminky.urs.cz/item/CS_URS_2024_02/460743111</t>
  </si>
  <si>
    <t>163</t>
  </si>
  <si>
    <t>55283913</t>
  </si>
  <si>
    <t>trubka ocelová bezešvá hladká jakost 11 353 102x5,0mm</t>
  </si>
  <si>
    <t>-214152101</t>
  </si>
  <si>
    <t>0,3*2 "ks" "viz příloha C.3. - do velínu"</t>
  </si>
  <si>
    <t>460743112</t>
  </si>
  <si>
    <t>Osazení kabelových prostupů z trub ocelových do protlačovaných otvorů průměru přes 15 do 20 cm</t>
  </si>
  <si>
    <t>244217410</t>
  </si>
  <si>
    <t>Osazení kabelových prostupů z trub ocelových do protlačovaných otvorů, vnitřního průměru přes 15 do 20 cm</t>
  </si>
  <si>
    <t>https://podminky.urs.cz/item/CS_URS_2024_02/460743112</t>
  </si>
  <si>
    <t>0,5*12 "ks" *2 "kabelová šachta"</t>
  </si>
  <si>
    <t>165</t>
  </si>
  <si>
    <t>14011108R</t>
  </si>
  <si>
    <t>trubka ocelová bezešvá hladká jakost 11 353 219x9 mm</t>
  </si>
  <si>
    <t>-349291685</t>
  </si>
  <si>
    <t>bed_rov</t>
  </si>
  <si>
    <t>Bednění rovinné</t>
  </si>
  <si>
    <t>330,712</t>
  </si>
  <si>
    <t>bed_zakl</t>
  </si>
  <si>
    <t>Bednění základu</t>
  </si>
  <si>
    <t>9,16</t>
  </si>
  <si>
    <t>Bedneni_Z</t>
  </si>
  <si>
    <t>Válcové bednění</t>
  </si>
  <si>
    <t>19,8</t>
  </si>
  <si>
    <t>156,2</t>
  </si>
  <si>
    <t>Bour_ZB</t>
  </si>
  <si>
    <t>Bourání betonu</t>
  </si>
  <si>
    <t>35,863</t>
  </si>
  <si>
    <t>Bour_B1</t>
  </si>
  <si>
    <t xml:space="preserve">bourání betonu </t>
  </si>
  <si>
    <t>Bour_B2</t>
  </si>
  <si>
    <t>14,7</t>
  </si>
  <si>
    <t>SO 02 - Rekonstrukce vystrojení plavební komory</t>
  </si>
  <si>
    <t>15,572</t>
  </si>
  <si>
    <t>C3037_KŠ</t>
  </si>
  <si>
    <t>86,404</t>
  </si>
  <si>
    <t>Demontaz</t>
  </si>
  <si>
    <t>odvoz kovosrot</t>
  </si>
  <si>
    <t>17797,884</t>
  </si>
  <si>
    <t>16,64</t>
  </si>
  <si>
    <t>hydroiz_sterka</t>
  </si>
  <si>
    <t>hydroizolační stěrka</t>
  </si>
  <si>
    <t>114,29</t>
  </si>
  <si>
    <t>hydroizol_teren</t>
  </si>
  <si>
    <t>hydroizolace pod terénem</t>
  </si>
  <si>
    <t>34,468</t>
  </si>
  <si>
    <t>HEB360</t>
  </si>
  <si>
    <t>HEB 360 v šachtě</t>
  </si>
  <si>
    <t>42,032</t>
  </si>
  <si>
    <t>38,352</t>
  </si>
  <si>
    <t>kamen_sut</t>
  </si>
  <si>
    <t>6,656</t>
  </si>
  <si>
    <t>KHR</t>
  </si>
  <si>
    <t>kanalky vedeni hydraul. rozvodu</t>
  </si>
  <si>
    <t>2273,47</t>
  </si>
  <si>
    <t>kotva_M12</t>
  </si>
  <si>
    <t>Kotevní šroub M12</t>
  </si>
  <si>
    <t>Kotva_M12_Ž</t>
  </si>
  <si>
    <t>kotvy M12 žebříků</t>
  </si>
  <si>
    <t>392</t>
  </si>
  <si>
    <t>kovani_hran</t>
  </si>
  <si>
    <t>kovani hran plata</t>
  </si>
  <si>
    <t>14150,5</t>
  </si>
  <si>
    <t>nasyp</t>
  </si>
  <si>
    <t>17,034</t>
  </si>
  <si>
    <t>M16_350</t>
  </si>
  <si>
    <t>104,709</t>
  </si>
  <si>
    <t>M16_140</t>
  </si>
  <si>
    <t>ockc_schod_zh</t>
  </si>
  <si>
    <t>Ocelová konstrukce schodů - záhladní hmotnost</t>
  </si>
  <si>
    <t>1304,682</t>
  </si>
  <si>
    <t>ockc_schodu</t>
  </si>
  <si>
    <t>Ocelová konstrukce schodů</t>
  </si>
  <si>
    <t>1435,15</t>
  </si>
  <si>
    <t>ostat_drobny_m</t>
  </si>
  <si>
    <t>ostatní drobný materiál šachty</t>
  </si>
  <si>
    <t>8,406</t>
  </si>
  <si>
    <t>ostatni_ocel</t>
  </si>
  <si>
    <t>prevazky ostatni material</t>
  </si>
  <si>
    <t>0,7</t>
  </si>
  <si>
    <t>pachole</t>
  </si>
  <si>
    <t>3769,8</t>
  </si>
  <si>
    <t>poklop_vodotesny</t>
  </si>
  <si>
    <t>poklop vodotěsný</t>
  </si>
  <si>
    <t>990</t>
  </si>
  <si>
    <t>protlak</t>
  </si>
  <si>
    <t>protlak potrubí</t>
  </si>
  <si>
    <t>98,4</t>
  </si>
  <si>
    <t>Rozpery</t>
  </si>
  <si>
    <t>Rozpery - potrubí 324/12</t>
  </si>
  <si>
    <t>4,664</t>
  </si>
  <si>
    <t>ryha_dno</t>
  </si>
  <si>
    <t>rýha ve dně PK</t>
  </si>
  <si>
    <t>schod_stup</t>
  </si>
  <si>
    <t>Schodišťové stupně</t>
  </si>
  <si>
    <t>Strop_C3037</t>
  </si>
  <si>
    <t>strop velin beton</t>
  </si>
  <si>
    <t>4,09</t>
  </si>
  <si>
    <t>leseni_prostor</t>
  </si>
  <si>
    <t>leseni prostorove</t>
  </si>
  <si>
    <t>84,032</t>
  </si>
  <si>
    <t>podlaha_leseni</t>
  </si>
  <si>
    <t>33,2</t>
  </si>
  <si>
    <t>KVVR</t>
  </si>
  <si>
    <t>kanalky vedeni vzduch. rozvodu</t>
  </si>
  <si>
    <t>1502,55</t>
  </si>
  <si>
    <t>kryt_1</t>
  </si>
  <si>
    <t>kryt_kompresoru - ocelová část</t>
  </si>
  <si>
    <t>105,96</t>
  </si>
  <si>
    <t>kryt_2</t>
  </si>
  <si>
    <t>kryt kompresoru - nerezová část</t>
  </si>
  <si>
    <t>117,66</t>
  </si>
  <si>
    <t>138,71</t>
  </si>
  <si>
    <t>beton_SCC</t>
  </si>
  <si>
    <t>beton_SCC - zálivka</t>
  </si>
  <si>
    <t>24,75</t>
  </si>
  <si>
    <t>trny_krabice</t>
  </si>
  <si>
    <t>4997,76</t>
  </si>
  <si>
    <t>Sut_izolace</t>
  </si>
  <si>
    <t>sut izolace</t>
  </si>
  <si>
    <t>94,47</t>
  </si>
  <si>
    <t>šachta</t>
  </si>
  <si>
    <t>vykop šachta</t>
  </si>
  <si>
    <t>253,538</t>
  </si>
  <si>
    <t>šachta_P</t>
  </si>
  <si>
    <t>vykop šachty PS PK</t>
  </si>
  <si>
    <t>126,769</t>
  </si>
  <si>
    <t>štětovnice</t>
  </si>
  <si>
    <t>stetovnice delsi nez 10m</t>
  </si>
  <si>
    <t>612</t>
  </si>
  <si>
    <t>312,4</t>
  </si>
  <si>
    <t>velin_kryt</t>
  </si>
  <si>
    <t>kryt velinu</t>
  </si>
  <si>
    <t>Vrt_D250</t>
  </si>
  <si>
    <t>Jadrové vrty D250</t>
  </si>
  <si>
    <t>86,4</t>
  </si>
  <si>
    <t>zabradli_ochoz</t>
  </si>
  <si>
    <t>600</t>
  </si>
  <si>
    <t>zatepleni</t>
  </si>
  <si>
    <t>zebriky</t>
  </si>
  <si>
    <t>zebriky nove</t>
  </si>
  <si>
    <t>1868,26</t>
  </si>
  <si>
    <t>žebřík_šachty</t>
  </si>
  <si>
    <t>žebřík s ochranným košem</t>
  </si>
  <si>
    <t>1080,9</t>
  </si>
  <si>
    <t>KVVR_nerez</t>
  </si>
  <si>
    <t>2,37</t>
  </si>
  <si>
    <t>PB_C3037</t>
  </si>
  <si>
    <t>Prostý beton C 30/37</t>
  </si>
  <si>
    <t>148,287</t>
  </si>
  <si>
    <t>109,765</t>
  </si>
  <si>
    <t>podkladní beton C 12/15</t>
  </si>
  <si>
    <t>Podkladní beton C 20/25</t>
  </si>
  <si>
    <t>Obetonovani</t>
  </si>
  <si>
    <t>18,72</t>
  </si>
  <si>
    <t>309,331</t>
  </si>
  <si>
    <t>odkop</t>
  </si>
  <si>
    <t>odkop svahu</t>
  </si>
  <si>
    <t>17,835</t>
  </si>
  <si>
    <t xml:space="preserve">    711 - Izolace proti vodě, vlhkosti a plynům</t>
  </si>
  <si>
    <t xml:space="preserve">    713 - Izolace tepelné</t>
  </si>
  <si>
    <t xml:space="preserve">    23-M - Montáže potrubí</t>
  </si>
  <si>
    <t>114203103</t>
  </si>
  <si>
    <t>Rozebrání dlažeb z lomového kamene nebo betonových tvárnic do cementové malty</t>
  </si>
  <si>
    <t>-1141372892</t>
  </si>
  <si>
    <t>Rozebrání dlažeb nebo záhozů s naložením na dopravní prostředek dlažeb z lomového kamene nebo betonových tvárnic do cementové malty se spárami zalitými cementovou maltou</t>
  </si>
  <si>
    <t>https://podminky.urs.cz/item/CS_URS_2024_02/114203103</t>
  </si>
  <si>
    <t>Dno PK - rýha</t>
  </si>
  <si>
    <t>10,4*1,6*0,4 "viz příloha C.3. a D.1.5. a D.2.11.</t>
  </si>
  <si>
    <t>122151502</t>
  </si>
  <si>
    <t>Odkopávky a prokopávky zapažené v hornině třídy těžitelnosti I skupiny 1 a 2 objem do 50 m3 strojně</t>
  </si>
  <si>
    <t>-1071936305</t>
  </si>
  <si>
    <t>Odkopávky a prokopávky zapažené strojně v hornině třídy těžitelnosti I skupiny 1 a 2 přes 20 do 50 m3</t>
  </si>
  <si>
    <t>https://podminky.urs.cz/item/CS_URS_2024_02/122151502</t>
  </si>
  <si>
    <t>Viz D.2.11 - Mikrozáporové pažení - svah</t>
  </si>
  <si>
    <t>6,15*2,9"m2"</t>
  </si>
  <si>
    <t>131151102</t>
  </si>
  <si>
    <t>Hloubení jam nezapažených v hornině třídy těžitelnosti I skupiny 1 a 2 objem do 50 m3 strojně</t>
  </si>
  <si>
    <t>1734620096</t>
  </si>
  <si>
    <t>Hloubení nezapažených jam a zářezů strojně s urovnáním dna do předepsaného profilu a spádu v hornině třídy těžitelnosti I skupiny 1 a 2 přes 20 do 50 m3</t>
  </si>
  <si>
    <t>https://podminky.urs.cz/item/CS_URS_2024_02/131151102</t>
  </si>
  <si>
    <t>viz příloha C.3. a D.2.12</t>
  </si>
  <si>
    <t>3,45"m2"*4,1 "pilíře místního ovládání" *2 "ks"</t>
  </si>
  <si>
    <t>2,6*2,15*0,45 "pilíře elektro" *4 "ks"</t>
  </si>
  <si>
    <t>132212331</t>
  </si>
  <si>
    <t>Hloubení nezapažených rýh šířky do 2000 mm v soudržných horninách třídy těžitelnosti I skupiny 3 ručně</t>
  </si>
  <si>
    <t>-2135463110</t>
  </si>
  <si>
    <t>Hloubení nezapažených rýh šířky přes 800 do 2 000 mm ručně s urovnáním dna do předepsaného profilu a spádu v hornině třídy těžitelnosti I skupiny 3 soudržných</t>
  </si>
  <si>
    <t>https://podminky.urs.cz/item/CS_URS_2024_02/132212331</t>
  </si>
  <si>
    <t>Viz příloha D.1.4 a D.1.5 Dno PK</t>
  </si>
  <si>
    <t>1,4*10,4*1,6 - kamen_sut</t>
  </si>
  <si>
    <t>133254104</t>
  </si>
  <si>
    <t>Hloubení šachet zapažených v hornině třídy těžitelnosti I skupiny 3 objem přes 100 m3</t>
  </si>
  <si>
    <t>-2109256442</t>
  </si>
  <si>
    <t>Hloubení zapažených šachet strojně v hornině třídy těžitelnosti I skupiny 3 přes 100 m3</t>
  </si>
  <si>
    <t>https://podminky.urs.cz/item/CS_URS_2024_02/133254104</t>
  </si>
  <si>
    <t>šachta*0,5 "50 % zeminy tř. 3"</t>
  </si>
  <si>
    <t>133354104</t>
  </si>
  <si>
    <t>Hloubení šachet zapažených v hornině třídy těžitelnosti II skupiny 4 objem přes 100 m3</t>
  </si>
  <si>
    <t>-1404603842</t>
  </si>
  <si>
    <t>Hloubení zapažených šachet strojně v hornině třídy těžitelnosti II skupiny 4 přes 100 m3</t>
  </si>
  <si>
    <t>https://podminky.urs.cz/item/CS_URS_2024_02/133354104</t>
  </si>
  <si>
    <t>2,65*4,45*10,75 "vstup do kabelové šachty - pravá strana PK"</t>
  </si>
  <si>
    <t>2,65*4,45*10,75 "vstup do kabelové šachty -levá strana PK"</t>
  </si>
  <si>
    <t>šachta*0,5 "50 % zeminy tř. 4"</t>
  </si>
  <si>
    <t>141721216R</t>
  </si>
  <si>
    <t xml:space="preserve">Protlak ocelového potrubí jádrovým vrtem do 250 mm </t>
  </si>
  <si>
    <t>-1663739640</t>
  </si>
  <si>
    <t xml:space="preserve">Protlak ocelového potrubí jádrovým vrtem do 250 mm, vč. veškerých přidružených prací k provedení protlačení potrubí. </t>
  </si>
  <si>
    <t xml:space="preserve">Poznámka k položce:_x000d_
Jedná se o protlačení potrubí již provedeným jádrovým vrtem viz položka č. 59_x000d_
</t>
  </si>
  <si>
    <t>141721R1</t>
  </si>
  <si>
    <t>Ocelové potrubí D 245/14 mm</t>
  </si>
  <si>
    <t>817551999</t>
  </si>
  <si>
    <t>Viz příloha C.3. a D.2.11</t>
  </si>
  <si>
    <t>(7,25+1+7,15+1)*6 "na obou stranách"</t>
  </si>
  <si>
    <t>151721111</t>
  </si>
  <si>
    <t>Zřízení pažení do ocelových zápor hl výkopu do 4 m s jeho následným odstraněním</t>
  </si>
  <si>
    <t>-108226330</t>
  </si>
  <si>
    <t>Pažení do ocelových zápor bez ohledu na druh pažin, s odstraněním pažení, hloubky výkopu do 4 m</t>
  </si>
  <si>
    <t>https://podminky.urs.cz/item/CS_URS_2024_02/151721111</t>
  </si>
  <si>
    <t>Záporové pažení na PS PK</t>
  </si>
  <si>
    <t>2,2*0,75*12"ks"</t>
  </si>
  <si>
    <t>153111112</t>
  </si>
  <si>
    <t>Podélné řezání ocelových štětovnic na skládce</t>
  </si>
  <si>
    <t>-256827488</t>
  </si>
  <si>
    <t>Úprava ocelových štětovnic pro štětové stěny řezání z terénu, štětovnic na skládce podélné</t>
  </si>
  <si>
    <t>https://podminky.urs.cz/item/CS_URS_2024_02/153111112</t>
  </si>
  <si>
    <t>17,0*4 "pravá strana PK"</t>
  </si>
  <si>
    <t>17,0*4 "levá strana PK"</t>
  </si>
  <si>
    <t>153111114</t>
  </si>
  <si>
    <t>Příčné řezání ocelových zaberaněných štětovnic z terénu</t>
  </si>
  <si>
    <t>815023298</t>
  </si>
  <si>
    <t>Úprava ocelových štětovnic pro štětové stěny řezání z terénu, štětovnic zaberaněných příčné</t>
  </si>
  <si>
    <t>https://podminky.urs.cz/item/CS_URS_2024_02/153111114</t>
  </si>
  <si>
    <t>32 "pravá strana PK - kabelové šachty"</t>
  </si>
  <si>
    <t>32 "Levá strana PK - kabelové šachty"</t>
  </si>
  <si>
    <t>153111119</t>
  </si>
  <si>
    <t>Řezání otvorů v ocelových zaberaněných štětovnicích z terénu</t>
  </si>
  <si>
    <t>-329022745</t>
  </si>
  <si>
    <t>Úprava ocelových štětovnic pro štětové stěny řezání z terénu, štětovnic zaberaněných otvorů</t>
  </si>
  <si>
    <t>https://podminky.urs.cz/item/CS_URS_2024_02/153111119</t>
  </si>
  <si>
    <t xml:space="preserve">Poznámka k položce:_x000d_
Otvory pro zemní protlak. </t>
  </si>
  <si>
    <t>6 "v oblasti zemního protlaku"*2"šachty"</t>
  </si>
  <si>
    <t>12 "pro chráničky kabelového kanálku"*2"šachty"</t>
  </si>
  <si>
    <t>153111132</t>
  </si>
  <si>
    <t>Podélné svaření ocelových štětovnic na skládce</t>
  </si>
  <si>
    <t>386759048</t>
  </si>
  <si>
    <t>Úprava ocelových štětovnic pro štětové stěny svaření z terénu, štětovnic na skládce podélné</t>
  </si>
  <si>
    <t>https://podminky.urs.cz/item/CS_URS_2024_02/153111132</t>
  </si>
  <si>
    <t>153112112</t>
  </si>
  <si>
    <t>Nastražení ocelových štětovnic dl přes 10 m ve standardních podmínkách z terénu</t>
  </si>
  <si>
    <t>-1857891607</t>
  </si>
  <si>
    <t>Zřízení beraněných stěn z ocelových štětovnic z terénu nastražení štětovnic ve standardních podmínkách, délky přes 10 m</t>
  </si>
  <si>
    <t>https://podminky.urs.cz/item/CS_URS_2024_02/153112112</t>
  </si>
  <si>
    <t>viz příloha C.3. a D.1.5</t>
  </si>
  <si>
    <t>17,0*(4,2+4,8)*2 "štětovnice - kabelová šachta PK" *2"ks"</t>
  </si>
  <si>
    <t>15920-R03</t>
  </si>
  <si>
    <t>štětovnice VL604 S 355 GP</t>
  </si>
  <si>
    <t>2144932015</t>
  </si>
  <si>
    <t>štětovnice*0,1235</t>
  </si>
  <si>
    <t>153112124</t>
  </si>
  <si>
    <t>Zaberanění ocelových štětovnic na dl do 16 m ve standardních podmínkách z terénu</t>
  </si>
  <si>
    <t>-900960937</t>
  </si>
  <si>
    <t>Zřízení beraněných stěn z ocelových štětovnic z terénu zaberanění štětovnic ve standardních podmínkách, délky do 16 m</t>
  </si>
  <si>
    <t>https://podminky.urs.cz/item/CS_URS_2024_02/153112124</t>
  </si>
  <si>
    <t>(15,5-0,25)*(4,2+4,8*2) "štětovnice - kabelová šachta levá strana PK"</t>
  </si>
  <si>
    <t>(15,5-0,2)*(4,2+4,8-0,9)*2"štětovnice - kabelová šachta pravá strana PK"</t>
  </si>
  <si>
    <t>15311212R1</t>
  </si>
  <si>
    <t>Zaberanění ocelových štětovnic na dl přes 16 m ve standardních podmínkách z terénu</t>
  </si>
  <si>
    <t>370365775</t>
  </si>
  <si>
    <t>Zřízení beraněných stěn z ocelových štětovnic z terénu zaberanění štětovnic ve standardních podmínkách, délky přes 16 m</t>
  </si>
  <si>
    <t>(16,5-0,3)*(4,2+0,9*2) "štětovnice - kabelová šachta pravá strana PK - svah"</t>
  </si>
  <si>
    <t>154077341</t>
  </si>
  <si>
    <t>Konstrukce výstroje šachet netypová dočasně mokrá montáž</t>
  </si>
  <si>
    <t>1225361775</t>
  </si>
  <si>
    <t>Netypová výstroj šachet z úplných ocelových rámů včetně spojovacích prvků výztuže montáž včetně dodání pomocného materiálu, v hornině mokré</t>
  </si>
  <si>
    <t>https://podminky.urs.cz/item/CS_URS_2024_02/154077341</t>
  </si>
  <si>
    <t>HEB360*1000</t>
  </si>
  <si>
    <t>ostat_drobny_m*1000</t>
  </si>
  <si>
    <t>13010754R</t>
  </si>
  <si>
    <t>ocel profilová jakost S 355 GP průřez HEB 360</t>
  </si>
  <si>
    <t>-1133019480</t>
  </si>
  <si>
    <t>14,8*2*142"kg/m"/1000 "rám 2xHEB 360" *5 "Celkem 5x v hloubce šachty" *2 "2 šachty"</t>
  </si>
  <si>
    <t>130R1</t>
  </si>
  <si>
    <t>dodávka ostatního drobného ocelového materiálu</t>
  </si>
  <si>
    <t>-1845538474</t>
  </si>
  <si>
    <t xml:space="preserve">HEB360 *0,2 "20% přidružený materiál" </t>
  </si>
  <si>
    <t>Odklizení a uložení přebytku zeminy odpovídajícím zákonným způsobem</t>
  </si>
  <si>
    <t>-68731120</t>
  </si>
  <si>
    <t xml:space="preserve">Odklizení a uložení přebytku zeminy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
</t>
  </si>
  <si>
    <t>-nasyp</t>
  </si>
  <si>
    <t>162251102</t>
  </si>
  <si>
    <t>Vodorovné přemístění přes 20 do 50 m výkopku/sypaniny z horniny třídy těžitelnosti I skupiny 1 až 3</t>
  </si>
  <si>
    <t>-1018996548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</si>
  <si>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</si>
  <si>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https://podminky.urs.cz/item/CS_URS_2024_02/162251102</t>
  </si>
  <si>
    <t>Přesun na MD</t>
  </si>
  <si>
    <t>1304966429</t>
  </si>
  <si>
    <t>Jama/2 "výkop pravé strany PK"</t>
  </si>
  <si>
    <t>167151101</t>
  </si>
  <si>
    <t>Nakládání výkopku z hornin třídy těžitelnosti I skupiny 1 až 3 do 100 m3</t>
  </si>
  <si>
    <t>-952646441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</si>
  <si>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</si>
  <si>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</si>
  <si>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171151131</t>
  </si>
  <si>
    <t>Uložení sypaniny z hornin nesoudržných a soudržných střídavě do násypů zhutněných strojně</t>
  </si>
  <si>
    <t>-2138466561</t>
  </si>
  <si>
    <t>Uložení sypanin do násypů strojně s rozprostřením sypaniny ve vrstvách a s hrubým urovnáním zhutněných z hornin nesoudržných a soudržných střídavě ukládaných</t>
  </si>
  <si>
    <t>https://podminky.urs.cz/item/CS_URS_2024_02/171151131</t>
  </si>
  <si>
    <t>viz D.2.11- zpětný násyp terénu</t>
  </si>
  <si>
    <t>2,6*2,66 "m2 - k palisádám"</t>
  </si>
  <si>
    <t>(6,15-2,6)*2,85"m2"</t>
  </si>
  <si>
    <t>396488020</t>
  </si>
  <si>
    <t>-1115102615</t>
  </si>
  <si>
    <t>Viz příloha D.1.5 , D.1.4 a C.3.</t>
  </si>
  <si>
    <t xml:space="preserve">7,1*44 "ks vrtů" </t>
  </si>
  <si>
    <t>226213312</t>
  </si>
  <si>
    <t>Vrty velkoprofilové svislé zapažené D přes 850 do 1050 mm hl od 0 do 20 m hornina II</t>
  </si>
  <si>
    <t>-1461629362</t>
  </si>
  <si>
    <t>Velkoprofilové vrty náběrovým vrtáním svislé zapažené ocelovými pažnicemi průměru přes 850 do 1050 mm, v hl od 0 do 20 m v hornině tř. II</t>
  </si>
  <si>
    <t>https://podminky.urs.cz/item/CS_URS_2024_02/226213312</t>
  </si>
  <si>
    <t>Viz D.2.11 - kabelové šachty</t>
  </si>
  <si>
    <t>48"ks" *13,0"m"</t>
  </si>
  <si>
    <t>226213313</t>
  </si>
  <si>
    <t>Vrty velkoprofilové svislé zapažené D přes 850 do 1050 mm hl od 0 do 20 m hornina III</t>
  </si>
  <si>
    <t>1175456927</t>
  </si>
  <si>
    <t>Velkoprofilové vrty náběrovým vrtáním svislé zapažené ocelovými pažnicemi průměru přes 850 do 1050 mm, v hl od 0 do 20 m v hornině tř. III</t>
  </si>
  <si>
    <t>https://podminky.urs.cz/item/CS_URS_2024_02/226213313</t>
  </si>
  <si>
    <t>48"ks" *4"m"</t>
  </si>
  <si>
    <t>231211313R</t>
  </si>
  <si>
    <t xml:space="preserve">Zřízení pilot svislých zapažených D přes 650 do 1250 mm hl od 0 do 30 m s vytažením pažnic  z jílocementové směsi</t>
  </si>
  <si>
    <t>739181850</t>
  </si>
  <si>
    <t>Zřízení výplně pilot zapažených s vytažením pažnic z vrtu svislých z jílocementové směsi, v hl od 0 do 30 m, při průměru piloty přes 650 do 1250 mm</t>
  </si>
  <si>
    <t>48"ks" *17,0"m"</t>
  </si>
  <si>
    <t>261121911R</t>
  </si>
  <si>
    <t>Dodávka samotuhnoucí jílocementové výplně pro velkoprofilové vrty</t>
  </si>
  <si>
    <t>386209681</t>
  </si>
  <si>
    <t>48"ks" *17,0"m" *(PI/4*0,9^2)</t>
  </si>
  <si>
    <t>232221123</t>
  </si>
  <si>
    <t>Zaražení ocelových jehel svisle hmotnosti přes 15 do 70 kg/m dl od 0 do 7 m</t>
  </si>
  <si>
    <t>-1779870607</t>
  </si>
  <si>
    <t>Zaražení nebo nastražení a zaberanění ocelových jehel, pilot nebo zápor z válcovaných tyčí nebo kolejnic, s případným zarovnáním volných konců svislých, o hmotnosti přes 15 do 70 kg/m, na délku od 0 do 7 m</t>
  </si>
  <si>
    <t>https://podminky.urs.cz/item/CS_URS_2024_02/232221123</t>
  </si>
  <si>
    <t>14"ks"*6,6</t>
  </si>
  <si>
    <t>13010974</t>
  </si>
  <si>
    <t>ocel profilová jakost S235JR (11 375) průřez HEB 140</t>
  </si>
  <si>
    <t>1492145370</t>
  </si>
  <si>
    <t>14"ks"*6,6*33,7 "kg/m" /1000</t>
  </si>
  <si>
    <t>232231123</t>
  </si>
  <si>
    <t>Vytažení ocelových jehel svislých hmotnosti přes 15 do 70 kg/m dl od 0 do do 7 m</t>
  </si>
  <si>
    <t>1252592957</t>
  </si>
  <si>
    <t>Vytažení ocelových jehel, pilot nebo zápor, s popř. nutnou úpravou pro vytahování svislých, o hmotnosti přes 15 do 70 k g/m, zaberaněných na délku od 0 do 7 m</t>
  </si>
  <si>
    <t>https://podminky.urs.cz/item/CS_URS_2024_02/232231123</t>
  </si>
  <si>
    <t>274313611</t>
  </si>
  <si>
    <t>Základové pásy z betonu tř. C 16/20</t>
  </si>
  <si>
    <t>745792970</t>
  </si>
  <si>
    <t>Základy z betonu prostého pasy betonu kamenem neprokládaného tř. C 16/20</t>
  </si>
  <si>
    <t>https://podminky.urs.cz/item/CS_URS_2024_02/274313611</t>
  </si>
  <si>
    <t>Viz příloha D.2.8</t>
  </si>
  <si>
    <t>Základová kce pro schodiště</t>
  </si>
  <si>
    <t>0,5*1*2 + 0,8*0,4*1,4</t>
  </si>
  <si>
    <t>0,5*1*1 + 0,8*0,4*0,4</t>
  </si>
  <si>
    <t>274351121</t>
  </si>
  <si>
    <t>Zřízení bednění základových pasů rovného</t>
  </si>
  <si>
    <t>-197123335</t>
  </si>
  <si>
    <t>Bednění základů pasů rovné zřízení</t>
  </si>
  <si>
    <t>https://podminky.urs.cz/item/CS_URS_2024_02/274351121</t>
  </si>
  <si>
    <t>Viz příloha D.2.8. - Velín</t>
  </si>
  <si>
    <t>0,5*2*2</t>
  </si>
  <si>
    <t>0,5*1*4</t>
  </si>
  <si>
    <t>1,4*0,8*2</t>
  </si>
  <si>
    <t>0,8*0,4*4</t>
  </si>
  <si>
    <t>0,5*1*2</t>
  </si>
  <si>
    <t>0,8*0,4*2</t>
  </si>
  <si>
    <t>274351122</t>
  </si>
  <si>
    <t>Odstranění bednění základových pasů rovného</t>
  </si>
  <si>
    <t>1319411413</t>
  </si>
  <si>
    <t>Bednění základů pasů rovné odstranění</t>
  </si>
  <si>
    <t>https://podminky.urs.cz/item/CS_URS_2024_02/274351122</t>
  </si>
  <si>
    <t>-1286445110</t>
  </si>
  <si>
    <t>7,1*44 "ks vrtů"</t>
  </si>
  <si>
    <t>1237963923</t>
  </si>
  <si>
    <t>-19266554</t>
  </si>
  <si>
    <t>292111111</t>
  </si>
  <si>
    <t>Montáž pomocné konstrukce ocelové pro zvláštní zakládání z terénu</t>
  </si>
  <si>
    <t>1315827944</t>
  </si>
  <si>
    <t>Pomocná konstrukce pro zvláštní zakládání staveb ocelová z terénu zřízení</t>
  </si>
  <si>
    <t>https://podminky.urs.cz/item/CS_URS_2024_02/292111111</t>
  </si>
  <si>
    <t>1301098R</t>
  </si>
  <si>
    <t>dodávka dočasně použitého ocelového potrubí D 323,9 x 12,5 mm</t>
  </si>
  <si>
    <t>-1069700383</t>
  </si>
  <si>
    <t>Dodávka dočasně použitého ocelového potrubí 323,9/12,5 mm. 
Měrná jednotka 1t kompletní dodávky dočasně použitého materiálu.
Obratovost dočasně použitého materiálu je třeba zohlednit v nabídkové ceně.</t>
  </si>
  <si>
    <t>Viz D.2.11</t>
  </si>
  <si>
    <t>1,1"m"*4"ks"*106,0 "kg/m"*5 "Celkem 5x v hloubce šachty" /1000 *2"šachty"</t>
  </si>
  <si>
    <t>15920-R07</t>
  </si>
  <si>
    <t>dodávka dočasně použitého ostatního drobného ocelového materiálu</t>
  </si>
  <si>
    <t>756056123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</si>
  <si>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</si>
  <si>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0,15*Rozpery "15% uvažováno na pridružený materiál"</t>
  </si>
  <si>
    <t>292111112</t>
  </si>
  <si>
    <t>Demontáž pomocné konstrukce ocelové pro zvláštní zakládání z terénu</t>
  </si>
  <si>
    <t>909878117</t>
  </si>
  <si>
    <t>Pomocná konstrukce pro zvláštní zakládání staveb ocelová z terénu odstranění</t>
  </si>
  <si>
    <t>https://podminky.urs.cz/item/CS_URS_2024_02/292111112</t>
  </si>
  <si>
    <t>321311116</t>
  </si>
  <si>
    <t>Konstrukce vodních staveb z betonu prostého mrazuvzdorného tř. C 30/37</t>
  </si>
  <si>
    <t>-654387682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</si>
  <si>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</si>
  <si>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https://podminky.urs.cz/item/CS_URS_2024_02/321311116</t>
  </si>
  <si>
    <t xml:space="preserve">Poznámka k položce:_x000d_
Beton C 30/37 XC4 XF3_x000d_
Případný staveništní přesun hmot, který není zohledněn v položce: Příplatek za ztíženou dopravu betonové směsi na stavbu, bude zahrnut do ceny této položky._x000d_
</t>
  </si>
  <si>
    <t>Kabelová šachta - výplňový beton</t>
  </si>
  <si>
    <t xml:space="preserve">1,94"m2"*9,45  + 5,87"m2" *10,44 "pravá strana PK-mimo oblast ořezaných štětovnc pro RŠ"</t>
  </si>
  <si>
    <t xml:space="preserve">1,62"m2"*9,55  + 5,60"m2" *9,50 "levá strana PK-mimo oblast ořezaných štětovnc pro RŠ"</t>
  </si>
  <si>
    <t>321311116R01</t>
  </si>
  <si>
    <t>Konstrukce vodních staveb z betonu prostého samozhutnitelného mrazuvzdorného tř. SCC 30/37 XC4 XF3</t>
  </si>
  <si>
    <t>1531383253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</si>
  <si>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samozhutnitelného tř. SCC 30/37 XC4 XF3</t>
  </si>
  <si>
    <t>Viz D.2.14 - Úvazné trny</t>
  </si>
  <si>
    <t>(1,62"m2"*0,41+2,37"m2"*0,59) "m výška" *12 "ks"</t>
  </si>
  <si>
    <t>1203814035</t>
  </si>
  <si>
    <t xml:space="preserve">Poznámka k položce:_x000d_
ŽB C 30/37 XC4 XF3 _x000d_
Případný staveništní přesun hmot, který není zohledněn v položce: Příplatek za ztíženou dopravu betonové směsi na stavbu, bude zahrnut do ceny této položky._x000d_
</t>
  </si>
  <si>
    <t>Pilíř elektro a místního ovládání viz příloha D.2.12</t>
  </si>
  <si>
    <t>(1,65"m2"*0,23*2+1,88"m2"*(0,55-0,23)*2+0,65"m2"*3,0) *2 "ks"</t>
  </si>
  <si>
    <t>(1,3"m2"*0,23+1,65"m2"*(0,55-0,23)+0,37"m2"*3,0) *4 "ks"</t>
  </si>
  <si>
    <t>Viz D.2.8 - Velín - podlaha</t>
  </si>
  <si>
    <t>23,4"m2" *0,32</t>
  </si>
  <si>
    <t>0,48"m2" *0,36</t>
  </si>
  <si>
    <t>0,64"m2" *0,2</t>
  </si>
  <si>
    <t>Kabelová šachta</t>
  </si>
  <si>
    <t>17,8"m2"*0,5 "dno - pravá strana PK" -(0,2*0,4*0,4) "odečet čerpací jímky</t>
  </si>
  <si>
    <t>17,8"m2"*0,5 "dno - levá strana PK" -(0,2*0,4*0,4) "odečet čerpací jímky</t>
  </si>
  <si>
    <t>2,88*10,13 "stěny - pravá strana PK"</t>
  </si>
  <si>
    <t>2,88*10,13 "stěny - levá strana PK"</t>
  </si>
  <si>
    <t>(6,4+10,8)*0,3 "strop - pravá strana PK"</t>
  </si>
  <si>
    <t>(6,4+10,8)*0,3 "strop - levá strana PK"</t>
  </si>
  <si>
    <t>1136256973</t>
  </si>
  <si>
    <t>Kabelové šachty</t>
  </si>
  <si>
    <t>0,2*0,4*4 "čerpací jímka"</t>
  </si>
  <si>
    <t>9,6*10,13 "stěny šachty"</t>
  </si>
  <si>
    <t>6,4+ (3,2*0,3) "strop šachty"</t>
  </si>
  <si>
    <t>1,6*(3,0+0,6*2) "dobednění stěny šachty po odřezání štětové stěny u RŠ" *2"KS"</t>
  </si>
  <si>
    <t>6,4+(3,2*0,3) "strop šachty"</t>
  </si>
  <si>
    <t>1,6*(3,0+0,6*2) "dobednění stěny šachty po odřezání štětové stěny u RŠ" *2"Ks"</t>
  </si>
  <si>
    <t>(2,3*3,0+0,14*2) *2 "ks"</t>
  </si>
  <si>
    <t>(4,2*3,0+0,14*2) *2 "ks"</t>
  </si>
  <si>
    <t>Viz D.2.8</t>
  </si>
  <si>
    <t>1,6*0,66 "jimka"</t>
  </si>
  <si>
    <t>Viz D.2.14</t>
  </si>
  <si>
    <t>Úvazné trny</t>
  </si>
  <si>
    <t>4,4*1,0*12"ks"</t>
  </si>
  <si>
    <t>321351020</t>
  </si>
  <si>
    <t>Bednění konstrukcí vodních staveb válcově zakřivené - zřízení</t>
  </si>
  <si>
    <t>1858379242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</si>
  <si>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</si>
  <si>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https://podminky.urs.cz/item/CS_URS_2024_02/321351020</t>
  </si>
  <si>
    <t>viz příloha D.2.12</t>
  </si>
  <si>
    <t>Pilíř elektro a místního ovládání</t>
  </si>
  <si>
    <t>1,1*3,0 *2 "ks"</t>
  </si>
  <si>
    <t>1,1*3,0 *4 "ks"</t>
  </si>
  <si>
    <t>-1852123145</t>
  </si>
  <si>
    <t>321352020</t>
  </si>
  <si>
    <t>Bednění konstrukcí vodních staveb válcově zakřivené - odstranění</t>
  </si>
  <si>
    <t>-1309835292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</si>
  <si>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</si>
  <si>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https://podminky.urs.cz/item/CS_URS_2024_02/321352020</t>
  </si>
  <si>
    <t>1309556127</t>
  </si>
  <si>
    <t>Výztuž pilířů a bloků</t>
  </si>
  <si>
    <t xml:space="preserve">C3037*100/1000 "100 kg/m3" </t>
  </si>
  <si>
    <t>Kabelových šachet</t>
  </si>
  <si>
    <t>C3037_KŠ *100/1000 "100 kg/m3 - výztuž šachet"</t>
  </si>
  <si>
    <t>-729285480</t>
  </si>
  <si>
    <t>podlaha</t>
  </si>
  <si>
    <t>23,4"m2"*2*7,99*1,2/1000 "2x KY81 + 20% presahy"</t>
  </si>
  <si>
    <t>339921134</t>
  </si>
  <si>
    <t>Osazování betonových palisád do betonového základu v řadě výšky prvku přes 1,5 m</t>
  </si>
  <si>
    <t>733302651</t>
  </si>
  <si>
    <t>Osazování palisád betonových v řadě se zabetonováním výšky palisády přes 1500 mm</t>
  </si>
  <si>
    <t>https://podminky.urs.cz/item/CS_URS_2024_02/339921134</t>
  </si>
  <si>
    <t>4,225</t>
  </si>
  <si>
    <t>59228417</t>
  </si>
  <si>
    <t>palisáda tyčová kruhová betonová s armaturou 175x200mm v 2000mm</t>
  </si>
  <si>
    <t>-2100796324</t>
  </si>
  <si>
    <t>411322626</t>
  </si>
  <si>
    <t>Stropy trámové nebo kazetové ze ŽB tř. C 30/37</t>
  </si>
  <si>
    <t>-454712631</t>
  </si>
  <si>
    <t>Stropy z betonu železového (bez výztuže) trámových, žebrových, kazetových nebo vložkových z tvárnic nebo z hraněných či zaoblených vln zabudovaného plechového bednění tř. C 30/37</t>
  </si>
  <si>
    <t>https://podminky.urs.cz/item/CS_URS_2024_02/411322626</t>
  </si>
  <si>
    <t xml:space="preserve">Poznámka k položce:_x000d_
C 30/37 XC4 XF3_x000d_
Případný staveništní přesun hmot, který není zohledněn v položce: Příplatek za ztíženou dopravu betonové směsi na stavbu, bude zahrnut do ceny této položky._x000d_
</t>
  </si>
  <si>
    <t>Viz příloha D.2.8 - ochoz velínu</t>
  </si>
  <si>
    <t>18,0*0,22</t>
  </si>
  <si>
    <t>0,2*0,07*1,55*6 "ks"</t>
  </si>
  <si>
    <t>411351021</t>
  </si>
  <si>
    <t>Zřízení bednění stropů deskových tl přes 25 do 50 cm bez podpěrné kce</t>
  </si>
  <si>
    <t>1348475178</t>
  </si>
  <si>
    <t>Bednění stropních konstrukcí - bez podpěrné konstrukce desek tloušťky stropní desky přes 25 do 50 cm zřízení</t>
  </si>
  <si>
    <t>https://podminky.urs.cz/item/CS_URS_2024_02/411351021</t>
  </si>
  <si>
    <t>Poznámka k položce:_x000d_
Včetně profilu pro vytvoření okapové drážky.</t>
  </si>
  <si>
    <t>11,24*1,6</t>
  </si>
  <si>
    <t>-(0,2*1,6)*6 "odečet půdorysné plochy trámků"</t>
  </si>
  <si>
    <t>11,4*0,2 "boční hrana desky"</t>
  </si>
  <si>
    <t>411351022</t>
  </si>
  <si>
    <t>Odstranění bednění stropů deskových tl přes 25 do 50 cm bez podpěrné kce</t>
  </si>
  <si>
    <t>-727775986</t>
  </si>
  <si>
    <t>Bednění stropních konstrukcí - bez podpěrné konstrukce desek tloušťky stropní desky přes 25 do 50 cm odstranění</t>
  </si>
  <si>
    <t>https://podminky.urs.cz/item/CS_URS_2024_02/411351022</t>
  </si>
  <si>
    <t>411354335</t>
  </si>
  <si>
    <t>Zřízení podpěrné konstrukce stropů výšky přes 4 do 6 m tl přes 25 do 35 cm</t>
  </si>
  <si>
    <t>1612982079</t>
  </si>
  <si>
    <t>Podpěrná konstrukce stropů - desek, kleneb a skořepin výška podepření přes 4 do 6 m tloušťka stropu přes 25 do 35 cm zřízení</t>
  </si>
  <si>
    <t>https://podminky.urs.cz/item/CS_URS_2024_02/411354335</t>
  </si>
  <si>
    <t>1,6*11,3</t>
  </si>
  <si>
    <t>411354336</t>
  </si>
  <si>
    <t>Odstranění podpěrné konstrukce stropů výšky přes 4 do 6 m tl přes 25 do 35 cm</t>
  </si>
  <si>
    <t>-1438192819</t>
  </si>
  <si>
    <t>Podpěrná konstrukce stropů - desek, kleneb a skořepin výška podepření přes 4 do 6 m tloušťka stropu přes 25 do 35 cm odstranění</t>
  </si>
  <si>
    <t>https://podminky.urs.cz/item/CS_URS_2024_02/411354336</t>
  </si>
  <si>
    <t>411361821</t>
  </si>
  <si>
    <t>Výztuž stropů betonářskou ocelí 10 505</t>
  </si>
  <si>
    <t>-2072785951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</si>
  <si>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</si>
  <si>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https://podminky.urs.cz/item/CS_URS_2024_02/411361821</t>
  </si>
  <si>
    <t>130*Strop_C3037/1000 "130 kg/m3"</t>
  </si>
  <si>
    <t>413351111</t>
  </si>
  <si>
    <t>Zřízení bednění nosníků a průvlaků bez podpěrné kce výšky do 100 cm</t>
  </si>
  <si>
    <t>285148645</t>
  </si>
  <si>
    <t>Bednění nosníků a průvlaků - bez podpěrné konstrukce výška nosníku po spodní líc stropní desky do 100 cm zřízení</t>
  </si>
  <si>
    <t>https://podminky.urs.cz/item/CS_URS_2024_02/413351111</t>
  </si>
  <si>
    <t>0,34*1,55*6 "ks"</t>
  </si>
  <si>
    <t>0,2*0,07*6 "ks"</t>
  </si>
  <si>
    <t>413351112</t>
  </si>
  <si>
    <t>Odstranění bednění nosníků a průvlaků bez podpěrné kce výšky do 100 cm</t>
  </si>
  <si>
    <t>-605763264</t>
  </si>
  <si>
    <t>Bednění nosníků a průvlaků - bez podpěrné konstrukce výška nosníku po spodní líc stropní desky do 100 cm odstranění</t>
  </si>
  <si>
    <t>https://podminky.urs.cz/item/CS_URS_2024_02/413351112</t>
  </si>
  <si>
    <t>0,34*1,6*6 "ks"</t>
  </si>
  <si>
    <t>0,07*0,2*6 "ks"</t>
  </si>
  <si>
    <t>451315114</t>
  </si>
  <si>
    <t>Podkladní nebo výplňová vrstva z betonu C 12/15 tl do 100 mm</t>
  </si>
  <si>
    <t>-232228834</t>
  </si>
  <si>
    <t>Podkladní a výplňové vrstvy z betonu prostého tloušťky do 100 mm, z betonu C 12/15</t>
  </si>
  <si>
    <t>https://podminky.urs.cz/item/CS_URS_2024_02/451315114</t>
  </si>
  <si>
    <t>1,35*0,9 "pilíř elektro a místního ovládání" *4 "ks"</t>
  </si>
  <si>
    <t>2,3*0,9 "pilíř elektro a místního ovládání" *2 "ks"</t>
  </si>
  <si>
    <t>451315136</t>
  </si>
  <si>
    <t>Podkladní nebo výplňová vrstva z betonu C 20/25 tl do 200 mm</t>
  </si>
  <si>
    <t>-2101049906</t>
  </si>
  <si>
    <t>Podkladní a výplňové vrstvy z betonu prostého tloušťky do 200 mm, z betonu C 20/25</t>
  </si>
  <si>
    <t>https://podminky.urs.cz/item/CS_URS_2024_02/451315136</t>
  </si>
  <si>
    <t>Viz D.2.11 - dno</t>
  </si>
  <si>
    <t>1,6*10,4</t>
  </si>
  <si>
    <t>451313111</t>
  </si>
  <si>
    <t>Podklad pod dlažbu z betonu prostého C 20/25 tl přes 150 do 200 mm</t>
  </si>
  <si>
    <t>-1703367447</t>
  </si>
  <si>
    <t>Podklad pod dlažbu z betonu prostého bez zvýšených nároků na prostředí tř. C 20/25 tl. přes 150 do 200 mm</t>
  </si>
  <si>
    <t>https://podminky.urs.cz/item/CS_URS_2024_02/451313111</t>
  </si>
  <si>
    <t>-1332411436</t>
  </si>
  <si>
    <t>Viz příloha D.2.11</t>
  </si>
  <si>
    <t>Ve dně PK</t>
  </si>
  <si>
    <t>10,4*1,6</t>
  </si>
  <si>
    <t>899623181R</t>
  </si>
  <si>
    <t>Obetonování potrubí nebo zdiva stok betonem prostým tř. C 30/37 XC4 XF3 v otevřeném výkopu</t>
  </si>
  <si>
    <t>80081593</t>
  </si>
  <si>
    <t>Obetonování potrubí nebo zdiva stok betonem prostým v otevřeném výkopu, betonem tř. C 30/37 XC4 XF3</t>
  </si>
  <si>
    <t>Obetonovaní ocelového potrubí ve dně PK</t>
  </si>
  <si>
    <t>10,4*1,8 "m2 - viz příloda D.2.11.</t>
  </si>
  <si>
    <t>8996-R01</t>
  </si>
  <si>
    <t>Dodávka a montáž podpěrné konstrukce potrubí pro obetonování</t>
  </si>
  <si>
    <t>1428652213</t>
  </si>
  <si>
    <t xml:space="preserve">Dodávka a montáž podpěrné konstrukce potrubí pro obetonování - např. ocelová distanční drážka. Podpěra včetně případného kotvení. </t>
  </si>
  <si>
    <t xml:space="preserve">Poznámka k položce:_x000d_
Výrobek dle možností zhotovitele. (Předpokládaný ocelový výrobek v PD - cca 32 kg). </t>
  </si>
  <si>
    <t>10 "ks"</t>
  </si>
  <si>
    <t>1126196429</t>
  </si>
  <si>
    <t>Viz D.1.4</t>
  </si>
  <si>
    <t>7,05*1,1 "Pracovní lešení žebříku ohlaví VPK" *2"strany"</t>
  </si>
  <si>
    <t xml:space="preserve">2,0*7,7  *4"ks" "v oblasti VPK - stávající štětové stěny" *2"strany"</t>
  </si>
  <si>
    <t>-1511406754</t>
  </si>
  <si>
    <t>leseni_radove*60 "dni"</t>
  </si>
  <si>
    <t>-981847761</t>
  </si>
  <si>
    <t>943121111</t>
  </si>
  <si>
    <t>Montáž lešení prostorového trubkového těžkého bez podlah zatížení přes 200 do 300 kg/m2 v do 20 m</t>
  </si>
  <si>
    <t>71783654</t>
  </si>
  <si>
    <t>Lešení prostorové trubkové těžké pracovní nebo podpěrné bez podlah s provozním zatížením tř. 4 přes 200 do 300 kg/m2 výšky do 20 m montáž</t>
  </si>
  <si>
    <t>https://podminky.urs.cz/item/CS_URS_2024_02/943121111</t>
  </si>
  <si>
    <t>10,1*(4,16"m2"*2) "lešení v kabelové šachtě"</t>
  </si>
  <si>
    <t>943121129</t>
  </si>
  <si>
    <t>Příplatek k lešení prostorovému trubkovému těžkému bez podlah za půdorysnou plochu do 6 m2</t>
  </si>
  <si>
    <t>956500126</t>
  </si>
  <si>
    <t>Lešení prostorové trubkové těžké pracovní nebo podpěrné bez podlah Příplatek k cenám za půdorysnou plochu do 6 m2</t>
  </si>
  <si>
    <t>https://podminky.urs.cz/item/CS_URS_2024_02/943121129</t>
  </si>
  <si>
    <t>943121211</t>
  </si>
  <si>
    <t>Příplatek k lešení prostorovému trubkovému těžkému bez podlah přes 200 do 300 kg/m2 v 20 m za každý den použití</t>
  </si>
  <si>
    <t>1386587880</t>
  </si>
  <si>
    <t>Lešení prostorové trubkové těžké pracovní nebo podpěrné bez podlah s provozním zatížením tř. 4 přes 200 do 300 kg/m2 výšky do 20 m příplatek k ceně za každý den použití</t>
  </si>
  <si>
    <t>https://podminky.urs.cz/item/CS_URS_2024_02/943121211</t>
  </si>
  <si>
    <t>leseni_prostor*60</t>
  </si>
  <si>
    <t>943121811</t>
  </si>
  <si>
    <t>Demontáž lešení prostorového trubkového těžkého bez podlah zatížení tř. 4 přes 200 do 300 kg/m2 v do 20 m</t>
  </si>
  <si>
    <t>1623324736</t>
  </si>
  <si>
    <t>Lešení prostorové trubkové těžké pracovní nebo podpěrné bez podlah s provozním zatížením tř. 4 přes 200 do 300 kg/m2 výšky do 20 m demontáž</t>
  </si>
  <si>
    <t>https://podminky.urs.cz/item/CS_URS_2024_02/943121811</t>
  </si>
  <si>
    <t>949101112</t>
  </si>
  <si>
    <t>Lešení pomocné pro objekty pozemních staveb s lešeňovou podlahou v přes 1,9 do 3,5 m zatížení do 150 kg/m2</t>
  </si>
  <si>
    <t>-1269297375</t>
  </si>
  <si>
    <t>Lešení pomocné pracovní pro objekty pozemních staveb pro zatížení do 150 kg/m2, o výšce lešeňové podlahy přes 1,9 do 3,5 m</t>
  </si>
  <si>
    <t>https://podminky.urs.cz/item/CS_URS_2024_02/949101112</t>
  </si>
  <si>
    <t xml:space="preserve">Viz D.2.8. - pomocné lešení pro montáž zateplení </t>
  </si>
  <si>
    <t>30,5*1,0</t>
  </si>
  <si>
    <t>949211112</t>
  </si>
  <si>
    <t>Montáž lešeňové podlahy s příčníky nebo podélníky pro trubková lešení v přes 10 do 25 m</t>
  </si>
  <si>
    <t>-905102566</t>
  </si>
  <si>
    <t>Lešeňová podlaha pro trubková lešení z fošen, prken nebo dřevěných sbíjených lešeňových dílců s příčníky nebo podélníky, ve výšce přes 10 do 25 m montáž</t>
  </si>
  <si>
    <t>https://podminky.urs.cz/item/CS_URS_2024_02/949211112</t>
  </si>
  <si>
    <t>4,15"m2" *4"ks na výšku" "lešení v kabelové šachtě" *2"ks"</t>
  </si>
  <si>
    <t>949211212</t>
  </si>
  <si>
    <t>Příplatek k lešeňové podlaze s příčníky nebo podélníky pro trubková lešení v přes 10 do 25 m za každý den použití</t>
  </si>
  <si>
    <t>-2042027611</t>
  </si>
  <si>
    <t>Lešeňová podlaha pro trubková lešení z fošen, prken nebo dřevěných sbíjených lešeňových dílců s příčníky nebo podélníky, ve výšce přes 10 do 25 m příplatek k ceně za každý den použití</t>
  </si>
  <si>
    <t>https://podminky.urs.cz/item/CS_URS_2024_02/949211212</t>
  </si>
  <si>
    <t>podlaha_leseni*60</t>
  </si>
  <si>
    <t>949211812</t>
  </si>
  <si>
    <t>Demontáž lešeňové podlahy s příčníky nebo podélníky pro trubková lešení v přes 10 do 25 m</t>
  </si>
  <si>
    <t>831916167</t>
  </si>
  <si>
    <t>Lešeňová podlaha pro trubková lešení z fošen, prken nebo dřevěných sbíjených lešeňových dílců s příčníky nebo podélníky, ve výšce přes 10 do 25 m demontáž</t>
  </si>
  <si>
    <t>https://podminky.urs.cz/item/CS_URS_2024_02/949211812</t>
  </si>
  <si>
    <t>953333121</t>
  </si>
  <si>
    <t>PVC těsnící pás do pracovních spar betonových kcí vnitřní š 240 mm</t>
  </si>
  <si>
    <t>412570393</t>
  </si>
  <si>
    <t>PVC těsnící pás do betonových konstrukcí do pracovních spar vnitřní, pokládaný doprostřed konstrukce mezi výztuž šířky 240 mm</t>
  </si>
  <si>
    <t>https://podminky.urs.cz/item/CS_URS_2024_02/953333121</t>
  </si>
  <si>
    <t>Viz příloha D.2.11 - kabelové šachty</t>
  </si>
  <si>
    <t>9,6"LS PK" *7 "ks"</t>
  </si>
  <si>
    <t>9,6"PS PK" *7 "ks"</t>
  </si>
  <si>
    <t>953945144</t>
  </si>
  <si>
    <t>Kotva mechanická M 16 dl 260 mm pro střední zatížení do betonu, ŽB nebo kamene s vyvrtáním otvoru</t>
  </si>
  <si>
    <t>-1054525532</t>
  </si>
  <si>
    <t>Kotva mechanická s vyvrtáním otvoru do betonu, železobetonu nebo tvrdého kamene pro střední zatížení průvleková, velikost M 16, délka 260 mm</t>
  </si>
  <si>
    <t>https://podminky.urs.cz/item/CS_URS_2024_02/953945144</t>
  </si>
  <si>
    <t>Základ schodiště viz D.2.8</t>
  </si>
  <si>
    <t>2*2 "schodnice"</t>
  </si>
  <si>
    <t>4 "ocelová podpěra"</t>
  </si>
  <si>
    <t>953961113</t>
  </si>
  <si>
    <t>Kotva chemickým tmelem M 12 hl 110 mm do betonu, ŽB nebo kamene s vyvrtáním otvoru</t>
  </si>
  <si>
    <t>-239470660</t>
  </si>
  <si>
    <t>Kotva chemická s vyvrtáním otvoru do betonu, železobetonu nebo tvrdého kamene tmel, velikost M 12, hloubka 110 mm</t>
  </si>
  <si>
    <t>https://podminky.urs.cz/item/CS_URS_2024_02/953961113</t>
  </si>
  <si>
    <t>Viz příloha D.2.5</t>
  </si>
  <si>
    <t>12 "Žebřík h1" *2 "ks"</t>
  </si>
  <si>
    <t>28 "Žebřík h2" *10 "ks"</t>
  </si>
  <si>
    <t>20 "Žebřík h3" *2 "ks"</t>
  </si>
  <si>
    <t>24 "Žebřík h4" *2 "ks"</t>
  </si>
  <si>
    <t>953961113R</t>
  </si>
  <si>
    <t>Kotvy chemickým tmelem M 12 hl 250 mm do betonu, ŽB nebo kamene s vyvrtáním otvoru</t>
  </si>
  <si>
    <t>-75126468</t>
  </si>
  <si>
    <t>Kotvy chemické s vyvrtáním otvoru do betonu, železobetonu nebo tvrdého kamene tmel, velikost M 12, hloubka 250 mm</t>
  </si>
  <si>
    <t xml:space="preserve">Závitová tyč </t>
  </si>
  <si>
    <t>"horni podesta" 8</t>
  </si>
  <si>
    <t>953961114R2</t>
  </si>
  <si>
    <t>Kotva závitové tyče chemickým tmelem M 16 hl 130 mm do betonu, ŽB nebo kamene s vyvrtáním otvoru</t>
  </si>
  <si>
    <t>117074105</t>
  </si>
  <si>
    <t>Kotva závitové tyče chemická s vyvrtáním otvoru do betonu, železobetonu nebo tvrdého kamene tmel, velikost M 16, hloubka 130 mm</t>
  </si>
  <si>
    <t xml:space="preserve">Viz D.2.8 - Velín - kotvení zábradlí </t>
  </si>
  <si>
    <t>26 "ks"</t>
  </si>
  <si>
    <t>953961114R</t>
  </si>
  <si>
    <t>Kotva chemickým tmelem M 16 hl 120 mm do betonu, ŽB nebo kamene s vyvrtáním otvoru</t>
  </si>
  <si>
    <t>316172130</t>
  </si>
  <si>
    <t>Kotva chemická s vyvrtáním otvoru do betonu, železobetonu nebo tvrdého kamene tmel, velikost M 16, hloubka 120 mm</t>
  </si>
  <si>
    <t>Viz D.2.6 - podstavec a kryt kompresoru</t>
  </si>
  <si>
    <t>4*4</t>
  </si>
  <si>
    <t>953965121R</t>
  </si>
  <si>
    <t>Kotevní šroub pro chemické kotvy M 12 dl 128 mm</t>
  </si>
  <si>
    <t>-793745590</t>
  </si>
  <si>
    <t>Kotvy chemické s vyvrtáním otvoru kotevní šrouby pro chemické kotvy, velikost M 12, délka 128 mm</t>
  </si>
  <si>
    <t>953965124R</t>
  </si>
  <si>
    <t>Kotevní šroub pro chemické kotvy M 12 dl 350 mm</t>
  </si>
  <si>
    <t>900658128</t>
  </si>
  <si>
    <t>Kotvy chemické s vyvrtáním otvoru kotevní šrouby pro chemické kotvy, velikost M 12, délka 350 mm</t>
  </si>
  <si>
    <t xml:space="preserve"> kotva_M12</t>
  </si>
  <si>
    <t>953965131R2</t>
  </si>
  <si>
    <t>Kotevní šroub závitové tyče pro chemické kotvy M 16 dl 160 mm</t>
  </si>
  <si>
    <t>350751050</t>
  </si>
  <si>
    <t>Kotva chemická ze závitové tyče s vyvrtáním otvoru kotevní šrouby pro chemické kotvy, velikost M 16, délka 160 mm</t>
  </si>
  <si>
    <t>953965131R</t>
  </si>
  <si>
    <t>Kotevní šroub pro chemické kotvy M 16 dl 140 mm</t>
  </si>
  <si>
    <t>-1506934888</t>
  </si>
  <si>
    <t>Kotva chemická s vyvrtáním otvoru kotevní šrouby pro chemické kotvy, velikost M 16, délka 140 mm</t>
  </si>
  <si>
    <t>953965134</t>
  </si>
  <si>
    <t>Kotevní šroub pro chemické kotvy M 16 dl 350 mm</t>
  </si>
  <si>
    <t>808272746</t>
  </si>
  <si>
    <t>Kotva chemická s vyvrtáním otvoru kotevní šrouby pro chemické kotvy, velikost M 16, délka 350 mm</t>
  </si>
  <si>
    <t>https://podminky.urs.cz/item/CS_URS_2024_02/953965134</t>
  </si>
  <si>
    <t>9601R-08</t>
  </si>
  <si>
    <t>Provedení průzkumného geologického vrtu v oblasti šachty elektrokanálu</t>
  </si>
  <si>
    <t>-1958587718</t>
  </si>
  <si>
    <t>Provedení průzkumného geologického vrtu v oblasti šachty elektrokanálu. Podrobnější informace viz TZ D.2.1</t>
  </si>
  <si>
    <t>9601R-09</t>
  </si>
  <si>
    <t>Vyčištění a obnovení původního prostupu pod plavební komorou na dolním ohlaví</t>
  </si>
  <si>
    <t>-1622783512</t>
  </si>
  <si>
    <t>Poznámka k položce:_x000d_
Viz D.1.1</t>
  </si>
  <si>
    <t>9601R-10</t>
  </si>
  <si>
    <t>Utěsnění obvodů chráničky kabelového prostupu polyuretanovým tmelem</t>
  </si>
  <si>
    <t>288060422</t>
  </si>
  <si>
    <t>961055111</t>
  </si>
  <si>
    <t>Bourání základů ze ŽB</t>
  </si>
  <si>
    <t>-227117775</t>
  </si>
  <si>
    <t>Bourání základů z betonu železového</t>
  </si>
  <si>
    <t>https://podminky.urs.cz/item/CS_URS_2024_02/961055111</t>
  </si>
  <si>
    <t>23,55"m2" *0,3</t>
  </si>
  <si>
    <t>0,64"m2" *0,56</t>
  </si>
  <si>
    <t>Odbourání drážek pro úvazné trny</t>
  </si>
  <si>
    <t>2,37"m2"*1,0*12 "ks"</t>
  </si>
  <si>
    <t>963042819</t>
  </si>
  <si>
    <t>Bourání schodišťových stupňů betonových zhotovených na místě</t>
  </si>
  <si>
    <t>952246117</t>
  </si>
  <si>
    <t>https://podminky.urs.cz/item/CS_URS_2024_02/963042819</t>
  </si>
  <si>
    <t>1,0*35 "bourání stupňů schodiště velínu"</t>
  </si>
  <si>
    <t>963054949</t>
  </si>
  <si>
    <t>Bourání ŽB schodnic jakékoli délky</t>
  </si>
  <si>
    <t>562137772</t>
  </si>
  <si>
    <t>Bourání železobetonových schodnic jakékoliv délky</t>
  </si>
  <si>
    <t>https://podminky.urs.cz/item/CS_URS_2024_02/963054949</t>
  </si>
  <si>
    <t>14,7 "bourání středové schdnice schodiště velínu"</t>
  </si>
  <si>
    <t>-1264906757</t>
  </si>
  <si>
    <t>(7,25+7,15)*6 "na obou stranách"</t>
  </si>
  <si>
    <t>977211115</t>
  </si>
  <si>
    <t>Řezání stěnovou pilou betonových nebo ŽB kcí s výztuží průměru do 16 mm hl přes 520 do 680 mm</t>
  </si>
  <si>
    <t>CS ÚRS 2024 01</t>
  </si>
  <si>
    <t>-784375174</t>
  </si>
  <si>
    <t>Řezání konstrukcí stěnovou pilou betonových nebo železobetonových průměru řezané výztuže do 16 mm hloubka řezu přes 520 do 680 mm</t>
  </si>
  <si>
    <t>https://podminky.urs.cz/item/CS_URS_2024_01/977211115</t>
  </si>
  <si>
    <t>Viz D.2.14 - úvazné trny</t>
  </si>
  <si>
    <t>(4,0*2+1,0)"m"*12 "ks"</t>
  </si>
  <si>
    <t>977211132</t>
  </si>
  <si>
    <t>Řezání stěnovou pilou kcí z kamene hl přes 200 do 350 mm</t>
  </si>
  <si>
    <t>-1759760713</t>
  </si>
  <si>
    <t>Řezání konstrukcí stěnovou pilou z kamene hloubka řezu přes 200 do 350 mm</t>
  </si>
  <si>
    <t>https://podminky.urs.cz/item/CS_URS_2024_02/977211132</t>
  </si>
  <si>
    <t xml:space="preserve">Řezání ve dně komory </t>
  </si>
  <si>
    <t>11,5*2</t>
  </si>
  <si>
    <t>977212112</t>
  </si>
  <si>
    <t>Řezání diamantovým lanem ŽB kcí s výztuží průměru přes 16 mm</t>
  </si>
  <si>
    <t>1707594673</t>
  </si>
  <si>
    <t>Řezání konstrukcí diamantovým lanem železobetonových s výztuží průměru přes 16 mm</t>
  </si>
  <si>
    <t>https://podminky.urs.cz/item/CS_URS_2024_02/977212112</t>
  </si>
  <si>
    <t>1,2*0,6 "viz příloha D.2.8"</t>
  </si>
  <si>
    <t>1654679701</t>
  </si>
  <si>
    <t>45 "ks" "kotvení schodiště k původní stěně" *0,25 "m"</t>
  </si>
  <si>
    <t>122 "ks" " podlaha velínu" *0,3 "m"</t>
  </si>
  <si>
    <t>-227831996</t>
  </si>
  <si>
    <t>Kotvení ke stávající konstrukci</t>
  </si>
  <si>
    <t>0,5*0,88/1000*1,05 "uvažováno 5% jako ztratné, viz příloha D.2.8" *45 "ks"</t>
  </si>
  <si>
    <t>0,9*0,88/1000*1,05 "uvažováno 5% jako ztratné, viz příloha D.2.8" *45 "ks"</t>
  </si>
  <si>
    <t>122 "ks"*0,5"m"*0,88/1000*1,05 "uvažováno 5% jako ztratné" "podlaha velínu"</t>
  </si>
  <si>
    <t>9601R-01</t>
  </si>
  <si>
    <t>Dodávka a montáž ocelové mříže s rámem 500x500 mm, vč. povrchové úpravy</t>
  </si>
  <si>
    <t>1769017029</t>
  </si>
  <si>
    <t>Dodávka a montáž ocelové mříže s rámem 500x500 mm, vč. povrchové úpravy. Součástí položky je také její přesun hmot.</t>
  </si>
  <si>
    <t>1 "ks"</t>
  </si>
  <si>
    <t>9601R-02</t>
  </si>
  <si>
    <t>Demontáž ocelové stropní konstrukce velínu</t>
  </si>
  <si>
    <t>-1922544950</t>
  </si>
  <si>
    <t>Demontáž ocelové stropní konstrukce velínu z důvodů odstranění hydraulického agregátu. . Součástí položky je také její přesun hmot.</t>
  </si>
  <si>
    <t>9601R-03</t>
  </si>
  <si>
    <t>Opětovná montáž ocelového stropní konstrukce velínu</t>
  </si>
  <si>
    <t>711681495</t>
  </si>
  <si>
    <t>Opětovná montáž ocelové stropní konstrukce velínu z důvodů odstranění hydraulického agregátu. Součástí položky je také její přesun hmot.</t>
  </si>
  <si>
    <t>9601R-04</t>
  </si>
  <si>
    <t>Demontáž vstupních dveří velínu, vč. likvidace</t>
  </si>
  <si>
    <t>-1909144369</t>
  </si>
  <si>
    <t>Demontáž vstupních dveří velínu, vč. likvidace z důvodů odstranění hydraulického agregátu. Součástí položky je také její přesun hmot.</t>
  </si>
  <si>
    <t>9601R-05</t>
  </si>
  <si>
    <t>Demontáž ocelového pancíře vstupních dveří velínu</t>
  </si>
  <si>
    <t>1164683486</t>
  </si>
  <si>
    <t>Demontáž ocelového pancíře vstupních dveří velínu z důvodů odstranění hydraulického agregátu. Součástí položky je také její přesun hmot.</t>
  </si>
  <si>
    <t>9601R-06</t>
  </si>
  <si>
    <t xml:space="preserve">Opětovná montáž ocelového pancíře kce. velínu, vč. těsnění </t>
  </si>
  <si>
    <t>1069461186</t>
  </si>
  <si>
    <t>Opětovná montáž ocelové stropní konstrukce velínu z důvodů odstranění hydraulického agregátu. Do ceny je třeba také zohlednit úpravu (zkrácení) pancíře a podobně. Součástí položky je také její přesun hmot.</t>
  </si>
  <si>
    <t>985331215</t>
  </si>
  <si>
    <t>35143456</t>
  </si>
  <si>
    <t>https://podminky.urs.cz/item/CS_URS_2024_02/985331215</t>
  </si>
  <si>
    <t>0,3"m"* 14"ks" *12 "ks"</t>
  </si>
  <si>
    <t>0,48"m"*2*17"ks"</t>
  </si>
  <si>
    <t>0,48"m"*2*4"ks"</t>
  </si>
  <si>
    <t>-1450535706</t>
  </si>
  <si>
    <t>0,5"m"* 14"ks" *12 "ks" *0,00163 "t/m"</t>
  </si>
  <si>
    <t>0,7"m"*2*17"ks"*0,00163 "t/m"</t>
  </si>
  <si>
    <t>0,7"m"*2*4"ks"*0,00163 "t/m"</t>
  </si>
  <si>
    <t>-1488732626</t>
  </si>
  <si>
    <t>Demontaz/1000</t>
  </si>
  <si>
    <t>velin_kryt*0,011</t>
  </si>
  <si>
    <t>Odříznuté štětovnice kabelových šachet</t>
  </si>
  <si>
    <t>(13*0,604*0,55)*123,5/1000 "Pravá strana PK - kabelové šachty - v oblasti plata"</t>
  </si>
  <si>
    <t>(10*0,604*1,35)*123,5/1000 "Pravá strana PK - kabelové šachty - v oblasti plata - ŘŠ"</t>
  </si>
  <si>
    <t>(2*0,604*0,15)*123,5/1000 "Pravá strana PK - kabelové šachty - v oblasti zatravnění"</t>
  </si>
  <si>
    <t>(13*0,604*0,55)*123,5/1000 "Levá strana PK - kabelové šachty - v oblasti plata"</t>
  </si>
  <si>
    <t>(8*0,604*1,35)*123,5/1000 "Levá strana PK - kabelové šachty - v oblasti plata - ŘŠ"</t>
  </si>
  <si>
    <t>(2*0,604*1,05)*123,5/1000 "Levá strana PK - kabelové šachty - v oblasti vsakovacího drénu"</t>
  </si>
  <si>
    <t>(9*0,604*0,15)*123,5/1000 "Levá strana PK - kabelové šachty - v oblasti zatravnění"</t>
  </si>
  <si>
    <t>383472399</t>
  </si>
  <si>
    <t>1302663799</t>
  </si>
  <si>
    <t>1766142586</t>
  </si>
  <si>
    <t>2069791676</t>
  </si>
  <si>
    <t xml:space="preserve">Poznámka k položce:_x000d_
Předpokládá se umístění MD na levé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</si>
  <si>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 xml:space="preserve">Bouřání betonových konstrukcí </t>
  </si>
  <si>
    <t>Bour_B1*0,070</t>
  </si>
  <si>
    <t>Bour_B2*0,144</t>
  </si>
  <si>
    <t>Bour_ZB*2,4</t>
  </si>
  <si>
    <t>"Schodiště vlínu" 2,45+2,117</t>
  </si>
  <si>
    <t>Dno</t>
  </si>
  <si>
    <t xml:space="preserve">Vrt_D250*0,11 </t>
  </si>
  <si>
    <t>Přesunuto na MD a další využití je v rámci SO01</t>
  </si>
  <si>
    <t>1024043297</t>
  </si>
  <si>
    <t>kamen_sut*1,9</t>
  </si>
  <si>
    <t>Sut_izolace*0,011</t>
  </si>
  <si>
    <t>-1849667964</t>
  </si>
  <si>
    <t>1203577629</t>
  </si>
  <si>
    <t>C1215*0,1</t>
  </si>
  <si>
    <t>C2025*0,15</t>
  </si>
  <si>
    <t>DKB*0,2 "beton pod dlažbou"</t>
  </si>
  <si>
    <t>711</t>
  </si>
  <si>
    <t>Izolace proti vodě, vlhkosti a plynům</t>
  </si>
  <si>
    <t>711112001</t>
  </si>
  <si>
    <t>Provedení izolace proti zemní vlhkosti svislé za studena nátěrem penetračním</t>
  </si>
  <si>
    <t>162421366</t>
  </si>
  <si>
    <t>Provedení izolace proti zemní vlhkosti natěradly a tmely za studena na ploše svislé S nátěrem penetračním</t>
  </si>
  <si>
    <t>https://podminky.urs.cz/item/CS_URS_2024_02/711112001</t>
  </si>
  <si>
    <t>Viz D.2.8.</t>
  </si>
  <si>
    <t>24,62*1,4</t>
  </si>
  <si>
    <t>11163150</t>
  </si>
  <si>
    <t>lak penetrační asfaltový</t>
  </si>
  <si>
    <t>282347544</t>
  </si>
  <si>
    <t>34,468*0,00034 'Přepočtené koeficientem množství</t>
  </si>
  <si>
    <t>711142559</t>
  </si>
  <si>
    <t>Provedení izolace proti zemní vlhkosti pásy přitavením svislé NAIP</t>
  </si>
  <si>
    <t>-1713701773</t>
  </si>
  <si>
    <t>Provedení izolace proti zemní vlhkosti pásy přitavením NAIP na ploše svislé S</t>
  </si>
  <si>
    <t>https://podminky.urs.cz/item/CS_URS_2024_02/711142559</t>
  </si>
  <si>
    <t>62832001</t>
  </si>
  <si>
    <t>pás asfaltový natavitelný oxidovaný s vložkou ze skleněné rohože typu V60 s jemnozrnným minerálním posypem tl 3,5mm</t>
  </si>
  <si>
    <t>-869299014</t>
  </si>
  <si>
    <t>34,468*1,221 'Přepočtené koeficientem množství</t>
  </si>
  <si>
    <t>711161273</t>
  </si>
  <si>
    <t>Provedení izolace proti zemní vlhkosti svislé z nopové fólie</t>
  </si>
  <si>
    <t>2042986694</t>
  </si>
  <si>
    <t>Provedení izolace proti zemní vlhkosti nopovou fólií na ploše svislé S z nopové fólie</t>
  </si>
  <si>
    <t>https://podminky.urs.cz/item/CS_URS_2024_02/711161273</t>
  </si>
  <si>
    <t>28323005</t>
  </si>
  <si>
    <t>fólie profilovaná (nopová) drenážní HDPE s výškou nopů 8mm</t>
  </si>
  <si>
    <t>-1712257078</t>
  </si>
  <si>
    <t>711192101</t>
  </si>
  <si>
    <t>Provedení izolace proti zemní vlhkosti hydroizolační stěrkou svislé na betonu, 1 vrstva</t>
  </si>
  <si>
    <t>-2016385903</t>
  </si>
  <si>
    <t>Provedení izolace proti zemní vlhkosti hydroizolační stěrkou na ploše svislé S jednovrstvá na betonu</t>
  </si>
  <si>
    <t>https://podminky.urs.cz/item/CS_URS_2024_02/711192101</t>
  </si>
  <si>
    <t>viz D.2.8</t>
  </si>
  <si>
    <t>R37386R</t>
  </si>
  <si>
    <t>nátěr hydroizolační polyuretanový</t>
  </si>
  <si>
    <t>-398878949</t>
  </si>
  <si>
    <t>hydroiz_sterka*1,5"kg/m2"</t>
  </si>
  <si>
    <t>998711102</t>
  </si>
  <si>
    <t>Přesun hmot tonážní pro izolace proti vodě, vlhkosti a plynům v objektech v přes 6 do 12 m</t>
  </si>
  <si>
    <t>1969827978</t>
  </si>
  <si>
    <t>Přesun hmot pro izolace proti vodě, vlhkosti a plynům stanovený z hmotnosti přesunovaného materiálu vodorovná dopravní vzdálenost do 50 m základní v objektech výšky přes 6 do 12 m</t>
  </si>
  <si>
    <t>https://podminky.urs.cz/item/CS_URS_2024_02/998711102</t>
  </si>
  <si>
    <t>713</t>
  </si>
  <si>
    <t>Izolace tepelné</t>
  </si>
  <si>
    <t>713133811</t>
  </si>
  <si>
    <t>Odstranění tepelné izolace vkládané do C-kazet překrývající zámky kazet budov v do 6 m</t>
  </si>
  <si>
    <t>-16087128</t>
  </si>
  <si>
    <t>Odstranění tepelné izolace stěn skládaných plášťů vkládáné do samonosných C kazet výška budovy do 6 m překrývající zámky kazet</t>
  </si>
  <si>
    <t>https://podminky.urs.cz/item/CS_URS_2024_02/713133811</t>
  </si>
  <si>
    <t>viz příloha D.2.8. - Velín</t>
  </si>
  <si>
    <t>20,1*4,7</t>
  </si>
  <si>
    <t>71313R</t>
  </si>
  <si>
    <t>Zateplení fasádním kazetovým systémem</t>
  </si>
  <si>
    <t>-1915482306</t>
  </si>
  <si>
    <t>Kompletní dodávka a montáž zateplení dolní konstrukce velínu. Podrobný popos viz příloha D.2.8.
Součástí:
- FASÁDNÍ KAZETA 800/1900 mm
- KOTEVNÍ ROŠT - OMEGA PROFILY 90/30
- STYRODUR - TL. 100 mm
- OCELOVÁ STĚNOVÁ KAZETA - 100 mm
- PROFILY CW 50, UW 50
- přesun hmot</t>
  </si>
  <si>
    <t>Poznámka k položce:_x000d_
Dodávka a montáž:</t>
  </si>
  <si>
    <t>24,7*4,7</t>
  </si>
  <si>
    <t>-0,9*2,0</t>
  </si>
  <si>
    <t>767210161</t>
  </si>
  <si>
    <t>Montáž schodišťových stupňů ocelových rovných nebo vřetenových šroubováním</t>
  </si>
  <si>
    <t>383944556</t>
  </si>
  <si>
    <t>Montáž schodišťových stupňů z oceli rovných nebo vřetenových šroubováním</t>
  </si>
  <si>
    <t>https://podminky.urs.cz/item/CS_URS_2024_02/767210161</t>
  </si>
  <si>
    <t>13+13</t>
  </si>
  <si>
    <t>55347R16</t>
  </si>
  <si>
    <t>stupeň schodišťový svařovaný žárově zinkovaný 1000 x 250 mm</t>
  </si>
  <si>
    <t>-373660143</t>
  </si>
  <si>
    <t>stupeň schodišťový svařovaný žárově zinkovaný pororoštový 1000 x 250 mm</t>
  </si>
  <si>
    <t>767221004</t>
  </si>
  <si>
    <t>Montáž zábradlí z kompozitů kotvených do ocelové konstrukce</t>
  </si>
  <si>
    <t>-539905857</t>
  </si>
  <si>
    <t>Montáž výrobků z kompozitů zábradlí, kotveného na ocelovou konstrukci</t>
  </si>
  <si>
    <t>https://podminky.urs.cz/item/CS_URS_2024_02/767221004</t>
  </si>
  <si>
    <t xml:space="preserve">Viz příloha D.2.8. </t>
  </si>
  <si>
    <t>38,3 "schodišťové zábradlí"</t>
  </si>
  <si>
    <t>767R14</t>
  </si>
  <si>
    <t>Schodišťové trubkové ocelové zábradlí, vč. povrchové úpravy</t>
  </si>
  <si>
    <t>-1247550049</t>
  </si>
  <si>
    <t>schodišťové trubkové ocelové zábradlí, vč. povrchové úpravy</t>
  </si>
  <si>
    <t>Viz příloha D.2.8.</t>
  </si>
  <si>
    <t>25 "kg/m"*38,3"m" "Ochranné schodišťové zábradlí velínu"</t>
  </si>
  <si>
    <t>767415812</t>
  </si>
  <si>
    <t>Demontáž vnějšího obkladu skládaného pláště tvarovaným plechem budov v do 6 m šroubováním</t>
  </si>
  <si>
    <t>-27514442</t>
  </si>
  <si>
    <t>Demontáž vnějšího obkladu skládaného pláště plechem tvarovaným výšky budovy do 6 m, uchyceným šroubováním</t>
  </si>
  <si>
    <t>https://podminky.urs.cz/item/CS_URS_2024_02/767415812</t>
  </si>
  <si>
    <t>767832122</t>
  </si>
  <si>
    <t>Montáž venkovních požárních žebříků do betonu bez suchovodu</t>
  </si>
  <si>
    <t>-868367710</t>
  </si>
  <si>
    <t>https://podminky.urs.cz/item/CS_URS_2024_02/767832122</t>
  </si>
  <si>
    <t>4 "Žebřík h1" *2 "ks"</t>
  </si>
  <si>
    <t>8 "Žebřík h2" *10 "ks"</t>
  </si>
  <si>
    <t>5,7 "Žebřík h3" *2 "ks"</t>
  </si>
  <si>
    <t>7,4 "Žebřík h4" *2 "ks"</t>
  </si>
  <si>
    <t>Dodávka nerezového žebříku</t>
  </si>
  <si>
    <t>-1462125840</t>
  </si>
  <si>
    <t xml:space="preserve">Podrobná specifikace viz příloha D.2.5
</t>
  </si>
  <si>
    <t>67,33 "Žebřík h1" *2 "ks"</t>
  </si>
  <si>
    <t>130,30 "Žebřík h2" *10 "ks"</t>
  </si>
  <si>
    <t>95,56 "Žebřík h3" *2 "ks"</t>
  </si>
  <si>
    <t>119,74 "Žebřík h4" *2 "ks"</t>
  </si>
  <si>
    <t>720980890</t>
  </si>
  <si>
    <t>Poznámka k položce:_x000d_
Předpokládá se montáž po částech</t>
  </si>
  <si>
    <t>767R21</t>
  </si>
  <si>
    <t>Ocelové trubkové zábradlí ochozu, vč. povrchové úpravy</t>
  </si>
  <si>
    <t>1108188793</t>
  </si>
  <si>
    <t>24 "kg/m"*25,0"m" "Ochranné zábradlí velínu"</t>
  </si>
  <si>
    <t>-302467331</t>
  </si>
  <si>
    <t>7679R10</t>
  </si>
  <si>
    <t>Podstavec a kryt kompresoru - ocelov část</t>
  </si>
  <si>
    <t>2124371026</t>
  </si>
  <si>
    <t xml:space="preserve">Podstavec a kryt kompresoru - ocelov část. Podrobná specifikace viz příloha D.2.6. </t>
  </si>
  <si>
    <t>viz příloha D.2.6</t>
  </si>
  <si>
    <t>52,98*2"ks"</t>
  </si>
  <si>
    <t>Podstavec a kryt kompresoru - nerezová část</t>
  </si>
  <si>
    <t>-2125073564</t>
  </si>
  <si>
    <t xml:space="preserve">Podstavec a kryt kompresoru - nerezová část. Podrobná specifikace viz příloha D.2.6. </t>
  </si>
  <si>
    <t>58,83*2"ks"</t>
  </si>
  <si>
    <t>Kanálky vedení vzduchových rozvodů</t>
  </si>
  <si>
    <t>-1724915283</t>
  </si>
  <si>
    <t xml:space="preserve">Kanálky vedení vzduchových rozvodů. Podrobná specifikace viz příloha D.2.9
</t>
  </si>
  <si>
    <t>Viz příloha D.2.9</t>
  </si>
  <si>
    <t>935,93+566,62</t>
  </si>
  <si>
    <t>Kanálky vedení vzduchových rozvodů - nerez</t>
  </si>
  <si>
    <t>-1816809134</t>
  </si>
  <si>
    <t xml:space="preserve">Poznámka k položce:_x000d_
Položka č. 1 až 5 je součástí PS01. </t>
  </si>
  <si>
    <t>1,22+1,15 "pol č. 6"</t>
  </si>
  <si>
    <t>7679R4</t>
  </si>
  <si>
    <t>Kování vodorovných hran plata</t>
  </si>
  <si>
    <t>-1458924027</t>
  </si>
  <si>
    <t>Kování vodorovných hran plata
Uvažováno 35 kg/m včetně zahrnutí navýšení drážek provizorního hrazení.</t>
  </si>
  <si>
    <t>Poznámka k položce:_x000d_
Předpokládá se montáž po jednotlivých dílech do 100 kg</t>
  </si>
  <si>
    <t>205,7*35 "35 kg/m - levá strana PK"</t>
  </si>
  <si>
    <t>198,6*35 "35 kg/m - pravá strana PK"</t>
  </si>
  <si>
    <t>7679R8</t>
  </si>
  <si>
    <t>Kanálky vedení hydraulickcých rozvodů</t>
  </si>
  <si>
    <t>-665101830</t>
  </si>
  <si>
    <t>Kanálky vedení hydraulickcých rozvodů. Podrobná specifikace viz D.2.10.</t>
  </si>
  <si>
    <t xml:space="preserve">Poznámka k položce:_x000d_
Předpokládá se montáž po jednotlivých dílech._x000d_
</t>
  </si>
  <si>
    <t>Viz D.2.10</t>
  </si>
  <si>
    <t>767R16</t>
  </si>
  <si>
    <t>Ocelová konstrukce schodků a podest z válcovaných profilů a pororoštu, vč. povrchové úpravy</t>
  </si>
  <si>
    <t>-556357937</t>
  </si>
  <si>
    <t>Ocelová konstrukce schodků a podest z válcovaných profilů a pororoštu, vč. povrchové úpravy (Viz TZ D.1.1.)</t>
  </si>
  <si>
    <t>Viz přílohu D.2.8"</t>
  </si>
  <si>
    <t>"UPE200" (1,6*2+1,0+2*4,40+2*1,10+2,35+2*4,4) * 18,5 "kg/m"</t>
  </si>
  <si>
    <t>"P5-200" (1,0+2*1,6+2*1,1+2*0,9+2,35) * 0,20*0,005*7850</t>
  </si>
  <si>
    <t>"HEA160" (2*1,0+2*1,17)*30,4 "kg/m"</t>
  </si>
  <si>
    <t>"P10-600*300" 0,160*0,250*0,010*7850 * 2 "ks"</t>
  </si>
  <si>
    <t>"P10-370x250" 0,370*0,250*0,010*7850 * 2 "ks"</t>
  </si>
  <si>
    <t>"P10-250x250" 0,250*0,250*0,010*7850 * 3 "ks"</t>
  </si>
  <si>
    <t>"TR.127/8" (1,42+2*1,7+1,07) * 23,50 "kg/m"</t>
  </si>
  <si>
    <t>"L30/30/3" (2*1,1+2*1,0+2*0,34+2*0,48+2*0,4+4*0,3)* 1,36 "kg/m"</t>
  </si>
  <si>
    <t>"pasovina 30/10" 1,0*2,360 "kg/m"</t>
  </si>
  <si>
    <t>"Tyč plochá 40/25" 2*0,9*7,85"kg/m"</t>
  </si>
  <si>
    <t xml:space="preserve">"pororošt" (11,0*0,5*3+1,095*0,99*2) *  21,5 "kg/m2"</t>
  </si>
  <si>
    <t>0,10*ockc_schod_zh "10% ostatní drobné prvky"</t>
  </si>
  <si>
    <t>1208783717</t>
  </si>
  <si>
    <t xml:space="preserve">Dodávka pacholete </t>
  </si>
  <si>
    <t>-1893743619</t>
  </si>
  <si>
    <t>Dodávka pacholete. Podrobná specifikace viz Viz D.2.4</t>
  </si>
  <si>
    <t>Viz D.2.4</t>
  </si>
  <si>
    <t>188,49 "pravá strana PK" *10 "ks"</t>
  </si>
  <si>
    <t>188,49 "levá strana PK" *10 "ks"</t>
  </si>
  <si>
    <t>7679R5</t>
  </si>
  <si>
    <t xml:space="preserve">Vodotěsný poklop - r </t>
  </si>
  <si>
    <t>1020753619</t>
  </si>
  <si>
    <t>Vodotěsný poklop - r. Podrobná specifikace viz D.2.6.</t>
  </si>
  <si>
    <t>Viz příloha D.2.6 / D.2.7 a C.3.</t>
  </si>
  <si>
    <t>165 * 1 "ks - vstup do šachty klapky"</t>
  </si>
  <si>
    <t>165 * 2 "ks - vstup do kabelové šachty"</t>
  </si>
  <si>
    <t>165 * 2 "ks - kabelový prostup"</t>
  </si>
  <si>
    <t>165 * 1 "ks - vodovodní šachty"</t>
  </si>
  <si>
    <t>7679R15</t>
  </si>
  <si>
    <t>úvazný trn - krabice</t>
  </si>
  <si>
    <t>-2059493197</t>
  </si>
  <si>
    <t>Ocelový poklop šachty uzávěru obtoku. Detail a doplňující informace viz příloha D.1.16, vč. povrchové úpravy.</t>
  </si>
  <si>
    <t>416,48*12"ks" "viz příloha D.2.14."</t>
  </si>
  <si>
    <t>-834271879</t>
  </si>
  <si>
    <t>7679R26</t>
  </si>
  <si>
    <t>Obslužný žebřík kabelových šachet s ochranným košem, vč. povrchové úpravy</t>
  </si>
  <si>
    <t>-812542661</t>
  </si>
  <si>
    <t>Obslužný žebřík kabelových šachet s ochranným košem, vč. povrchové úpravy viz TZ</t>
  </si>
  <si>
    <t>10,1"m"*27"kg/m - Žebřík" *2 "ks"</t>
  </si>
  <si>
    <t>7,65"m"*35"kg/m - Ochranný koš" *2 "ks"</t>
  </si>
  <si>
    <t>9679R16</t>
  </si>
  <si>
    <t>Dodávka a montáž úvazných trnů do štětové stěny</t>
  </si>
  <si>
    <t>1418352198</t>
  </si>
  <si>
    <t>Dodávka a montáž úvazných trnů do štětové stěny.Podrobná specifikace viz D.2.14. 
Do ceny je nutno také zohlednit pomocné práce nutné k provedení prací (například čištění podkladu štětové stěny v místě osazení a finální zapravení)</t>
  </si>
  <si>
    <t xml:space="preserve">Poznámka k položce:_x000d_
Cca 72,7  kg/ks</t>
  </si>
  <si>
    <t>Viz příloha D.2.14 a D.1.4</t>
  </si>
  <si>
    <t>4 "ks - levá strana PK"</t>
  </si>
  <si>
    <t>4 "ks - pravá strana PK"</t>
  </si>
  <si>
    <t>7679R27</t>
  </si>
  <si>
    <t>Zřízení kotvení obslužného žebříku - dodávka a montáž</t>
  </si>
  <si>
    <t>979494755</t>
  </si>
  <si>
    <t>Poznámka k položce:_x000d_
Kompletní dodávka a montáž kotvní žebříku / ks kotvy.</t>
  </si>
  <si>
    <t>(9*2*2)*2 "ks"</t>
  </si>
  <si>
    <t>254013794</t>
  </si>
  <si>
    <t>zebriky*0,9 "uvazovano 90% z nových"</t>
  </si>
  <si>
    <t>kovani_hran*0,9 "uvazovano 90% z nových"</t>
  </si>
  <si>
    <t>15*12,5*2 + 15*1,2 "Ochranné zábradlí původního schodiště velínu - 15kg/m"</t>
  </si>
  <si>
    <t>20*23,4 "Ochranné zábradlí původní podesty velínu - 20 kg/m"</t>
  </si>
  <si>
    <t>Demontáž stávajících pacholat - odříznutí</t>
  </si>
  <si>
    <t>90"cca kg/ks" *28 "ks"</t>
  </si>
  <si>
    <t>525553777</t>
  </si>
  <si>
    <t>23-M</t>
  </si>
  <si>
    <t>Montáže potrubí</t>
  </si>
  <si>
    <t>23001111R</t>
  </si>
  <si>
    <t>Montáž potrubí trouby ocelové hladké tř.11-13 D 245 mm, tl 14,0 mm</t>
  </si>
  <si>
    <t>1088547365</t>
  </si>
  <si>
    <t>Montáž potrubí z trub ocelových hladkých tř. 11 až 13 Ø 245 mm, tl. 14,0 mm</t>
  </si>
  <si>
    <t xml:space="preserve">Poznámka k položce:_x000d_
Montáž potrubí ve dně plavební komory. Do ceny je třeba zohlednit veškeré potřebné práce pro osazení porubí.  </t>
  </si>
  <si>
    <t>141721R2</t>
  </si>
  <si>
    <t>-490383611</t>
  </si>
  <si>
    <t>24,8*6 "ve výkopu dna PK" - protlak</t>
  </si>
  <si>
    <t>23001-R01</t>
  </si>
  <si>
    <t>přesun hmot pro montáže potrubí</t>
  </si>
  <si>
    <t>-1675018923</t>
  </si>
  <si>
    <t xml:space="preserve">Poznámka k položce:_x000d_
Předpokládá se komplikovaná doprava veškerého materiálu v rámci stavby. Do ceny je nutno zohlednit i náklady spojené s manipulací a případným přesunem v rámci PK. </t>
  </si>
  <si>
    <t>kotveni1</t>
  </si>
  <si>
    <t>kotveni stozaru osvetleni beton</t>
  </si>
  <si>
    <t>1602,25</t>
  </si>
  <si>
    <t>kotveni2</t>
  </si>
  <si>
    <t>kotveni stozaru osvetleni zemina</t>
  </si>
  <si>
    <t>995,76</t>
  </si>
  <si>
    <t>kotvy_M20</t>
  </si>
  <si>
    <t>kotvy osvetleni</t>
  </si>
  <si>
    <t>SO 03 - Venkovní osvětlení plavební komory</t>
  </si>
  <si>
    <t xml:space="preserve">    9 - Ostatní konstrukce a práce-bourání</t>
  </si>
  <si>
    <t>Ostatní konstrukce a práce-bourání</t>
  </si>
  <si>
    <t>278311153R</t>
  </si>
  <si>
    <t>Betonová zálivka kotvení betonu prostého tř. C 20/25</t>
  </si>
  <si>
    <t>1817754654</t>
  </si>
  <si>
    <t>0,77*0,04 "viz příloha D.3.5 - venkovní osvětlení" *4 "ks - levá strana PK"</t>
  </si>
  <si>
    <t>0,77*0,04 "viz příloha D.3.5 - venkovní osvětlení" *5 "ks - pravá strana PK"</t>
  </si>
  <si>
    <t>953961115R</t>
  </si>
  <si>
    <t>Kotvy chemickým tmelem M 20 dl. 350 mm do betonu, ŽB nebo kamene s vyvrtáním otvoru</t>
  </si>
  <si>
    <t>-118195370</t>
  </si>
  <si>
    <t>Kotvy chemické s vyvrtáním otvoru do betonu, železobetonu
Chemická kotva M20x dl. 400 mm, hl. vrtu 350 mm</t>
  </si>
  <si>
    <t xml:space="preserve">Viz příloha D.3.5. </t>
  </si>
  <si>
    <t>4 "ukotvení stožáru venkovního osvětlení do betonu" *6 "ks - pravá strana PK"</t>
  </si>
  <si>
    <t>4 "ukotvení stožáru venkovního osvětlení do betonu" *7 "ks - levá strana PK"</t>
  </si>
  <si>
    <t>953965145</t>
  </si>
  <si>
    <t>Kotevní šroub pro chemické kotvy M 20 dl 400 mm</t>
  </si>
  <si>
    <t>1641288744</t>
  </si>
  <si>
    <t>Kotva chemická s vyvrtáním otvoru kotevní šrouby pro chemické kotvy, velikost M 20, délka 400 mm</t>
  </si>
  <si>
    <t>https://podminky.urs.cz/item/CS_URS_2024_02/953965145</t>
  </si>
  <si>
    <t>2129879802</t>
  </si>
  <si>
    <t>Montáž atypických zámečnických konstrukcí hm přes 100 do 250 kg</t>
  </si>
  <si>
    <t>342132148</t>
  </si>
  <si>
    <t>Kotvení stožáru osvětlení do betonu</t>
  </si>
  <si>
    <t>1666851266</t>
  </si>
  <si>
    <t>123,25*6 "Pravá strana PK "</t>
  </si>
  <si>
    <t>123,25*7 "Levá strana PK"</t>
  </si>
  <si>
    <t>Kotvení stožáru osvětlení mimo zeď</t>
  </si>
  <si>
    <t>737656422</t>
  </si>
  <si>
    <t>110,64*5 "Pravá strana PK "</t>
  </si>
  <si>
    <t>110,64*4 "Levá strana PK "</t>
  </si>
  <si>
    <t>1820124555</t>
  </si>
  <si>
    <t>R1.1</t>
  </si>
  <si>
    <t>Demontáž stávající tabule signalizace pro opětovné použití vč. uložení po dobu stavby</t>
  </si>
  <si>
    <t>-1703281309</t>
  </si>
  <si>
    <t>Poznámka k položce:_x000d_
vč. přesunu hmot na stavbě</t>
  </si>
  <si>
    <t>3 "viz příloha C.3 "</t>
  </si>
  <si>
    <t>R1.2</t>
  </si>
  <si>
    <t>Demontáž stávajících sloupů signalizace</t>
  </si>
  <si>
    <t>-1636582835</t>
  </si>
  <si>
    <t>Demontáž stávajících sloupů signalizace pro opětovné použití vč. uložení po dobu stavby</t>
  </si>
  <si>
    <t>R2</t>
  </si>
  <si>
    <t>Demontáž stávajících sloupů venkovního osvětlení</t>
  </si>
  <si>
    <t>-998789052</t>
  </si>
  <si>
    <t>Demontáž stávajících sloupů venkovního osvětlení
včetně odklizení</t>
  </si>
  <si>
    <t>12+2 "viz příloha C.3."</t>
  </si>
  <si>
    <t>R5</t>
  </si>
  <si>
    <t>Montáž původní tabule signalizace</t>
  </si>
  <si>
    <t>-1748850641</t>
  </si>
  <si>
    <t xml:space="preserve">Montáž původní tabule signalizace
</t>
  </si>
  <si>
    <t>R6</t>
  </si>
  <si>
    <t>Sklopný stožár venkovního osvětlení dodávka a montáž</t>
  </si>
  <si>
    <t>-561133952</t>
  </si>
  <si>
    <t>Sklopný stožár venkovního osvětlení dodávka a montáž
Stožár + výložník
Podrobný popid viz příloha D.3.4</t>
  </si>
  <si>
    <t>22 "viz příloha C.3 a D.3.4"</t>
  </si>
  <si>
    <t>R7</t>
  </si>
  <si>
    <t>Montáž původního sloupu singnalizace</t>
  </si>
  <si>
    <t>1721521566</t>
  </si>
  <si>
    <t>3 "viz příloha C.3."</t>
  </si>
  <si>
    <t>R8</t>
  </si>
  <si>
    <t>Montáž původního stožáru venkovního osvětlení</t>
  </si>
  <si>
    <t>1005231007</t>
  </si>
  <si>
    <t>2 "viz příloha C.3."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</si>
  <si>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</si>
  <si>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</si>
  <si>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</si>
  <si>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Ostatní náklady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</si>
  <si>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</si>
  <si>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</si>
  <si>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</si>
  <si>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</si>
  <si>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</si>
  <si>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R01</t>
  </si>
  <si>
    <t>Výrobní výkresová dokumentace</t>
  </si>
  <si>
    <t>-1729476442</t>
  </si>
  <si>
    <t>R02</t>
  </si>
  <si>
    <t>Vytýčení inženýrských sítí</t>
  </si>
  <si>
    <t>237065565</t>
  </si>
  <si>
    <t>R03</t>
  </si>
  <si>
    <t>Geodetické zaměření vybudovaného díla zpracované číselně a graficky v digitální podobě autorizovaným geodetem</t>
  </si>
  <si>
    <t>-1223800728</t>
  </si>
  <si>
    <t>R04</t>
  </si>
  <si>
    <t>Dokumentace skutečného provedení</t>
  </si>
  <si>
    <t>1030203826</t>
  </si>
  <si>
    <t>Zákresy veškerých změn oproti schválené projektové dokumentaci a to ve všech přílohách této projektové dokumentace (označit červeným razítkem "Skutečné provedení" s datem a podpisy zhotovitele a technického dozoru objednatele).</t>
  </si>
  <si>
    <t>R05</t>
  </si>
  <si>
    <t>Předinjektážní průzkum s injektážní zkouškou</t>
  </si>
  <si>
    <t>-1754854354</t>
  </si>
  <si>
    <t>Poznámka k položce:_x000d_
Viz TZ</t>
  </si>
  <si>
    <t>VRN3</t>
  </si>
  <si>
    <t>Ostatní náklady</t>
  </si>
  <si>
    <t>R06</t>
  </si>
  <si>
    <t>Zařízení staveniště zhotovitele</t>
  </si>
  <si>
    <t>1675181052</t>
  </si>
  <si>
    <t>Zařízení staveniště zahrnuje například:
 - kancelářské buňky
 - buňky šatny
 - umývárny
 - plechové sklady
 - dílny
 - sociální zařízení
 - staveništní přípojka vody
 - staveništní přípojka nn
 - zařízení pro provádění potápěčských prací</t>
  </si>
  <si>
    <t>VRN9</t>
  </si>
  <si>
    <t>R07</t>
  </si>
  <si>
    <t>Aktualizace povodňového plánu výstavby</t>
  </si>
  <si>
    <t>-112589045</t>
  </si>
  <si>
    <t>R08</t>
  </si>
  <si>
    <t>Zkoušky a ověřovací provoz</t>
  </si>
  <si>
    <t>-1781366840</t>
  </si>
  <si>
    <t>R09</t>
  </si>
  <si>
    <t>Pasportizace vešterých objektů a komunikací</t>
  </si>
  <si>
    <t>1657880877</t>
  </si>
  <si>
    <t>R10</t>
  </si>
  <si>
    <t>Opatření pro snížení prašnosti - skrápění vodou</t>
  </si>
  <si>
    <t>-1387756689</t>
  </si>
  <si>
    <t>R11</t>
  </si>
  <si>
    <t>Očištění povrchů lineárních pohonů</t>
  </si>
  <si>
    <t>1024</t>
  </si>
  <si>
    <t>204541965</t>
  </si>
  <si>
    <t xml:space="preserve">Pravidelné čištění povrchu lineárních pohonů do pevných nečistot v průběhu stavby. </t>
  </si>
  <si>
    <t>R12</t>
  </si>
  <si>
    <t xml:space="preserve">Pomocné dočasné kostrukce stavebních šachet </t>
  </si>
  <si>
    <t>483751259</t>
  </si>
  <si>
    <t>Pomocné dočasné kostrukce stavebních šachet (2 kabelové šachty) - žebříky, podesty, zábradlí a podobně.</t>
  </si>
  <si>
    <t>R13</t>
  </si>
  <si>
    <t>Zřízení a odstranění dočasné panelové manipulační plochy</t>
  </si>
  <si>
    <t>-1768149655</t>
  </si>
  <si>
    <t>Zřízení a odstranění dočasné panelové manipulační plochy, vč. případných podkladních vrstev. (Do ceny je nutné zohlednit veškeré náklady potřebné k nákupu/pronájmu, dovozu, manipulační práce, osazení, demontáž, likvidace / odvoz veškerého materiálu)</t>
  </si>
  <si>
    <t>Poznámka k položce:_x000d_
Předpokládá se plocha o 216 m2</t>
  </si>
  <si>
    <t>SEZNAM FIGUR</t>
  </si>
  <si>
    <t>Výměra</t>
  </si>
  <si>
    <t>Použití figury:</t>
  </si>
  <si>
    <t>Sut betonu 2</t>
  </si>
  <si>
    <t>Sut beton - kryty kanalku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</si>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</sst>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12"/>
      <color rgb="FF000000"/>
      <name val="Arial CE"/>
    </font>
    <font>
      <sz val="10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 applyProtection="1">
      <alignment horizontal="left" vertical="center"/>
    </xf>
    <xf numFmtId="0" fontId="44" fillId="0" borderId="0" xfId="1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5" fillId="0" borderId="17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/>
    </xf>
    <xf numFmtId="167" fontId="45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46" fillId="0" borderId="26" xfId="0" applyFont="1" applyBorder="1" applyAlignment="1">
      <alignment vertical="center" wrapText="1"/>
    </xf>
    <xf numFmtId="0" fontId="46" fillId="0" borderId="27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center" vertical="center" wrapText="1"/>
    </xf>
    <xf numFmtId="0" fontId="46" fillId="0" borderId="27" xfId="0" applyFont="1" applyBorder="1" applyAlignment="1">
      <alignment vertical="center" wrapText="1"/>
    </xf>
    <xf numFmtId="0" fontId="48" fillId="0" borderId="29" xfId="0" applyFont="1" applyBorder="1" applyAlignment="1">
      <alignment horizontal="left" wrapText="1"/>
    </xf>
    <xf numFmtId="0" fontId="46" fillId="0" borderId="28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50" fillId="0" borderId="27" xfId="0" applyFont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vertical="center"/>
    </xf>
    <xf numFmtId="49" fontId="49" fillId="0" borderId="1" xfId="0" applyNumberFormat="1" applyFont="1" applyBorder="1" applyAlignment="1">
      <alignment horizontal="left" vertical="center" wrapText="1"/>
    </xf>
    <xf numFmtId="49" fontId="49" fillId="0" borderId="1" xfId="0" applyNumberFormat="1" applyFont="1" applyBorder="1" applyAlignment="1">
      <alignment vertical="center" wrapText="1"/>
    </xf>
    <xf numFmtId="0" fontId="46" fillId="0" borderId="30" xfId="0" applyFont="1" applyBorder="1" applyAlignment="1">
      <alignment vertical="center" wrapText="1"/>
    </xf>
    <xf numFmtId="0" fontId="51" fillId="0" borderId="29" xfId="0" applyFont="1" applyBorder="1" applyAlignment="1">
      <alignment vertical="center" wrapText="1"/>
    </xf>
    <xf numFmtId="0" fontId="46" fillId="0" borderId="31" xfId="0" applyFont="1" applyBorder="1" applyAlignment="1">
      <alignment vertical="center" wrapText="1"/>
    </xf>
    <xf numFmtId="0" fontId="46" fillId="0" borderId="1" xfId="0" applyFont="1" applyBorder="1" applyAlignment="1">
      <alignment vertical="top"/>
    </xf>
    <xf numFmtId="0" fontId="46" fillId="0" borderId="0" xfId="0" applyFont="1" applyAlignment="1">
      <alignment vertical="top"/>
    </xf>
    <xf numFmtId="0" fontId="46" fillId="0" borderId="24" xfId="0" applyFont="1" applyBorder="1" applyAlignment="1">
      <alignment horizontal="left" vertical="center"/>
    </xf>
    <xf numFmtId="0" fontId="46" fillId="0" borderId="25" xfId="0" applyFont="1" applyBorder="1" applyAlignment="1">
      <alignment horizontal="left" vertical="center"/>
    </xf>
    <xf numFmtId="0" fontId="46" fillId="0" borderId="26" xfId="0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6" fillId="0" borderId="28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8" fillId="0" borderId="29" xfId="0" applyFont="1" applyBorder="1" applyAlignment="1">
      <alignment horizontal="center" vertical="center"/>
    </xf>
    <xf numFmtId="0" fontId="52" fillId="0" borderId="29" xfId="0" applyFont="1" applyBorder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49" fillId="0" borderId="1" xfId="0" applyFont="1" applyFill="1" applyBorder="1" applyAlignment="1">
      <alignment horizontal="left" vertical="center"/>
    </xf>
    <xf numFmtId="0" fontId="49" fillId="0" borderId="1" xfId="0" applyFont="1" applyFill="1" applyBorder="1" applyAlignment="1">
      <alignment horizontal="center" vertical="center"/>
    </xf>
    <xf numFmtId="0" fontId="46" fillId="0" borderId="30" xfId="0" applyFont="1" applyBorder="1" applyAlignment="1">
      <alignment horizontal="left" vertical="center"/>
    </xf>
    <xf numFmtId="0" fontId="51" fillId="0" borderId="29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52" fillId="0" borderId="27" xfId="0" applyFont="1" applyBorder="1" applyAlignment="1">
      <alignment horizontal="left" vertical="center" wrapText="1"/>
    </xf>
    <xf numFmtId="0" fontId="52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/>
    </xf>
    <xf numFmtId="0" fontId="50" fillId="0" borderId="30" xfId="0" applyFont="1" applyBorder="1" applyAlignment="1">
      <alignment horizontal="left" vertical="center" wrapText="1"/>
    </xf>
    <xf numFmtId="0" fontId="50" fillId="0" borderId="29" xfId="0" applyFont="1" applyBorder="1" applyAlignment="1">
      <alignment horizontal="left" vertical="center" wrapText="1"/>
    </xf>
    <xf numFmtId="0" fontId="50" fillId="0" borderId="3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top"/>
    </xf>
    <xf numFmtId="0" fontId="49" fillId="0" borderId="1" xfId="0" applyFont="1" applyBorder="1" applyAlignment="1">
      <alignment horizontal="center" vertical="top"/>
    </xf>
    <xf numFmtId="0" fontId="50" fillId="0" borderId="30" xfId="0" applyFont="1" applyBorder="1" applyAlignment="1">
      <alignment horizontal="left" vertical="center"/>
    </xf>
    <xf numFmtId="0" fontId="50" fillId="0" borderId="3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0" fontId="52" fillId="0" borderId="0" xfId="0" applyFont="1" applyAlignment="1">
      <alignment vertical="center"/>
    </xf>
    <xf numFmtId="0" fontId="48" fillId="0" borderId="1" xfId="0" applyFont="1" applyBorder="1" applyAlignment="1">
      <alignment vertical="center"/>
    </xf>
    <xf numFmtId="0" fontId="52" fillId="0" borderId="29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9" fillId="0" borderId="1" xfId="0" applyFont="1" applyBorder="1" applyAlignment="1">
      <alignment vertical="top"/>
    </xf>
    <xf numFmtId="49" fontId="49" fillId="0" borderId="1" xfId="0" applyNumberFormat="1" applyFont="1" applyBorder="1" applyAlignment="1">
      <alignment horizontal="left" vertical="center"/>
    </xf>
    <xf numFmtId="0" fontId="55" fillId="0" borderId="27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vertical="top"/>
    </xf>
    <xf numFmtId="0" fontId="56" fillId="0" borderId="1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horizontal="center" vertical="center"/>
    </xf>
    <xf numFmtId="49" fontId="56" fillId="0" borderId="1" xfId="0" applyNumberFormat="1" applyFont="1" applyBorder="1" applyAlignment="1" applyProtection="1">
      <alignment horizontal="left" vertical="center"/>
    </xf>
    <xf numFmtId="0" fontId="5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8" fillId="0" borderId="29" xfId="0" applyFont="1" applyBorder="1" applyAlignment="1">
      <alignment horizontal="left"/>
    </xf>
    <xf numFmtId="0" fontId="52" fillId="0" borderId="29" xfId="0" applyFont="1" applyBorder="1" applyAlignment="1"/>
    <xf numFmtId="0" fontId="46" fillId="0" borderId="27" xfId="0" applyFont="1" applyBorder="1" applyAlignment="1">
      <alignment vertical="top"/>
    </xf>
    <xf numFmtId="0" fontId="46" fillId="0" borderId="28" xfId="0" applyFont="1" applyBorder="1" applyAlignment="1">
      <alignment vertical="top"/>
    </xf>
    <xf numFmtId="0" fontId="46" fillId="0" borderId="30" xfId="0" applyFont="1" applyBorder="1" applyAlignment="1">
      <alignment vertical="top"/>
    </xf>
    <xf numFmtId="0" fontId="46" fillId="0" borderId="29" xfId="0" applyFont="1" applyBorder="1" applyAlignment="1">
      <alignment vertical="top"/>
    </xf>
    <xf numFmtId="0" fontId="4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237" TargetMode="External" /><Relationship Id="rId2" Type="http://schemas.openxmlformats.org/officeDocument/2006/relationships/hyperlink" Target="https://podminky.urs.cz/item/CS_URS_2024_02/113151111" TargetMode="External" /><Relationship Id="rId3" Type="http://schemas.openxmlformats.org/officeDocument/2006/relationships/hyperlink" Target="https://podminky.urs.cz/item/CS_URS_2024_02/121151123" TargetMode="External" /><Relationship Id="rId4" Type="http://schemas.openxmlformats.org/officeDocument/2006/relationships/hyperlink" Target="https://podminky.urs.cz/item/CS_URS_2024_02/131251106" TargetMode="External" /><Relationship Id="rId5" Type="http://schemas.openxmlformats.org/officeDocument/2006/relationships/hyperlink" Target="https://podminky.urs.cz/item/CS_URS_2024_02/162351103B" TargetMode="External" /><Relationship Id="rId6" Type="http://schemas.openxmlformats.org/officeDocument/2006/relationships/hyperlink" Target="https://podminky.urs.cz/item/CS_URS_2024_02/167151111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4_02/174101101" TargetMode="External" /><Relationship Id="rId9" Type="http://schemas.openxmlformats.org/officeDocument/2006/relationships/hyperlink" Target="https://podminky.urs.cz/item/CS_URS_2024_02/174101101B" TargetMode="External" /><Relationship Id="rId10" Type="http://schemas.openxmlformats.org/officeDocument/2006/relationships/hyperlink" Target="https://podminky.urs.cz/item/CS_URS_2024_02/181351113" TargetMode="External" /><Relationship Id="rId11" Type="http://schemas.openxmlformats.org/officeDocument/2006/relationships/hyperlink" Target="https://podminky.urs.cz/item/CS_URS_2024_02/181451121" TargetMode="External" /><Relationship Id="rId12" Type="http://schemas.openxmlformats.org/officeDocument/2006/relationships/hyperlink" Target="https://podminky.urs.cz/item/CS_URS_2024_02/181411123" TargetMode="External" /><Relationship Id="rId13" Type="http://schemas.openxmlformats.org/officeDocument/2006/relationships/hyperlink" Target="https://podminky.urs.cz/item/CS_URS_2024_02/181951111" TargetMode="External" /><Relationship Id="rId14" Type="http://schemas.openxmlformats.org/officeDocument/2006/relationships/hyperlink" Target="https://podminky.urs.cz/item/CS_URS_2024_02/181951112" TargetMode="External" /><Relationship Id="rId15" Type="http://schemas.openxmlformats.org/officeDocument/2006/relationships/hyperlink" Target="https://podminky.urs.cz/item/CS_URS_2024_02/182251101" TargetMode="External" /><Relationship Id="rId16" Type="http://schemas.openxmlformats.org/officeDocument/2006/relationships/hyperlink" Target="https://podminky.urs.cz/item/CS_URS_2024_02/182351123" TargetMode="External" /><Relationship Id="rId17" Type="http://schemas.openxmlformats.org/officeDocument/2006/relationships/hyperlink" Target="https://podminky.urs.cz/item/CS_URS_2024_02/185803111" TargetMode="External" /><Relationship Id="rId18" Type="http://schemas.openxmlformats.org/officeDocument/2006/relationships/hyperlink" Target="https://podminky.urs.cz/item/CS_URS_2024_02/185803113" TargetMode="External" /><Relationship Id="rId19" Type="http://schemas.openxmlformats.org/officeDocument/2006/relationships/hyperlink" Target="https://podminky.urs.cz/item/CS_URS_2024_02/185804312" TargetMode="External" /><Relationship Id="rId20" Type="http://schemas.openxmlformats.org/officeDocument/2006/relationships/hyperlink" Target="https://podminky.urs.cz/item/CS_URS_2024_02/211531111" TargetMode="External" /><Relationship Id="rId21" Type="http://schemas.openxmlformats.org/officeDocument/2006/relationships/hyperlink" Target="https://podminky.urs.cz/item/CS_URS_2024_02/212755214" TargetMode="External" /><Relationship Id="rId22" Type="http://schemas.openxmlformats.org/officeDocument/2006/relationships/hyperlink" Target="https://podminky.urs.cz/item/CS_URS_2024_02/221211114" TargetMode="External" /><Relationship Id="rId23" Type="http://schemas.openxmlformats.org/officeDocument/2006/relationships/hyperlink" Target="https://podminky.urs.cz/item/CS_URS_2024_02/225311114" TargetMode="External" /><Relationship Id="rId24" Type="http://schemas.openxmlformats.org/officeDocument/2006/relationships/hyperlink" Target="https://podminky.urs.cz/item/CS_URS_2024_02/281601111" TargetMode="External" /><Relationship Id="rId25" Type="http://schemas.openxmlformats.org/officeDocument/2006/relationships/hyperlink" Target="https://podminky.urs.cz/item/CS_URS_2024_02/282605111R" TargetMode="External" /><Relationship Id="rId26" Type="http://schemas.openxmlformats.org/officeDocument/2006/relationships/hyperlink" Target="https://podminky.urs.cz/item/CS_URS_2024_02/282606011" TargetMode="External" /><Relationship Id="rId27" Type="http://schemas.openxmlformats.org/officeDocument/2006/relationships/hyperlink" Target="https://podminky.urs.cz/item/CS_URS_2024_02/321222312" TargetMode="External" /><Relationship Id="rId28" Type="http://schemas.openxmlformats.org/officeDocument/2006/relationships/hyperlink" Target="https://podminky.urs.cz/item/CS_URS_2024_02/321321116" TargetMode="External" /><Relationship Id="rId29" Type="http://schemas.openxmlformats.org/officeDocument/2006/relationships/hyperlink" Target="https://podminky.urs.cz/item/CS_URS_2024_02/321351010" TargetMode="External" /><Relationship Id="rId30" Type="http://schemas.openxmlformats.org/officeDocument/2006/relationships/hyperlink" Target="https://podminky.urs.cz/item/CS_URS_2024_02/321352010" TargetMode="External" /><Relationship Id="rId31" Type="http://schemas.openxmlformats.org/officeDocument/2006/relationships/hyperlink" Target="https://podminky.urs.cz/item/CS_URS_2024_02/321366111" TargetMode="External" /><Relationship Id="rId32" Type="http://schemas.openxmlformats.org/officeDocument/2006/relationships/hyperlink" Target="https://podminky.urs.cz/item/CS_URS_2024_02/321368211" TargetMode="External" /><Relationship Id="rId33" Type="http://schemas.openxmlformats.org/officeDocument/2006/relationships/hyperlink" Target="https://podminky.urs.cz/item/CS_URS_2024_02/338171113" TargetMode="External" /><Relationship Id="rId34" Type="http://schemas.openxmlformats.org/officeDocument/2006/relationships/hyperlink" Target="https://podminky.urs.cz/item/CS_URS_2024_02/338171115" TargetMode="External" /><Relationship Id="rId35" Type="http://schemas.openxmlformats.org/officeDocument/2006/relationships/hyperlink" Target="https://podminky.urs.cz/item/CS_URS_2024_02/348171130" TargetMode="External" /><Relationship Id="rId36" Type="http://schemas.openxmlformats.org/officeDocument/2006/relationships/hyperlink" Target="https://podminky.urs.cz/item/CS_URS_2024_02/451315124" TargetMode="External" /><Relationship Id="rId37" Type="http://schemas.openxmlformats.org/officeDocument/2006/relationships/hyperlink" Target="https://podminky.urs.cz/item/CS_URS_2024_02/451312111" TargetMode="External" /><Relationship Id="rId38" Type="http://schemas.openxmlformats.org/officeDocument/2006/relationships/hyperlink" Target="https://podminky.urs.cz/item/CS_URS_2024_02/457311116" TargetMode="External" /><Relationship Id="rId39" Type="http://schemas.openxmlformats.org/officeDocument/2006/relationships/hyperlink" Target="https://podminky.urs.cz/item/CS_URS_2024_02/457531113" TargetMode="External" /><Relationship Id="rId40" Type="http://schemas.openxmlformats.org/officeDocument/2006/relationships/hyperlink" Target="https://podminky.urs.cz/item/CS_URS_2024_02/465513327" TargetMode="External" /><Relationship Id="rId41" Type="http://schemas.openxmlformats.org/officeDocument/2006/relationships/hyperlink" Target="https://podminky.urs.cz/item/CS_URS_2024_02/871218211" TargetMode="External" /><Relationship Id="rId42" Type="http://schemas.openxmlformats.org/officeDocument/2006/relationships/hyperlink" Target="https://podminky.urs.cz/item/CS_URS_2024_02/871353121" TargetMode="External" /><Relationship Id="rId43" Type="http://schemas.openxmlformats.org/officeDocument/2006/relationships/hyperlink" Target="https://podminky.urs.cz/item/CS_URS_2024_02/877355211" TargetMode="External" /><Relationship Id="rId44" Type="http://schemas.openxmlformats.org/officeDocument/2006/relationships/hyperlink" Target="https://podminky.urs.cz/item/CS_URS_2024_02/899623161" TargetMode="External" /><Relationship Id="rId45" Type="http://schemas.openxmlformats.org/officeDocument/2006/relationships/hyperlink" Target="https://podminky.urs.cz/item/CS_URS_2024_02/899643121" TargetMode="External" /><Relationship Id="rId46" Type="http://schemas.openxmlformats.org/officeDocument/2006/relationships/hyperlink" Target="https://podminky.urs.cz/item/CS_URS_2024_02/899643122" TargetMode="External" /><Relationship Id="rId47" Type="http://schemas.openxmlformats.org/officeDocument/2006/relationships/hyperlink" Target="https://podminky.urs.cz/item/CS_URS_2024_02/916231213" TargetMode="External" /><Relationship Id="rId48" Type="http://schemas.openxmlformats.org/officeDocument/2006/relationships/hyperlink" Target="https://podminky.urs.cz/item/CS_URS_2024_02/919111233" TargetMode="External" /><Relationship Id="rId49" Type="http://schemas.openxmlformats.org/officeDocument/2006/relationships/hyperlink" Target="https://podminky.urs.cz/item/CS_URS_2024_02/919121132" TargetMode="External" /><Relationship Id="rId50" Type="http://schemas.openxmlformats.org/officeDocument/2006/relationships/hyperlink" Target="https://podminky.urs.cz/item/CS_URS_2024_02/919726122" TargetMode="External" /><Relationship Id="rId51" Type="http://schemas.openxmlformats.org/officeDocument/2006/relationships/hyperlink" Target="https://podminky.urs.cz/item/CS_URS_2024_02/938901131" TargetMode="External" /><Relationship Id="rId52" Type="http://schemas.openxmlformats.org/officeDocument/2006/relationships/hyperlink" Target="https://podminky.urs.cz/item/CS_URS_2024_02/941111121" TargetMode="External" /><Relationship Id="rId53" Type="http://schemas.openxmlformats.org/officeDocument/2006/relationships/hyperlink" Target="https://podminky.urs.cz/item/CS_URS_2024_02/941111221" TargetMode="External" /><Relationship Id="rId54" Type="http://schemas.openxmlformats.org/officeDocument/2006/relationships/hyperlink" Target="https://podminky.urs.cz/item/CS_URS_2024_02/941111821" TargetMode="External" /><Relationship Id="rId55" Type="http://schemas.openxmlformats.org/officeDocument/2006/relationships/hyperlink" Target="https://podminky.urs.cz/item/CS_URS_2024_02/953334118" TargetMode="External" /><Relationship Id="rId56" Type="http://schemas.openxmlformats.org/officeDocument/2006/relationships/hyperlink" Target="https://podminky.urs.cz/item/CS_URS_2024_02/953945121" TargetMode="External" /><Relationship Id="rId57" Type="http://schemas.openxmlformats.org/officeDocument/2006/relationships/hyperlink" Target="https://podminky.urs.cz/item/CS_URS_2024_02/961044111" TargetMode="External" /><Relationship Id="rId58" Type="http://schemas.openxmlformats.org/officeDocument/2006/relationships/hyperlink" Target="https://podminky.urs.cz/item/CS_URS_2024_02/963015131" TargetMode="External" /><Relationship Id="rId59" Type="http://schemas.openxmlformats.org/officeDocument/2006/relationships/hyperlink" Target="https://podminky.urs.cz/item/CS_URS_2024_02/966072811" TargetMode="External" /><Relationship Id="rId60" Type="http://schemas.openxmlformats.org/officeDocument/2006/relationships/hyperlink" Target="https://podminky.urs.cz/item/CS_URS_2024_02/977151127" TargetMode="External" /><Relationship Id="rId61" Type="http://schemas.openxmlformats.org/officeDocument/2006/relationships/hyperlink" Target="https://podminky.urs.cz/item/CS_URS_2024_02/977211111" TargetMode="External" /><Relationship Id="rId62" Type="http://schemas.openxmlformats.org/officeDocument/2006/relationships/hyperlink" Target="https://podminky.urs.cz/item/CS_URS_2024_02/985131111" TargetMode="External" /><Relationship Id="rId63" Type="http://schemas.openxmlformats.org/officeDocument/2006/relationships/hyperlink" Target="https://podminky.urs.cz/item/CS_URS_2024_02/985331213" TargetMode="External" /><Relationship Id="rId64" Type="http://schemas.openxmlformats.org/officeDocument/2006/relationships/hyperlink" Target="https://podminky.urs.cz/item/CS_URS_2024_02/997006002" TargetMode="External" /><Relationship Id="rId65" Type="http://schemas.openxmlformats.org/officeDocument/2006/relationships/hyperlink" Target="https://podminky.urs.cz/item/CS_URS_2024_02/997006007" TargetMode="External" /><Relationship Id="rId66" Type="http://schemas.openxmlformats.org/officeDocument/2006/relationships/hyperlink" Target="https://podminky.urs.cz/item/CS_URS_2024_02/997006551" TargetMode="External" /><Relationship Id="rId67" Type="http://schemas.openxmlformats.org/officeDocument/2006/relationships/hyperlink" Target="https://podminky.urs.cz/item/CS_URS_2024_02/997221611" TargetMode="External" /><Relationship Id="rId68" Type="http://schemas.openxmlformats.org/officeDocument/2006/relationships/hyperlink" Target="https://podminky.urs.cz/item/CS_URS_2024_02/998325011" TargetMode="External" /><Relationship Id="rId69" Type="http://schemas.openxmlformats.org/officeDocument/2006/relationships/hyperlink" Target="https://podminky.urs.cz/item/CS_URS_2024_02/741110312" TargetMode="External" /><Relationship Id="rId70" Type="http://schemas.openxmlformats.org/officeDocument/2006/relationships/hyperlink" Target="https://podminky.urs.cz/item/CS_URS_2024_02/741110313" TargetMode="External" /><Relationship Id="rId71" Type="http://schemas.openxmlformats.org/officeDocument/2006/relationships/hyperlink" Target="https://podminky.urs.cz/item/CS_URS_2024_02/998741101" TargetMode="External" /><Relationship Id="rId72" Type="http://schemas.openxmlformats.org/officeDocument/2006/relationships/hyperlink" Target="https://podminky.urs.cz/item/CS_URS_2024_02/767995112" TargetMode="External" /><Relationship Id="rId73" Type="http://schemas.openxmlformats.org/officeDocument/2006/relationships/hyperlink" Target="https://podminky.urs.cz/item/CS_URS_2024_02/767995114" TargetMode="External" /><Relationship Id="rId74" Type="http://schemas.openxmlformats.org/officeDocument/2006/relationships/hyperlink" Target="https://podminky.urs.cz/item/CS_URS_2024_02/767995115" TargetMode="External" /><Relationship Id="rId75" Type="http://schemas.openxmlformats.org/officeDocument/2006/relationships/hyperlink" Target="https://podminky.urs.cz/item/CS_URS_2024_02/767995116" TargetMode="External" /><Relationship Id="rId76" Type="http://schemas.openxmlformats.org/officeDocument/2006/relationships/hyperlink" Target="https://podminky.urs.cz/item/CS_URS_2024_02/767995117" TargetMode="External" /><Relationship Id="rId77" Type="http://schemas.openxmlformats.org/officeDocument/2006/relationships/hyperlink" Target="https://podminky.urs.cz/item/CS_URS_2024_02/767996701" TargetMode="External" /><Relationship Id="rId78" Type="http://schemas.openxmlformats.org/officeDocument/2006/relationships/hyperlink" Target="https://podminky.urs.cz/item/CS_URS_2024_02/767996702" TargetMode="External" /><Relationship Id="rId79" Type="http://schemas.openxmlformats.org/officeDocument/2006/relationships/hyperlink" Target="https://podminky.urs.cz/item/CS_URS_2024_02/767996703" TargetMode="External" /><Relationship Id="rId80" Type="http://schemas.openxmlformats.org/officeDocument/2006/relationships/hyperlink" Target="https://podminky.urs.cz/item/CS_URS_2024_02/767996704" TargetMode="External" /><Relationship Id="rId81" Type="http://schemas.openxmlformats.org/officeDocument/2006/relationships/hyperlink" Target="https://podminky.urs.cz/item/CS_URS_2024_02/767996705" TargetMode="External" /><Relationship Id="rId82" Type="http://schemas.openxmlformats.org/officeDocument/2006/relationships/hyperlink" Target="https://podminky.urs.cz/item/CS_URS_2024_02/998767101" TargetMode="External" /><Relationship Id="rId83" Type="http://schemas.openxmlformats.org/officeDocument/2006/relationships/hyperlink" Target="https://podminky.urs.cz/item/CS_URS_2024_02/460743111" TargetMode="External" /><Relationship Id="rId84" Type="http://schemas.openxmlformats.org/officeDocument/2006/relationships/hyperlink" Target="https://podminky.urs.cz/item/CS_URS_2024_02/460743112" TargetMode="External" /><Relationship Id="rId8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4203103" TargetMode="External" /><Relationship Id="rId2" Type="http://schemas.openxmlformats.org/officeDocument/2006/relationships/hyperlink" Target="https://podminky.urs.cz/item/CS_URS_2024_02/122151502" TargetMode="External" /><Relationship Id="rId3" Type="http://schemas.openxmlformats.org/officeDocument/2006/relationships/hyperlink" Target="https://podminky.urs.cz/item/CS_URS_2024_02/131151102" TargetMode="External" /><Relationship Id="rId4" Type="http://schemas.openxmlformats.org/officeDocument/2006/relationships/hyperlink" Target="https://podminky.urs.cz/item/CS_URS_2024_02/132212331" TargetMode="External" /><Relationship Id="rId5" Type="http://schemas.openxmlformats.org/officeDocument/2006/relationships/hyperlink" Target="https://podminky.urs.cz/item/CS_URS_2024_02/133254104" TargetMode="External" /><Relationship Id="rId6" Type="http://schemas.openxmlformats.org/officeDocument/2006/relationships/hyperlink" Target="https://podminky.urs.cz/item/CS_URS_2024_02/133354104" TargetMode="External" /><Relationship Id="rId7" Type="http://schemas.openxmlformats.org/officeDocument/2006/relationships/hyperlink" Target="https://podminky.urs.cz/item/CS_URS_2024_02/151721111" TargetMode="External" /><Relationship Id="rId8" Type="http://schemas.openxmlformats.org/officeDocument/2006/relationships/hyperlink" Target="https://podminky.urs.cz/item/CS_URS_2024_02/153111112" TargetMode="External" /><Relationship Id="rId9" Type="http://schemas.openxmlformats.org/officeDocument/2006/relationships/hyperlink" Target="https://podminky.urs.cz/item/CS_URS_2024_02/153111114" TargetMode="External" /><Relationship Id="rId10" Type="http://schemas.openxmlformats.org/officeDocument/2006/relationships/hyperlink" Target="https://podminky.urs.cz/item/CS_URS_2024_02/153111119" TargetMode="External" /><Relationship Id="rId11" Type="http://schemas.openxmlformats.org/officeDocument/2006/relationships/hyperlink" Target="https://podminky.urs.cz/item/CS_URS_2024_02/153111132" TargetMode="External" /><Relationship Id="rId12" Type="http://schemas.openxmlformats.org/officeDocument/2006/relationships/hyperlink" Target="https://podminky.urs.cz/item/CS_URS_2024_02/153112112" TargetMode="External" /><Relationship Id="rId13" Type="http://schemas.openxmlformats.org/officeDocument/2006/relationships/hyperlink" Target="https://podminky.urs.cz/item/CS_URS_2024_02/153112124" TargetMode="External" /><Relationship Id="rId14" Type="http://schemas.openxmlformats.org/officeDocument/2006/relationships/hyperlink" Target="https://podminky.urs.cz/item/CS_URS_2024_02/154077341" TargetMode="External" /><Relationship Id="rId15" Type="http://schemas.openxmlformats.org/officeDocument/2006/relationships/hyperlink" Target="https://podminky.urs.cz/item/CS_URS_2024_02/162251102" TargetMode="External" /><Relationship Id="rId16" Type="http://schemas.openxmlformats.org/officeDocument/2006/relationships/hyperlink" Target="https://podminky.urs.cz/item/CS_URS_2024_02/167151101" TargetMode="External" /><Relationship Id="rId17" Type="http://schemas.openxmlformats.org/officeDocument/2006/relationships/hyperlink" Target="https://podminky.urs.cz/item/CS_URS_2024_02/171151131" TargetMode="External" /><Relationship Id="rId18" Type="http://schemas.openxmlformats.org/officeDocument/2006/relationships/hyperlink" Target="https://podminky.urs.cz/item/CS_URS_2024_02/171251201" TargetMode="External" /><Relationship Id="rId19" Type="http://schemas.openxmlformats.org/officeDocument/2006/relationships/hyperlink" Target="https://podminky.urs.cz/item/CS_URS_2024_02/225311114" TargetMode="External" /><Relationship Id="rId20" Type="http://schemas.openxmlformats.org/officeDocument/2006/relationships/hyperlink" Target="https://podminky.urs.cz/item/CS_URS_2024_02/226213312" TargetMode="External" /><Relationship Id="rId21" Type="http://schemas.openxmlformats.org/officeDocument/2006/relationships/hyperlink" Target="https://podminky.urs.cz/item/CS_URS_2024_02/226213313" TargetMode="External" /><Relationship Id="rId22" Type="http://schemas.openxmlformats.org/officeDocument/2006/relationships/hyperlink" Target="https://podminky.urs.cz/item/CS_URS_2024_02/232221123" TargetMode="External" /><Relationship Id="rId23" Type="http://schemas.openxmlformats.org/officeDocument/2006/relationships/hyperlink" Target="https://podminky.urs.cz/item/CS_URS_2024_02/232231123" TargetMode="External" /><Relationship Id="rId24" Type="http://schemas.openxmlformats.org/officeDocument/2006/relationships/hyperlink" Target="https://podminky.urs.cz/item/CS_URS_2024_02/274313611" TargetMode="External" /><Relationship Id="rId25" Type="http://schemas.openxmlformats.org/officeDocument/2006/relationships/hyperlink" Target="https://podminky.urs.cz/item/CS_URS_2024_02/274351121" TargetMode="External" /><Relationship Id="rId26" Type="http://schemas.openxmlformats.org/officeDocument/2006/relationships/hyperlink" Target="https://podminky.urs.cz/item/CS_URS_2024_02/274351122" TargetMode="External" /><Relationship Id="rId27" Type="http://schemas.openxmlformats.org/officeDocument/2006/relationships/hyperlink" Target="https://podminky.urs.cz/item/CS_URS_2024_02/282606011" TargetMode="External" /><Relationship Id="rId28" Type="http://schemas.openxmlformats.org/officeDocument/2006/relationships/hyperlink" Target="https://podminky.urs.cz/item/CS_URS_2024_02/292111111" TargetMode="External" /><Relationship Id="rId29" Type="http://schemas.openxmlformats.org/officeDocument/2006/relationships/hyperlink" Target="https://podminky.urs.cz/item/CS_URS_2024_02/292111112" TargetMode="External" /><Relationship Id="rId30" Type="http://schemas.openxmlformats.org/officeDocument/2006/relationships/hyperlink" Target="https://podminky.urs.cz/item/CS_URS_2024_02/321311116" TargetMode="External" /><Relationship Id="rId31" Type="http://schemas.openxmlformats.org/officeDocument/2006/relationships/hyperlink" Target="https://podminky.urs.cz/item/CS_URS_2024_02/321321116" TargetMode="External" /><Relationship Id="rId32" Type="http://schemas.openxmlformats.org/officeDocument/2006/relationships/hyperlink" Target="https://podminky.urs.cz/item/CS_URS_2024_02/321351020" TargetMode="External" /><Relationship Id="rId33" Type="http://schemas.openxmlformats.org/officeDocument/2006/relationships/hyperlink" Target="https://podminky.urs.cz/item/CS_URS_2024_02/321352020" TargetMode="External" /><Relationship Id="rId34" Type="http://schemas.openxmlformats.org/officeDocument/2006/relationships/hyperlink" Target="https://podminky.urs.cz/item/CS_URS_2024_02/321366111" TargetMode="External" /><Relationship Id="rId35" Type="http://schemas.openxmlformats.org/officeDocument/2006/relationships/hyperlink" Target="https://podminky.urs.cz/item/CS_URS_2024_02/321368211" TargetMode="External" /><Relationship Id="rId36" Type="http://schemas.openxmlformats.org/officeDocument/2006/relationships/hyperlink" Target="https://podminky.urs.cz/item/CS_URS_2024_02/339921134" TargetMode="External" /><Relationship Id="rId37" Type="http://schemas.openxmlformats.org/officeDocument/2006/relationships/hyperlink" Target="https://podminky.urs.cz/item/CS_URS_2024_02/411322626" TargetMode="External" /><Relationship Id="rId38" Type="http://schemas.openxmlformats.org/officeDocument/2006/relationships/hyperlink" Target="https://podminky.urs.cz/item/CS_URS_2024_02/411351021" TargetMode="External" /><Relationship Id="rId39" Type="http://schemas.openxmlformats.org/officeDocument/2006/relationships/hyperlink" Target="https://podminky.urs.cz/item/CS_URS_2024_02/411351022" TargetMode="External" /><Relationship Id="rId40" Type="http://schemas.openxmlformats.org/officeDocument/2006/relationships/hyperlink" Target="https://podminky.urs.cz/item/CS_URS_2024_02/411354335" TargetMode="External" /><Relationship Id="rId41" Type="http://schemas.openxmlformats.org/officeDocument/2006/relationships/hyperlink" Target="https://podminky.urs.cz/item/CS_URS_2024_02/411354336" TargetMode="External" /><Relationship Id="rId42" Type="http://schemas.openxmlformats.org/officeDocument/2006/relationships/hyperlink" Target="https://podminky.urs.cz/item/CS_URS_2024_02/411361821" TargetMode="External" /><Relationship Id="rId43" Type="http://schemas.openxmlformats.org/officeDocument/2006/relationships/hyperlink" Target="https://podminky.urs.cz/item/CS_URS_2024_02/413351111" TargetMode="External" /><Relationship Id="rId44" Type="http://schemas.openxmlformats.org/officeDocument/2006/relationships/hyperlink" Target="https://podminky.urs.cz/item/CS_URS_2024_02/413351112" TargetMode="External" /><Relationship Id="rId45" Type="http://schemas.openxmlformats.org/officeDocument/2006/relationships/hyperlink" Target="https://podminky.urs.cz/item/CS_URS_2024_02/451315114" TargetMode="External" /><Relationship Id="rId46" Type="http://schemas.openxmlformats.org/officeDocument/2006/relationships/hyperlink" Target="https://podminky.urs.cz/item/CS_URS_2024_02/451315136" TargetMode="External" /><Relationship Id="rId47" Type="http://schemas.openxmlformats.org/officeDocument/2006/relationships/hyperlink" Target="https://podminky.urs.cz/item/CS_URS_2024_02/451313111" TargetMode="External" /><Relationship Id="rId48" Type="http://schemas.openxmlformats.org/officeDocument/2006/relationships/hyperlink" Target="https://podminky.urs.cz/item/CS_URS_2024_02/465513327" TargetMode="External" /><Relationship Id="rId49" Type="http://schemas.openxmlformats.org/officeDocument/2006/relationships/hyperlink" Target="https://podminky.urs.cz/item/CS_URS_2024_02/941111121" TargetMode="External" /><Relationship Id="rId50" Type="http://schemas.openxmlformats.org/officeDocument/2006/relationships/hyperlink" Target="https://podminky.urs.cz/item/CS_URS_2024_02/941111221" TargetMode="External" /><Relationship Id="rId51" Type="http://schemas.openxmlformats.org/officeDocument/2006/relationships/hyperlink" Target="https://podminky.urs.cz/item/CS_URS_2024_02/941111821" TargetMode="External" /><Relationship Id="rId52" Type="http://schemas.openxmlformats.org/officeDocument/2006/relationships/hyperlink" Target="https://podminky.urs.cz/item/CS_URS_2024_02/943121111" TargetMode="External" /><Relationship Id="rId53" Type="http://schemas.openxmlformats.org/officeDocument/2006/relationships/hyperlink" Target="https://podminky.urs.cz/item/CS_URS_2024_02/943121129" TargetMode="External" /><Relationship Id="rId54" Type="http://schemas.openxmlformats.org/officeDocument/2006/relationships/hyperlink" Target="https://podminky.urs.cz/item/CS_URS_2024_02/943121211" TargetMode="External" /><Relationship Id="rId55" Type="http://schemas.openxmlformats.org/officeDocument/2006/relationships/hyperlink" Target="https://podminky.urs.cz/item/CS_URS_2024_02/943121811" TargetMode="External" /><Relationship Id="rId56" Type="http://schemas.openxmlformats.org/officeDocument/2006/relationships/hyperlink" Target="https://podminky.urs.cz/item/CS_URS_2024_02/949101112" TargetMode="External" /><Relationship Id="rId57" Type="http://schemas.openxmlformats.org/officeDocument/2006/relationships/hyperlink" Target="https://podminky.urs.cz/item/CS_URS_2024_02/949211112" TargetMode="External" /><Relationship Id="rId58" Type="http://schemas.openxmlformats.org/officeDocument/2006/relationships/hyperlink" Target="https://podminky.urs.cz/item/CS_URS_2024_02/949211212" TargetMode="External" /><Relationship Id="rId59" Type="http://schemas.openxmlformats.org/officeDocument/2006/relationships/hyperlink" Target="https://podminky.urs.cz/item/CS_URS_2024_02/949211812" TargetMode="External" /><Relationship Id="rId60" Type="http://schemas.openxmlformats.org/officeDocument/2006/relationships/hyperlink" Target="https://podminky.urs.cz/item/CS_URS_2024_02/953333121" TargetMode="External" /><Relationship Id="rId61" Type="http://schemas.openxmlformats.org/officeDocument/2006/relationships/hyperlink" Target="https://podminky.urs.cz/item/CS_URS_2024_02/953945144" TargetMode="External" /><Relationship Id="rId62" Type="http://schemas.openxmlformats.org/officeDocument/2006/relationships/hyperlink" Target="https://podminky.urs.cz/item/CS_URS_2024_02/953961113" TargetMode="External" /><Relationship Id="rId63" Type="http://schemas.openxmlformats.org/officeDocument/2006/relationships/hyperlink" Target="https://podminky.urs.cz/item/CS_URS_2024_02/953965134" TargetMode="External" /><Relationship Id="rId64" Type="http://schemas.openxmlformats.org/officeDocument/2006/relationships/hyperlink" Target="https://podminky.urs.cz/item/CS_URS_2024_02/961055111" TargetMode="External" /><Relationship Id="rId65" Type="http://schemas.openxmlformats.org/officeDocument/2006/relationships/hyperlink" Target="https://podminky.urs.cz/item/CS_URS_2024_02/963042819" TargetMode="External" /><Relationship Id="rId66" Type="http://schemas.openxmlformats.org/officeDocument/2006/relationships/hyperlink" Target="https://podminky.urs.cz/item/CS_URS_2024_02/963054949" TargetMode="External" /><Relationship Id="rId67" Type="http://schemas.openxmlformats.org/officeDocument/2006/relationships/hyperlink" Target="https://podminky.urs.cz/item/CS_URS_2024_02/977151127" TargetMode="External" /><Relationship Id="rId68" Type="http://schemas.openxmlformats.org/officeDocument/2006/relationships/hyperlink" Target="https://podminky.urs.cz/item/CS_URS_2024_01/977211115" TargetMode="External" /><Relationship Id="rId69" Type="http://schemas.openxmlformats.org/officeDocument/2006/relationships/hyperlink" Target="https://podminky.urs.cz/item/CS_URS_2024_02/977211132" TargetMode="External" /><Relationship Id="rId70" Type="http://schemas.openxmlformats.org/officeDocument/2006/relationships/hyperlink" Target="https://podminky.urs.cz/item/CS_URS_2024_02/977212112" TargetMode="External" /><Relationship Id="rId71" Type="http://schemas.openxmlformats.org/officeDocument/2006/relationships/hyperlink" Target="https://podminky.urs.cz/item/CS_URS_2024_02/985331213" TargetMode="External" /><Relationship Id="rId72" Type="http://schemas.openxmlformats.org/officeDocument/2006/relationships/hyperlink" Target="https://podminky.urs.cz/item/CS_URS_2024_02/985331215" TargetMode="External" /><Relationship Id="rId73" Type="http://schemas.openxmlformats.org/officeDocument/2006/relationships/hyperlink" Target="https://podminky.urs.cz/item/CS_URS_2024_02/997006002" TargetMode="External" /><Relationship Id="rId74" Type="http://schemas.openxmlformats.org/officeDocument/2006/relationships/hyperlink" Target="https://podminky.urs.cz/item/CS_URS_2024_02/997006007" TargetMode="External" /><Relationship Id="rId75" Type="http://schemas.openxmlformats.org/officeDocument/2006/relationships/hyperlink" Target="https://podminky.urs.cz/item/CS_URS_2024_02/997006551" TargetMode="External" /><Relationship Id="rId76" Type="http://schemas.openxmlformats.org/officeDocument/2006/relationships/hyperlink" Target="https://podminky.urs.cz/item/CS_URS_2024_02/998325011" TargetMode="External" /><Relationship Id="rId77" Type="http://schemas.openxmlformats.org/officeDocument/2006/relationships/hyperlink" Target="https://podminky.urs.cz/item/CS_URS_2024_02/711112001" TargetMode="External" /><Relationship Id="rId78" Type="http://schemas.openxmlformats.org/officeDocument/2006/relationships/hyperlink" Target="https://podminky.urs.cz/item/CS_URS_2024_02/711142559" TargetMode="External" /><Relationship Id="rId79" Type="http://schemas.openxmlformats.org/officeDocument/2006/relationships/hyperlink" Target="https://podminky.urs.cz/item/CS_URS_2024_02/711161273" TargetMode="External" /><Relationship Id="rId80" Type="http://schemas.openxmlformats.org/officeDocument/2006/relationships/hyperlink" Target="https://podminky.urs.cz/item/CS_URS_2024_02/711192101" TargetMode="External" /><Relationship Id="rId81" Type="http://schemas.openxmlformats.org/officeDocument/2006/relationships/hyperlink" Target="https://podminky.urs.cz/item/CS_URS_2024_02/998711102" TargetMode="External" /><Relationship Id="rId82" Type="http://schemas.openxmlformats.org/officeDocument/2006/relationships/hyperlink" Target="https://podminky.urs.cz/item/CS_URS_2024_02/713133811" TargetMode="External" /><Relationship Id="rId83" Type="http://schemas.openxmlformats.org/officeDocument/2006/relationships/hyperlink" Target="https://podminky.urs.cz/item/CS_URS_2024_02/767210161" TargetMode="External" /><Relationship Id="rId84" Type="http://schemas.openxmlformats.org/officeDocument/2006/relationships/hyperlink" Target="https://podminky.urs.cz/item/CS_URS_2024_02/767221004" TargetMode="External" /><Relationship Id="rId85" Type="http://schemas.openxmlformats.org/officeDocument/2006/relationships/hyperlink" Target="https://podminky.urs.cz/item/CS_URS_2024_02/767415812" TargetMode="External" /><Relationship Id="rId86" Type="http://schemas.openxmlformats.org/officeDocument/2006/relationships/hyperlink" Target="https://podminky.urs.cz/item/CS_URS_2024_02/767832122" TargetMode="External" /><Relationship Id="rId87" Type="http://schemas.openxmlformats.org/officeDocument/2006/relationships/hyperlink" Target="https://podminky.urs.cz/item/CS_URS_2024_02/767995114" TargetMode="External" /><Relationship Id="rId88" Type="http://schemas.openxmlformats.org/officeDocument/2006/relationships/hyperlink" Target="https://podminky.urs.cz/item/CS_URS_2024_02/767995115" TargetMode="External" /><Relationship Id="rId89" Type="http://schemas.openxmlformats.org/officeDocument/2006/relationships/hyperlink" Target="https://podminky.urs.cz/item/CS_URS_2024_02/767995116" TargetMode="External" /><Relationship Id="rId90" Type="http://schemas.openxmlformats.org/officeDocument/2006/relationships/hyperlink" Target="https://podminky.urs.cz/item/CS_URS_2024_02/767995117" TargetMode="External" /><Relationship Id="rId91" Type="http://schemas.openxmlformats.org/officeDocument/2006/relationships/hyperlink" Target="https://podminky.urs.cz/item/CS_URS_2024_02/767996702" TargetMode="External" /><Relationship Id="rId92" Type="http://schemas.openxmlformats.org/officeDocument/2006/relationships/hyperlink" Target="https://podminky.urs.cz/item/CS_URS_2024_02/998767101" TargetMode="External" /><Relationship Id="rId9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53965145" TargetMode="External" /><Relationship Id="rId2" Type="http://schemas.openxmlformats.org/officeDocument/2006/relationships/hyperlink" Target="https://podminky.urs.cz/item/CS_URS_2024_02/998325011" TargetMode="External" /><Relationship Id="rId3" Type="http://schemas.openxmlformats.org/officeDocument/2006/relationships/hyperlink" Target="https://podminky.urs.cz/item/CS_URS_2024_02/767995116" TargetMode="External" /><Relationship Id="rId4" Type="http://schemas.openxmlformats.org/officeDocument/2006/relationships/hyperlink" Target="https://podminky.urs.cz/item/CS_URS_2024_02/998767101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31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33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33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35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37</v>
      </c>
      <c r="AO17" s="25"/>
      <c r="AP17" s="25"/>
      <c r="AQ17" s="25"/>
      <c r="AR17" s="23"/>
      <c r="BE17" s="34"/>
      <c r="BS17" s="20" t="s">
        <v>38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21</v>
      </c>
      <c r="AO20" s="25"/>
      <c r="AP20" s="25"/>
      <c r="AQ20" s="25"/>
      <c r="AR20" s="23"/>
      <c r="BE20" s="34"/>
      <c r="BS20" s="20" t="s">
        <v>38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83.25" customHeight="1">
      <c r="B23" s="24"/>
      <c r="C23" s="25"/>
      <c r="D23" s="25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47</v>
      </c>
      <c r="E29" s="50"/>
      <c r="F29" s="35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49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51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018064A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PK Dolánky – rekonstrukce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Vodní dílo Dolany – Dolánky na Vltavě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4. 10. 2024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Vltavy, státní podnik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34</v>
      </c>
      <c r="AJ49" s="43"/>
      <c r="AK49" s="43"/>
      <c r="AL49" s="43"/>
      <c r="AM49" s="76" t="str">
        <f>IF(E17="","",E17)</f>
        <v>AQUATIS a. s.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32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39</v>
      </c>
      <c r="AJ50" s="43"/>
      <c r="AK50" s="43"/>
      <c r="AL50" s="43"/>
      <c r="AM50" s="76" t="str">
        <f>IF(E20="","",E20)</f>
        <v>Bc. Aneta Patková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21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24.75" customHeight="1">
      <c r="A55" s="114" t="s">
        <v>81</v>
      </c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'PS 01 - Rekonstrukce stro...'!J30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84</v>
      </c>
      <c r="AR55" s="121"/>
      <c r="AS55" s="122">
        <v>0</v>
      </c>
      <c r="AT55" s="123">
        <f>ROUND(SUM(AV55:AW55),2)</f>
        <v>0</v>
      </c>
      <c r="AU55" s="124">
        <f>'PS 01 - Rekonstrukce stro...'!P92</f>
        <v>0</v>
      </c>
      <c r="AV55" s="123">
        <f>'PS 01 - Rekonstrukce stro...'!J33</f>
        <v>0</v>
      </c>
      <c r="AW55" s="123">
        <f>'PS 01 - Rekonstrukce stro...'!J34</f>
        <v>0</v>
      </c>
      <c r="AX55" s="123">
        <f>'PS 01 - Rekonstrukce stro...'!J35</f>
        <v>0</v>
      </c>
      <c r="AY55" s="123">
        <f>'PS 01 - Rekonstrukce stro...'!J36</f>
        <v>0</v>
      </c>
      <c r="AZ55" s="123">
        <f>'PS 01 - Rekonstrukce stro...'!F33</f>
        <v>0</v>
      </c>
      <c r="BA55" s="123">
        <f>'PS 01 - Rekonstrukce stro...'!F34</f>
        <v>0</v>
      </c>
      <c r="BB55" s="123">
        <f>'PS 01 - Rekonstrukce stro...'!F35</f>
        <v>0</v>
      </c>
      <c r="BC55" s="123">
        <f>'PS 01 - Rekonstrukce stro...'!F36</f>
        <v>0</v>
      </c>
      <c r="BD55" s="125">
        <f>'PS 01 - Rekonstrukce stro...'!F37</f>
        <v>0</v>
      </c>
      <c r="BE55" s="7"/>
      <c r="BT55" s="126" t="s">
        <v>85</v>
      </c>
      <c r="BV55" s="126" t="s">
        <v>79</v>
      </c>
      <c r="BW55" s="126" t="s">
        <v>86</v>
      </c>
      <c r="BX55" s="126" t="s">
        <v>5</v>
      </c>
      <c r="CL55" s="126" t="s">
        <v>21</v>
      </c>
      <c r="CM55" s="126" t="s">
        <v>87</v>
      </c>
    </row>
    <row r="56" s="7" customFormat="1" ht="16.5" customHeight="1">
      <c r="A56" s="114" t="s">
        <v>81</v>
      </c>
      <c r="B56" s="115"/>
      <c r="C56" s="116"/>
      <c r="D56" s="117" t="s">
        <v>88</v>
      </c>
      <c r="E56" s="117"/>
      <c r="F56" s="117"/>
      <c r="G56" s="117"/>
      <c r="H56" s="117"/>
      <c r="I56" s="118"/>
      <c r="J56" s="117" t="s">
        <v>89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01 - Rekonstrukce plat...'!J30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84</v>
      </c>
      <c r="AR56" s="121"/>
      <c r="AS56" s="122">
        <v>0</v>
      </c>
      <c r="AT56" s="123">
        <f>ROUND(SUM(AV56:AW56),2)</f>
        <v>0</v>
      </c>
      <c r="AU56" s="124">
        <f>'SO 01 - Rekonstrukce plat...'!P95</f>
        <v>0</v>
      </c>
      <c r="AV56" s="123">
        <f>'SO 01 - Rekonstrukce plat...'!J33</f>
        <v>0</v>
      </c>
      <c r="AW56" s="123">
        <f>'SO 01 - Rekonstrukce plat...'!J34</f>
        <v>0</v>
      </c>
      <c r="AX56" s="123">
        <f>'SO 01 - Rekonstrukce plat...'!J35</f>
        <v>0</v>
      </c>
      <c r="AY56" s="123">
        <f>'SO 01 - Rekonstrukce plat...'!J36</f>
        <v>0</v>
      </c>
      <c r="AZ56" s="123">
        <f>'SO 01 - Rekonstrukce plat...'!F33</f>
        <v>0</v>
      </c>
      <c r="BA56" s="123">
        <f>'SO 01 - Rekonstrukce plat...'!F34</f>
        <v>0</v>
      </c>
      <c r="BB56" s="123">
        <f>'SO 01 - Rekonstrukce plat...'!F35</f>
        <v>0</v>
      </c>
      <c r="BC56" s="123">
        <f>'SO 01 - Rekonstrukce plat...'!F36</f>
        <v>0</v>
      </c>
      <c r="BD56" s="125">
        <f>'SO 01 - Rekonstrukce plat...'!F37</f>
        <v>0</v>
      </c>
      <c r="BE56" s="7"/>
      <c r="BT56" s="126" t="s">
        <v>85</v>
      </c>
      <c r="BV56" s="126" t="s">
        <v>79</v>
      </c>
      <c r="BW56" s="126" t="s">
        <v>90</v>
      </c>
      <c r="BX56" s="126" t="s">
        <v>5</v>
      </c>
      <c r="CL56" s="126" t="s">
        <v>19</v>
      </c>
      <c r="CM56" s="126" t="s">
        <v>87</v>
      </c>
    </row>
    <row r="57" s="7" customFormat="1" ht="16.5" customHeight="1">
      <c r="A57" s="114" t="s">
        <v>81</v>
      </c>
      <c r="B57" s="115"/>
      <c r="C57" s="116"/>
      <c r="D57" s="117" t="s">
        <v>91</v>
      </c>
      <c r="E57" s="117"/>
      <c r="F57" s="117"/>
      <c r="G57" s="117"/>
      <c r="H57" s="117"/>
      <c r="I57" s="118"/>
      <c r="J57" s="117" t="s">
        <v>92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02 - Rekonstrukce vyst...'!J30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84</v>
      </c>
      <c r="AR57" s="121"/>
      <c r="AS57" s="122">
        <v>0</v>
      </c>
      <c r="AT57" s="123">
        <f>ROUND(SUM(AV57:AW57),2)</f>
        <v>0</v>
      </c>
      <c r="AU57" s="124">
        <f>'SO 02 - Rekonstrukce vyst...'!P94</f>
        <v>0</v>
      </c>
      <c r="AV57" s="123">
        <f>'SO 02 - Rekonstrukce vyst...'!J33</f>
        <v>0</v>
      </c>
      <c r="AW57" s="123">
        <f>'SO 02 - Rekonstrukce vyst...'!J34</f>
        <v>0</v>
      </c>
      <c r="AX57" s="123">
        <f>'SO 02 - Rekonstrukce vyst...'!J35</f>
        <v>0</v>
      </c>
      <c r="AY57" s="123">
        <f>'SO 02 - Rekonstrukce vyst...'!J36</f>
        <v>0</v>
      </c>
      <c r="AZ57" s="123">
        <f>'SO 02 - Rekonstrukce vyst...'!F33</f>
        <v>0</v>
      </c>
      <c r="BA57" s="123">
        <f>'SO 02 - Rekonstrukce vyst...'!F34</f>
        <v>0</v>
      </c>
      <c r="BB57" s="123">
        <f>'SO 02 - Rekonstrukce vyst...'!F35</f>
        <v>0</v>
      </c>
      <c r="BC57" s="123">
        <f>'SO 02 - Rekonstrukce vyst...'!F36</f>
        <v>0</v>
      </c>
      <c r="BD57" s="125">
        <f>'SO 02 - Rekonstrukce vyst...'!F37</f>
        <v>0</v>
      </c>
      <c r="BE57" s="7"/>
      <c r="BT57" s="126" t="s">
        <v>85</v>
      </c>
      <c r="BV57" s="126" t="s">
        <v>79</v>
      </c>
      <c r="BW57" s="126" t="s">
        <v>93</v>
      </c>
      <c r="BX57" s="126" t="s">
        <v>5</v>
      </c>
      <c r="CL57" s="126" t="s">
        <v>19</v>
      </c>
      <c r="CM57" s="126" t="s">
        <v>87</v>
      </c>
    </row>
    <row r="58" s="7" customFormat="1" ht="16.5" customHeight="1">
      <c r="A58" s="114" t="s">
        <v>81</v>
      </c>
      <c r="B58" s="115"/>
      <c r="C58" s="116"/>
      <c r="D58" s="117" t="s">
        <v>94</v>
      </c>
      <c r="E58" s="117"/>
      <c r="F58" s="117"/>
      <c r="G58" s="117"/>
      <c r="H58" s="117"/>
      <c r="I58" s="118"/>
      <c r="J58" s="117" t="s">
        <v>95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03 - Venkovní osvětlen...'!J30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84</v>
      </c>
      <c r="AR58" s="121"/>
      <c r="AS58" s="122">
        <v>0</v>
      </c>
      <c r="AT58" s="123">
        <f>ROUND(SUM(AV58:AW58),2)</f>
        <v>0</v>
      </c>
      <c r="AU58" s="124">
        <f>'SO 03 - Venkovní osvětlen...'!P85</f>
        <v>0</v>
      </c>
      <c r="AV58" s="123">
        <f>'SO 03 - Venkovní osvětlen...'!J33</f>
        <v>0</v>
      </c>
      <c r="AW58" s="123">
        <f>'SO 03 - Venkovní osvětlen...'!J34</f>
        <v>0</v>
      </c>
      <c r="AX58" s="123">
        <f>'SO 03 - Venkovní osvětlen...'!J35</f>
        <v>0</v>
      </c>
      <c r="AY58" s="123">
        <f>'SO 03 - Venkovní osvětlen...'!J36</f>
        <v>0</v>
      </c>
      <c r="AZ58" s="123">
        <f>'SO 03 - Venkovní osvětlen...'!F33</f>
        <v>0</v>
      </c>
      <c r="BA58" s="123">
        <f>'SO 03 - Venkovní osvětlen...'!F34</f>
        <v>0</v>
      </c>
      <c r="BB58" s="123">
        <f>'SO 03 - Venkovní osvětlen...'!F35</f>
        <v>0</v>
      </c>
      <c r="BC58" s="123">
        <f>'SO 03 - Venkovní osvětlen...'!F36</f>
        <v>0</v>
      </c>
      <c r="BD58" s="125">
        <f>'SO 03 - Venkovní osvětlen...'!F37</f>
        <v>0</v>
      </c>
      <c r="BE58" s="7"/>
      <c r="BT58" s="126" t="s">
        <v>85</v>
      </c>
      <c r="BV58" s="126" t="s">
        <v>79</v>
      </c>
      <c r="BW58" s="126" t="s">
        <v>96</v>
      </c>
      <c r="BX58" s="126" t="s">
        <v>5</v>
      </c>
      <c r="CL58" s="126" t="s">
        <v>19</v>
      </c>
      <c r="CM58" s="126" t="s">
        <v>87</v>
      </c>
    </row>
    <row r="59" s="7" customFormat="1" ht="16.5" customHeight="1">
      <c r="A59" s="114" t="s">
        <v>81</v>
      </c>
      <c r="B59" s="115"/>
      <c r="C59" s="116"/>
      <c r="D59" s="117" t="s">
        <v>97</v>
      </c>
      <c r="E59" s="117"/>
      <c r="F59" s="117"/>
      <c r="G59" s="117"/>
      <c r="H59" s="117"/>
      <c r="I59" s="118"/>
      <c r="J59" s="117" t="s">
        <v>98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'VON - Vedlejší a ostatní 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84</v>
      </c>
      <c r="AR59" s="121"/>
      <c r="AS59" s="127">
        <v>0</v>
      </c>
      <c r="AT59" s="128">
        <f>ROUND(SUM(AV59:AW59),2)</f>
        <v>0</v>
      </c>
      <c r="AU59" s="129">
        <f>'VON - Vedlejší a ostatní ...'!P83</f>
        <v>0</v>
      </c>
      <c r="AV59" s="128">
        <f>'VON - Vedlejší a ostatní ...'!J33</f>
        <v>0</v>
      </c>
      <c r="AW59" s="128">
        <f>'VON - Vedlejší a ostatní ...'!J34</f>
        <v>0</v>
      </c>
      <c r="AX59" s="128">
        <f>'VON - Vedlejší a ostatní ...'!J35</f>
        <v>0</v>
      </c>
      <c r="AY59" s="128">
        <f>'VON - Vedlejší a ostatní ...'!J36</f>
        <v>0</v>
      </c>
      <c r="AZ59" s="128">
        <f>'VON - Vedlejší a ostatní ...'!F33</f>
        <v>0</v>
      </c>
      <c r="BA59" s="128">
        <f>'VON - Vedlejší a ostatní ...'!F34</f>
        <v>0</v>
      </c>
      <c r="BB59" s="128">
        <f>'VON - Vedlejší a ostatní ...'!F35</f>
        <v>0</v>
      </c>
      <c r="BC59" s="128">
        <f>'VON - Vedlejší a ostatní ...'!F36</f>
        <v>0</v>
      </c>
      <c r="BD59" s="130">
        <f>'VON - Vedlejší a ostatní ...'!F37</f>
        <v>0</v>
      </c>
      <c r="BE59" s="7"/>
      <c r="BT59" s="126" t="s">
        <v>85</v>
      </c>
      <c r="BV59" s="126" t="s">
        <v>79</v>
      </c>
      <c r="BW59" s="126" t="s">
        <v>99</v>
      </c>
      <c r="BX59" s="126" t="s">
        <v>5</v>
      </c>
      <c r="CL59" s="126" t="s">
        <v>19</v>
      </c>
      <c r="CM59" s="126" t="s">
        <v>87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egM0ogKqZ3qqw+9kX1frbGWfzSNLHmCn9xBBY/51wHag7/9zeGTni2ck2+5V5KbAgwSbE1Zldtx2Q/lNQPOZwQ==" hashValue="Azl6jACXmaGZwVSd08qiyGf6p4q+GOoRR27SVmuT4MLsqcdBSX970YouI7JrBfYT/OyDJ0C1tP0oW3CDQWqUz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Rekonstrukce stro...'!C2" display="/"/>
    <hyperlink ref="A56" location="'SO 01 - Rekonstrukce plat...'!C2" display="/"/>
    <hyperlink ref="A57" location="'SO 02 - Rekonstrukce vyst...'!C2" display="/"/>
    <hyperlink ref="A58" location="'SO 03 - Venkovní osvětlen...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21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tr">
        <f>IF('Rekapitulace stavby'!AN16="","",'Rekapitulace stavby'!AN16)</f>
        <v>46347526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>AQUATIS a. s.</v>
      </c>
      <c r="F21" s="41"/>
      <c r="G21" s="41"/>
      <c r="H21" s="41"/>
      <c r="I21" s="135" t="s">
        <v>30</v>
      </c>
      <c r="J21" s="139" t="str">
        <f>IF('Rekapitulace stavby'!AN17="","",'Rekapitulace stavby'!AN17)</f>
        <v>CZ46347526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ROUND((SUM(BE92:BE390)),  2)</f>
        <v>0</v>
      </c>
      <c r="G33" s="41"/>
      <c r="H33" s="41"/>
      <c r="I33" s="151">
        <v>0.20999999999999999</v>
      </c>
      <c r="J33" s="150">
        <f>ROUND(((SUM(BE92:BE390))*I33),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ROUND((SUM(BF92:BF390)),  2)</f>
        <v>0</v>
      </c>
      <c r="G34" s="41"/>
      <c r="H34" s="41"/>
      <c r="I34" s="151">
        <v>0.12</v>
      </c>
      <c r="J34" s="150">
        <f>ROUND(((SUM(BF92:BF390))*I34),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ROUND((SUM(BG92:BG390)),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ROUND((SUM(BH92:BH390)),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ROUND((SUM(BI92:BI390)),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PS 01 - Rekonstrukce strojního vybavení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108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109</v>
      </c>
      <c r="E61" s="171"/>
      <c r="F61" s="171"/>
      <c r="G61" s="171"/>
      <c r="H61" s="171"/>
      <c r="I61" s="171"/>
      <c r="J61" s="172">
        <f>J112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110</v>
      </c>
      <c r="E62" s="171"/>
      <c r="F62" s="171"/>
      <c r="G62" s="171"/>
      <c r="H62" s="171"/>
      <c r="I62" s="171"/>
      <c r="J62" s="172">
        <f>J161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111</v>
      </c>
      <c r="E63" s="171"/>
      <c r="F63" s="171"/>
      <c r="G63" s="171"/>
      <c r="H63" s="171"/>
      <c r="I63" s="171"/>
      <c r="J63" s="172">
        <f>J203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8"/>
      <c r="C64" s="169"/>
      <c r="D64" s="170" t="s">
        <v>112</v>
      </c>
      <c r="E64" s="171"/>
      <c r="F64" s="171"/>
      <c r="G64" s="171"/>
      <c r="H64" s="171"/>
      <c r="I64" s="171"/>
      <c r="J64" s="172">
        <f>J219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113</v>
      </c>
      <c r="E65" s="177"/>
      <c r="F65" s="177"/>
      <c r="G65" s="177"/>
      <c r="H65" s="177"/>
      <c r="I65" s="177"/>
      <c r="J65" s="178">
        <f>J220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114</v>
      </c>
      <c r="E66" s="177"/>
      <c r="F66" s="177"/>
      <c r="G66" s="177"/>
      <c r="H66" s="177"/>
      <c r="I66" s="177"/>
      <c r="J66" s="178">
        <f>J257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115</v>
      </c>
      <c r="E67" s="171"/>
      <c r="F67" s="171"/>
      <c r="G67" s="171"/>
      <c r="H67" s="171"/>
      <c r="I67" s="171"/>
      <c r="J67" s="172">
        <f>J285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8"/>
      <c r="C68" s="169"/>
      <c r="D68" s="170" t="s">
        <v>116</v>
      </c>
      <c r="E68" s="171"/>
      <c r="F68" s="171"/>
      <c r="G68" s="171"/>
      <c r="H68" s="171"/>
      <c r="I68" s="171"/>
      <c r="J68" s="172">
        <f>J346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8"/>
      <c r="C69" s="169"/>
      <c r="D69" s="170" t="s">
        <v>117</v>
      </c>
      <c r="E69" s="171"/>
      <c r="F69" s="171"/>
      <c r="G69" s="171"/>
      <c r="H69" s="171"/>
      <c r="I69" s="171"/>
      <c r="J69" s="172">
        <f>J350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118</v>
      </c>
      <c r="E70" s="177"/>
      <c r="F70" s="177"/>
      <c r="G70" s="177"/>
      <c r="H70" s="177"/>
      <c r="I70" s="177"/>
      <c r="J70" s="178">
        <f>J351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119</v>
      </c>
      <c r="E71" s="177"/>
      <c r="F71" s="177"/>
      <c r="G71" s="177"/>
      <c r="H71" s="177"/>
      <c r="I71" s="177"/>
      <c r="J71" s="178">
        <f>J358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120</v>
      </c>
      <c r="E72" s="171"/>
      <c r="F72" s="171"/>
      <c r="G72" s="171"/>
      <c r="H72" s="171"/>
      <c r="I72" s="171"/>
      <c r="J72" s="172">
        <f>J379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121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PK Dolánky – rekonstrukce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101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PS 01 - Rekonstrukce strojního vybavení plavební komory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22</v>
      </c>
      <c r="D86" s="43"/>
      <c r="E86" s="43"/>
      <c r="F86" s="30" t="str">
        <f>F12</f>
        <v xml:space="preserve"> </v>
      </c>
      <c r="G86" s="43"/>
      <c r="H86" s="43"/>
      <c r="I86" s="35" t="s">
        <v>24</v>
      </c>
      <c r="J86" s="75" t="str">
        <f>IF(J12="","",J12)</f>
        <v>4. 10. 2024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26</v>
      </c>
      <c r="D88" s="43"/>
      <c r="E88" s="43"/>
      <c r="F88" s="30" t="str">
        <f>E15</f>
        <v>Povodí Vltavy, státní podnik</v>
      </c>
      <c r="G88" s="43"/>
      <c r="H88" s="43"/>
      <c r="I88" s="35" t="s">
        <v>34</v>
      </c>
      <c r="J88" s="39" t="str">
        <f>E21</f>
        <v>AQUATIS a. s.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32</v>
      </c>
      <c r="D89" s="43"/>
      <c r="E89" s="43"/>
      <c r="F89" s="30" t="str">
        <f>IF(E18="","",E18)</f>
        <v>Vyplň údaj</v>
      </c>
      <c r="G89" s="43"/>
      <c r="H89" s="43"/>
      <c r="I89" s="35" t="s">
        <v>39</v>
      </c>
      <c r="J89" s="39" t="str">
        <f>E24</f>
        <v>Bc. Aneta Patková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122</v>
      </c>
      <c r="D91" s="183" t="s">
        <v>62</v>
      </c>
      <c r="E91" s="183" t="s">
        <v>58</v>
      </c>
      <c r="F91" s="183" t="s">
        <v>59</v>
      </c>
      <c r="G91" s="183" t="s">
        <v>123</v>
      </c>
      <c r="H91" s="183" t="s">
        <v>124</v>
      </c>
      <c r="I91" s="183" t="s">
        <v>125</v>
      </c>
      <c r="J91" s="183" t="s">
        <v>106</v>
      </c>
      <c r="K91" s="184" t="s">
        <v>126</v>
      </c>
      <c r="L91" s="185"/>
      <c r="M91" s="95" t="s">
        <v>21</v>
      </c>
      <c r="N91" s="96" t="s">
        <v>47</v>
      </c>
      <c r="O91" s="96" t="s">
        <v>127</v>
      </c>
      <c r="P91" s="96" t="s">
        <v>128</v>
      </c>
      <c r="Q91" s="96" t="s">
        <v>129</v>
      </c>
      <c r="R91" s="96" t="s">
        <v>130</v>
      </c>
      <c r="S91" s="96" t="s">
        <v>131</v>
      </c>
      <c r="T91" s="97" t="s">
        <v>132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133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P93+P112+P161+P203+P219+P285+P346+P350+P379</f>
        <v>0</v>
      </c>
      <c r="Q92" s="99"/>
      <c r="R92" s="188">
        <f>R93+R112+R161+R203+R219+R285+R346+R350+R379</f>
        <v>0</v>
      </c>
      <c r="S92" s="99"/>
      <c r="T92" s="189">
        <f>T93+T112+T161+T203+T219+T285+T346+T350+T379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76</v>
      </c>
      <c r="AU92" s="20" t="s">
        <v>107</v>
      </c>
      <c r="BK92" s="190">
        <f>BK93+BK112+BK161+BK203+BK219+BK285+BK346+BK350+BK379</f>
        <v>0</v>
      </c>
    </row>
    <row r="93" s="12" customFormat="1" ht="25.92" customHeight="1">
      <c r="A93" s="12"/>
      <c r="B93" s="191"/>
      <c r="C93" s="192"/>
      <c r="D93" s="193" t="s">
        <v>76</v>
      </c>
      <c r="E93" s="194" t="s">
        <v>134</v>
      </c>
      <c r="F93" s="194" t="s">
        <v>135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SUM(P94:P111)</f>
        <v>0</v>
      </c>
      <c r="Q93" s="199"/>
      <c r="R93" s="200">
        <f>SUM(R94:R111)</f>
        <v>0</v>
      </c>
      <c r="S93" s="199"/>
      <c r="T93" s="201">
        <f>SUM(T94:T111)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85</v>
      </c>
      <c r="AT93" s="203" t="s">
        <v>76</v>
      </c>
      <c r="AU93" s="203" t="s">
        <v>77</v>
      </c>
      <c r="AY93" s="202" t="s">
        <v>136</v>
      </c>
      <c r="BK93" s="204">
        <f>SUM(BK94:BK111)</f>
        <v>0</v>
      </c>
    </row>
    <row r="94" s="2" customFormat="1" ht="16.5" customHeight="1">
      <c r="A94" s="41"/>
      <c r="B94" s="42"/>
      <c r="C94" s="205" t="s">
        <v>85</v>
      </c>
      <c r="D94" s="205" t="s">
        <v>137</v>
      </c>
      <c r="E94" s="206" t="s">
        <v>138</v>
      </c>
      <c r="F94" s="207" t="s">
        <v>139</v>
      </c>
      <c r="G94" s="208" t="s">
        <v>140</v>
      </c>
      <c r="H94" s="209">
        <v>27</v>
      </c>
      <c r="I94" s="210"/>
      <c r="J94" s="211">
        <f>ROUND(I94*H94,2)</f>
        <v>0</v>
      </c>
      <c r="K94" s="207" t="s">
        <v>21</v>
      </c>
      <c r="L94" s="212"/>
      <c r="M94" s="213" t="s">
        <v>21</v>
      </c>
      <c r="N94" s="214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141</v>
      </c>
      <c r="AT94" s="217" t="s">
        <v>137</v>
      </c>
      <c r="AU94" s="217" t="s">
        <v>85</v>
      </c>
      <c r="AY94" s="20" t="s">
        <v>136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142</v>
      </c>
      <c r="BM94" s="217" t="s">
        <v>87</v>
      </c>
    </row>
    <row r="95" s="2" customFormat="1">
      <c r="A95" s="41"/>
      <c r="B95" s="42"/>
      <c r="C95" s="43"/>
      <c r="D95" s="219" t="s">
        <v>143</v>
      </c>
      <c r="E95" s="43"/>
      <c r="F95" s="220" t="s">
        <v>139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143</v>
      </c>
      <c r="AU95" s="20" t="s">
        <v>85</v>
      </c>
    </row>
    <row r="96" s="2" customFormat="1">
      <c r="A96" s="41"/>
      <c r="B96" s="42"/>
      <c r="C96" s="43"/>
      <c r="D96" s="219" t="s">
        <v>144</v>
      </c>
      <c r="E96" s="43"/>
      <c r="F96" s="224" t="s">
        <v>145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144</v>
      </c>
      <c r="AU96" s="20" t="s">
        <v>85</v>
      </c>
    </row>
    <row r="97" s="2" customFormat="1" ht="16.5" customHeight="1">
      <c r="A97" s="41"/>
      <c r="B97" s="42"/>
      <c r="C97" s="205" t="s">
        <v>87</v>
      </c>
      <c r="D97" s="205" t="s">
        <v>137</v>
      </c>
      <c r="E97" s="206" t="s">
        <v>146</v>
      </c>
      <c r="F97" s="207" t="s">
        <v>147</v>
      </c>
      <c r="G97" s="208" t="s">
        <v>140</v>
      </c>
      <c r="H97" s="209">
        <v>23</v>
      </c>
      <c r="I97" s="210"/>
      <c r="J97" s="211">
        <f>ROUND(I97*H97,2)</f>
        <v>0</v>
      </c>
      <c r="K97" s="207" t="s">
        <v>21</v>
      </c>
      <c r="L97" s="212"/>
      <c r="M97" s="213" t="s">
        <v>21</v>
      </c>
      <c r="N97" s="214" t="s">
        <v>48</v>
      </c>
      <c r="O97" s="87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7" t="s">
        <v>141</v>
      </c>
      <c r="AT97" s="217" t="s">
        <v>137</v>
      </c>
      <c r="AU97" s="217" t="s">
        <v>85</v>
      </c>
      <c r="AY97" s="20" t="s">
        <v>136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20" t="s">
        <v>85</v>
      </c>
      <c r="BK97" s="218">
        <f>ROUND(I97*H97,2)</f>
        <v>0</v>
      </c>
      <c r="BL97" s="20" t="s">
        <v>142</v>
      </c>
      <c r="BM97" s="217" t="s">
        <v>142</v>
      </c>
    </row>
    <row r="98" s="2" customFormat="1">
      <c r="A98" s="41"/>
      <c r="B98" s="42"/>
      <c r="C98" s="43"/>
      <c r="D98" s="219" t="s">
        <v>143</v>
      </c>
      <c r="E98" s="43"/>
      <c r="F98" s="220" t="s">
        <v>147</v>
      </c>
      <c r="G98" s="43"/>
      <c r="H98" s="43"/>
      <c r="I98" s="221"/>
      <c r="J98" s="43"/>
      <c r="K98" s="43"/>
      <c r="L98" s="47"/>
      <c r="M98" s="222"/>
      <c r="N98" s="22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143</v>
      </c>
      <c r="AU98" s="20" t="s">
        <v>85</v>
      </c>
    </row>
    <row r="99" s="2" customFormat="1">
      <c r="A99" s="41"/>
      <c r="B99" s="42"/>
      <c r="C99" s="43"/>
      <c r="D99" s="219" t="s">
        <v>144</v>
      </c>
      <c r="E99" s="43"/>
      <c r="F99" s="224" t="s">
        <v>145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85</v>
      </c>
    </row>
    <row r="100" s="2" customFormat="1" ht="16.5" customHeight="1">
      <c r="A100" s="41"/>
      <c r="B100" s="42"/>
      <c r="C100" s="205" t="s">
        <v>148</v>
      </c>
      <c r="D100" s="205" t="s">
        <v>137</v>
      </c>
      <c r="E100" s="206" t="s">
        <v>149</v>
      </c>
      <c r="F100" s="207" t="s">
        <v>150</v>
      </c>
      <c r="G100" s="208" t="s">
        <v>140</v>
      </c>
      <c r="H100" s="209">
        <v>6</v>
      </c>
      <c r="I100" s="210"/>
      <c r="J100" s="211">
        <f>ROUND(I100*H100,2)</f>
        <v>0</v>
      </c>
      <c r="K100" s="207" t="s">
        <v>21</v>
      </c>
      <c r="L100" s="212"/>
      <c r="M100" s="213" t="s">
        <v>21</v>
      </c>
      <c r="N100" s="214" t="s">
        <v>48</v>
      </c>
      <c r="O100" s="87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7" t="s">
        <v>141</v>
      </c>
      <c r="AT100" s="217" t="s">
        <v>137</v>
      </c>
      <c r="AU100" s="217" t="s">
        <v>85</v>
      </c>
      <c r="AY100" s="20" t="s">
        <v>136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20" t="s">
        <v>85</v>
      </c>
      <c r="BK100" s="218">
        <f>ROUND(I100*H100,2)</f>
        <v>0</v>
      </c>
      <c r="BL100" s="20" t="s">
        <v>142</v>
      </c>
      <c r="BM100" s="217" t="s">
        <v>151</v>
      </c>
    </row>
    <row r="101" s="2" customFormat="1">
      <c r="A101" s="41"/>
      <c r="B101" s="42"/>
      <c r="C101" s="43"/>
      <c r="D101" s="219" t="s">
        <v>143</v>
      </c>
      <c r="E101" s="43"/>
      <c r="F101" s="220" t="s">
        <v>150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143</v>
      </c>
      <c r="AU101" s="20" t="s">
        <v>85</v>
      </c>
    </row>
    <row r="102" s="2" customFormat="1">
      <c r="A102" s="41"/>
      <c r="B102" s="42"/>
      <c r="C102" s="43"/>
      <c r="D102" s="219" t="s">
        <v>144</v>
      </c>
      <c r="E102" s="43"/>
      <c r="F102" s="224" t="s">
        <v>145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85</v>
      </c>
    </row>
    <row r="103" s="2" customFormat="1" ht="16.5" customHeight="1">
      <c r="A103" s="41"/>
      <c r="B103" s="42"/>
      <c r="C103" s="225" t="s">
        <v>142</v>
      </c>
      <c r="D103" s="225" t="s">
        <v>152</v>
      </c>
      <c r="E103" s="226" t="s">
        <v>153</v>
      </c>
      <c r="F103" s="227" t="s">
        <v>154</v>
      </c>
      <c r="G103" s="228" t="s">
        <v>155</v>
      </c>
      <c r="H103" s="229">
        <v>2</v>
      </c>
      <c r="I103" s="230"/>
      <c r="J103" s="231">
        <f>ROUND(I103*H103,2)</f>
        <v>0</v>
      </c>
      <c r="K103" s="227" t="s">
        <v>21</v>
      </c>
      <c r="L103" s="47"/>
      <c r="M103" s="232" t="s">
        <v>21</v>
      </c>
      <c r="N103" s="233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142</v>
      </c>
      <c r="AT103" s="217" t="s">
        <v>152</v>
      </c>
      <c r="AU103" s="217" t="s">
        <v>85</v>
      </c>
      <c r="AY103" s="20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142</v>
      </c>
      <c r="BM103" s="217" t="s">
        <v>141</v>
      </c>
    </row>
    <row r="104" s="2" customFormat="1">
      <c r="A104" s="41"/>
      <c r="B104" s="42"/>
      <c r="C104" s="43"/>
      <c r="D104" s="219" t="s">
        <v>143</v>
      </c>
      <c r="E104" s="43"/>
      <c r="F104" s="220" t="s">
        <v>154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143</v>
      </c>
      <c r="AU104" s="20" t="s">
        <v>85</v>
      </c>
    </row>
    <row r="105" s="2" customFormat="1">
      <c r="A105" s="41"/>
      <c r="B105" s="42"/>
      <c r="C105" s="43"/>
      <c r="D105" s="219" t="s">
        <v>144</v>
      </c>
      <c r="E105" s="43"/>
      <c r="F105" s="224" t="s">
        <v>145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144</v>
      </c>
      <c r="AU105" s="20" t="s">
        <v>85</v>
      </c>
    </row>
    <row r="106" s="2" customFormat="1" ht="16.5" customHeight="1">
      <c r="A106" s="41"/>
      <c r="B106" s="42"/>
      <c r="C106" s="225" t="s">
        <v>156</v>
      </c>
      <c r="D106" s="225" t="s">
        <v>152</v>
      </c>
      <c r="E106" s="226" t="s">
        <v>157</v>
      </c>
      <c r="F106" s="227" t="s">
        <v>158</v>
      </c>
      <c r="G106" s="228" t="s">
        <v>155</v>
      </c>
      <c r="H106" s="229">
        <v>2</v>
      </c>
      <c r="I106" s="230"/>
      <c r="J106" s="231">
        <f>ROUND(I106*H106,2)</f>
        <v>0</v>
      </c>
      <c r="K106" s="227" t="s">
        <v>21</v>
      </c>
      <c r="L106" s="47"/>
      <c r="M106" s="232" t="s">
        <v>21</v>
      </c>
      <c r="N106" s="233" t="s">
        <v>48</v>
      </c>
      <c r="O106" s="87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7" t="s">
        <v>142</v>
      </c>
      <c r="AT106" s="217" t="s">
        <v>152</v>
      </c>
      <c r="AU106" s="217" t="s">
        <v>85</v>
      </c>
      <c r="AY106" s="20" t="s">
        <v>136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0" t="s">
        <v>85</v>
      </c>
      <c r="BK106" s="218">
        <f>ROUND(I106*H106,2)</f>
        <v>0</v>
      </c>
      <c r="BL106" s="20" t="s">
        <v>142</v>
      </c>
      <c r="BM106" s="217" t="s">
        <v>159</v>
      </c>
    </row>
    <row r="107" s="2" customFormat="1">
      <c r="A107" s="41"/>
      <c r="B107" s="42"/>
      <c r="C107" s="43"/>
      <c r="D107" s="219" t="s">
        <v>143</v>
      </c>
      <c r="E107" s="43"/>
      <c r="F107" s="220" t="s">
        <v>158</v>
      </c>
      <c r="G107" s="43"/>
      <c r="H107" s="43"/>
      <c r="I107" s="221"/>
      <c r="J107" s="43"/>
      <c r="K107" s="43"/>
      <c r="L107" s="47"/>
      <c r="M107" s="222"/>
      <c r="N107" s="22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143</v>
      </c>
      <c r="AU107" s="20" t="s">
        <v>85</v>
      </c>
    </row>
    <row r="108" s="2" customFormat="1">
      <c r="A108" s="41"/>
      <c r="B108" s="42"/>
      <c r="C108" s="43"/>
      <c r="D108" s="219" t="s">
        <v>144</v>
      </c>
      <c r="E108" s="43"/>
      <c r="F108" s="224" t="s">
        <v>145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144</v>
      </c>
      <c r="AU108" s="20" t="s">
        <v>85</v>
      </c>
    </row>
    <row r="109" s="2" customFormat="1" ht="16.5" customHeight="1">
      <c r="A109" s="41"/>
      <c r="B109" s="42"/>
      <c r="C109" s="225" t="s">
        <v>151</v>
      </c>
      <c r="D109" s="225" t="s">
        <v>152</v>
      </c>
      <c r="E109" s="226" t="s">
        <v>160</v>
      </c>
      <c r="F109" s="227" t="s">
        <v>161</v>
      </c>
      <c r="G109" s="228" t="s">
        <v>155</v>
      </c>
      <c r="H109" s="229">
        <v>2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142</v>
      </c>
      <c r="AT109" s="217" t="s">
        <v>152</v>
      </c>
      <c r="AU109" s="217" t="s">
        <v>85</v>
      </c>
      <c r="AY109" s="20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142</v>
      </c>
      <c r="BM109" s="217" t="s">
        <v>8</v>
      </c>
    </row>
    <row r="110" s="2" customFormat="1">
      <c r="A110" s="41"/>
      <c r="B110" s="42"/>
      <c r="C110" s="43"/>
      <c r="D110" s="219" t="s">
        <v>143</v>
      </c>
      <c r="E110" s="43"/>
      <c r="F110" s="220" t="s">
        <v>161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143</v>
      </c>
      <c r="AU110" s="20" t="s">
        <v>85</v>
      </c>
    </row>
    <row r="111" s="2" customFormat="1">
      <c r="A111" s="41"/>
      <c r="B111" s="42"/>
      <c r="C111" s="43"/>
      <c r="D111" s="219" t="s">
        <v>144</v>
      </c>
      <c r="E111" s="43"/>
      <c r="F111" s="224" t="s">
        <v>145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144</v>
      </c>
      <c r="AU111" s="20" t="s">
        <v>85</v>
      </c>
    </row>
    <row r="112" s="12" customFormat="1" ht="25.92" customHeight="1">
      <c r="A112" s="12"/>
      <c r="B112" s="191"/>
      <c r="C112" s="192"/>
      <c r="D112" s="193" t="s">
        <v>76</v>
      </c>
      <c r="E112" s="194" t="s">
        <v>162</v>
      </c>
      <c r="F112" s="194" t="s">
        <v>163</v>
      </c>
      <c r="G112" s="192"/>
      <c r="H112" s="192"/>
      <c r="I112" s="195"/>
      <c r="J112" s="196">
        <f>BK112</f>
        <v>0</v>
      </c>
      <c r="K112" s="192"/>
      <c r="L112" s="197"/>
      <c r="M112" s="198"/>
      <c r="N112" s="199"/>
      <c r="O112" s="199"/>
      <c r="P112" s="200">
        <f>SUM(P113:P160)</f>
        <v>0</v>
      </c>
      <c r="Q112" s="199"/>
      <c r="R112" s="200">
        <f>SUM(R113:R160)</f>
        <v>0</v>
      </c>
      <c r="S112" s="199"/>
      <c r="T112" s="201">
        <f>SUM(T113:T160)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85</v>
      </c>
      <c r="AT112" s="203" t="s">
        <v>76</v>
      </c>
      <c r="AU112" s="203" t="s">
        <v>77</v>
      </c>
      <c r="AY112" s="202" t="s">
        <v>136</v>
      </c>
      <c r="BK112" s="204">
        <f>SUM(BK113:BK160)</f>
        <v>0</v>
      </c>
    </row>
    <row r="113" s="2" customFormat="1" ht="16.5" customHeight="1">
      <c r="A113" s="41"/>
      <c r="B113" s="42"/>
      <c r="C113" s="205" t="s">
        <v>141</v>
      </c>
      <c r="D113" s="205" t="s">
        <v>137</v>
      </c>
      <c r="E113" s="206" t="s">
        <v>164</v>
      </c>
      <c r="F113" s="207" t="s">
        <v>165</v>
      </c>
      <c r="G113" s="208" t="s">
        <v>140</v>
      </c>
      <c r="H113" s="209">
        <v>141</v>
      </c>
      <c r="I113" s="210"/>
      <c r="J113" s="211">
        <f>ROUND(I113*H113,2)</f>
        <v>0</v>
      </c>
      <c r="K113" s="207" t="s">
        <v>21</v>
      </c>
      <c r="L113" s="212"/>
      <c r="M113" s="213" t="s">
        <v>21</v>
      </c>
      <c r="N113" s="214" t="s">
        <v>48</v>
      </c>
      <c r="O113" s="87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7" t="s">
        <v>141</v>
      </c>
      <c r="AT113" s="217" t="s">
        <v>137</v>
      </c>
      <c r="AU113" s="217" t="s">
        <v>85</v>
      </c>
      <c r="AY113" s="20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20" t="s">
        <v>85</v>
      </c>
      <c r="BK113" s="218">
        <f>ROUND(I113*H113,2)</f>
        <v>0</v>
      </c>
      <c r="BL113" s="20" t="s">
        <v>142</v>
      </c>
      <c r="BM113" s="217" t="s">
        <v>166</v>
      </c>
    </row>
    <row r="114" s="2" customFormat="1">
      <c r="A114" s="41"/>
      <c r="B114" s="42"/>
      <c r="C114" s="43"/>
      <c r="D114" s="219" t="s">
        <v>143</v>
      </c>
      <c r="E114" s="43"/>
      <c r="F114" s="220" t="s">
        <v>165</v>
      </c>
      <c r="G114" s="43"/>
      <c r="H114" s="43"/>
      <c r="I114" s="221"/>
      <c r="J114" s="43"/>
      <c r="K114" s="43"/>
      <c r="L114" s="47"/>
      <c r="M114" s="222"/>
      <c r="N114" s="22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143</v>
      </c>
      <c r="AU114" s="20" t="s">
        <v>85</v>
      </c>
    </row>
    <row r="115" s="2" customFormat="1">
      <c r="A115" s="41"/>
      <c r="B115" s="42"/>
      <c r="C115" s="43"/>
      <c r="D115" s="219" t="s">
        <v>144</v>
      </c>
      <c r="E115" s="43"/>
      <c r="F115" s="224" t="s">
        <v>145</v>
      </c>
      <c r="G115" s="43"/>
      <c r="H115" s="43"/>
      <c r="I115" s="221"/>
      <c r="J115" s="43"/>
      <c r="K115" s="43"/>
      <c r="L115" s="47"/>
      <c r="M115" s="222"/>
      <c r="N115" s="22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85</v>
      </c>
    </row>
    <row r="116" s="2" customFormat="1" ht="16.5" customHeight="1">
      <c r="A116" s="41"/>
      <c r="B116" s="42"/>
      <c r="C116" s="205" t="s">
        <v>167</v>
      </c>
      <c r="D116" s="205" t="s">
        <v>137</v>
      </c>
      <c r="E116" s="206" t="s">
        <v>168</v>
      </c>
      <c r="F116" s="207" t="s">
        <v>169</v>
      </c>
      <c r="G116" s="208" t="s">
        <v>140</v>
      </c>
      <c r="H116" s="209">
        <v>13</v>
      </c>
      <c r="I116" s="210"/>
      <c r="J116" s="211">
        <f>ROUND(I116*H116,2)</f>
        <v>0</v>
      </c>
      <c r="K116" s="207" t="s">
        <v>21</v>
      </c>
      <c r="L116" s="212"/>
      <c r="M116" s="213" t="s">
        <v>21</v>
      </c>
      <c r="N116" s="214" t="s">
        <v>48</v>
      </c>
      <c r="O116" s="87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7" t="s">
        <v>141</v>
      </c>
      <c r="AT116" s="217" t="s">
        <v>137</v>
      </c>
      <c r="AU116" s="217" t="s">
        <v>85</v>
      </c>
      <c r="AY116" s="20" t="s">
        <v>136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20" t="s">
        <v>85</v>
      </c>
      <c r="BK116" s="218">
        <f>ROUND(I116*H116,2)</f>
        <v>0</v>
      </c>
      <c r="BL116" s="20" t="s">
        <v>142</v>
      </c>
      <c r="BM116" s="217" t="s">
        <v>170</v>
      </c>
    </row>
    <row r="117" s="2" customFormat="1">
      <c r="A117" s="41"/>
      <c r="B117" s="42"/>
      <c r="C117" s="43"/>
      <c r="D117" s="219" t="s">
        <v>143</v>
      </c>
      <c r="E117" s="43"/>
      <c r="F117" s="220" t="s">
        <v>169</v>
      </c>
      <c r="G117" s="43"/>
      <c r="H117" s="43"/>
      <c r="I117" s="221"/>
      <c r="J117" s="43"/>
      <c r="K117" s="43"/>
      <c r="L117" s="47"/>
      <c r="M117" s="222"/>
      <c r="N117" s="22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143</v>
      </c>
      <c r="AU117" s="20" t="s">
        <v>85</v>
      </c>
    </row>
    <row r="118" s="2" customFormat="1">
      <c r="A118" s="41"/>
      <c r="B118" s="42"/>
      <c r="C118" s="43"/>
      <c r="D118" s="219" t="s">
        <v>144</v>
      </c>
      <c r="E118" s="43"/>
      <c r="F118" s="224" t="s">
        <v>145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85</v>
      </c>
    </row>
    <row r="119" s="2" customFormat="1" ht="16.5" customHeight="1">
      <c r="A119" s="41"/>
      <c r="B119" s="42"/>
      <c r="C119" s="205" t="s">
        <v>159</v>
      </c>
      <c r="D119" s="205" t="s">
        <v>137</v>
      </c>
      <c r="E119" s="206" t="s">
        <v>171</v>
      </c>
      <c r="F119" s="207" t="s">
        <v>172</v>
      </c>
      <c r="G119" s="208" t="s">
        <v>140</v>
      </c>
      <c r="H119" s="209">
        <v>14</v>
      </c>
      <c r="I119" s="210"/>
      <c r="J119" s="211">
        <f>ROUND(I119*H119,2)</f>
        <v>0</v>
      </c>
      <c r="K119" s="207" t="s">
        <v>21</v>
      </c>
      <c r="L119" s="212"/>
      <c r="M119" s="213" t="s">
        <v>21</v>
      </c>
      <c r="N119" s="214" t="s">
        <v>48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7" t="s">
        <v>141</v>
      </c>
      <c r="AT119" s="217" t="s">
        <v>137</v>
      </c>
      <c r="AU119" s="217" t="s">
        <v>85</v>
      </c>
      <c r="AY119" s="20" t="s">
        <v>136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20" t="s">
        <v>85</v>
      </c>
      <c r="BK119" s="218">
        <f>ROUND(I119*H119,2)</f>
        <v>0</v>
      </c>
      <c r="BL119" s="20" t="s">
        <v>142</v>
      </c>
      <c r="BM119" s="217" t="s">
        <v>173</v>
      </c>
    </row>
    <row r="120" s="2" customFormat="1">
      <c r="A120" s="41"/>
      <c r="B120" s="42"/>
      <c r="C120" s="43"/>
      <c r="D120" s="219" t="s">
        <v>143</v>
      </c>
      <c r="E120" s="43"/>
      <c r="F120" s="220" t="s">
        <v>172</v>
      </c>
      <c r="G120" s="43"/>
      <c r="H120" s="43"/>
      <c r="I120" s="221"/>
      <c r="J120" s="43"/>
      <c r="K120" s="43"/>
      <c r="L120" s="47"/>
      <c r="M120" s="222"/>
      <c r="N120" s="22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143</v>
      </c>
      <c r="AU120" s="20" t="s">
        <v>85</v>
      </c>
    </row>
    <row r="121" s="2" customFormat="1">
      <c r="A121" s="41"/>
      <c r="B121" s="42"/>
      <c r="C121" s="43"/>
      <c r="D121" s="219" t="s">
        <v>144</v>
      </c>
      <c r="E121" s="43"/>
      <c r="F121" s="224" t="s">
        <v>145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85</v>
      </c>
    </row>
    <row r="122" s="2" customFormat="1" ht="16.5" customHeight="1">
      <c r="A122" s="41"/>
      <c r="B122" s="42"/>
      <c r="C122" s="205" t="s">
        <v>174</v>
      </c>
      <c r="D122" s="205" t="s">
        <v>137</v>
      </c>
      <c r="E122" s="206" t="s">
        <v>175</v>
      </c>
      <c r="F122" s="207" t="s">
        <v>176</v>
      </c>
      <c r="G122" s="208" t="s">
        <v>140</v>
      </c>
      <c r="H122" s="209">
        <v>16</v>
      </c>
      <c r="I122" s="210"/>
      <c r="J122" s="211">
        <f>ROUND(I122*H122,2)</f>
        <v>0</v>
      </c>
      <c r="K122" s="207" t="s">
        <v>21</v>
      </c>
      <c r="L122" s="212"/>
      <c r="M122" s="213" t="s">
        <v>21</v>
      </c>
      <c r="N122" s="214" t="s">
        <v>48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141</v>
      </c>
      <c r="AT122" s="217" t="s">
        <v>137</v>
      </c>
      <c r="AU122" s="217" t="s">
        <v>85</v>
      </c>
      <c r="AY122" s="20" t="s">
        <v>136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142</v>
      </c>
      <c r="BM122" s="217" t="s">
        <v>177</v>
      </c>
    </row>
    <row r="123" s="2" customFormat="1">
      <c r="A123" s="41"/>
      <c r="B123" s="42"/>
      <c r="C123" s="43"/>
      <c r="D123" s="219" t="s">
        <v>143</v>
      </c>
      <c r="E123" s="43"/>
      <c r="F123" s="220" t="s">
        <v>176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143</v>
      </c>
      <c r="AU123" s="20" t="s">
        <v>85</v>
      </c>
    </row>
    <row r="124" s="2" customFormat="1">
      <c r="A124" s="41"/>
      <c r="B124" s="42"/>
      <c r="C124" s="43"/>
      <c r="D124" s="219" t="s">
        <v>144</v>
      </c>
      <c r="E124" s="43"/>
      <c r="F124" s="224" t="s">
        <v>145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85</v>
      </c>
    </row>
    <row r="125" s="2" customFormat="1" ht="16.5" customHeight="1">
      <c r="A125" s="41"/>
      <c r="B125" s="42"/>
      <c r="C125" s="205" t="s">
        <v>8</v>
      </c>
      <c r="D125" s="205" t="s">
        <v>137</v>
      </c>
      <c r="E125" s="206" t="s">
        <v>178</v>
      </c>
      <c r="F125" s="207" t="s">
        <v>179</v>
      </c>
      <c r="G125" s="208" t="s">
        <v>140</v>
      </c>
      <c r="H125" s="209">
        <v>58</v>
      </c>
      <c r="I125" s="210"/>
      <c r="J125" s="211">
        <f>ROUND(I125*H125,2)</f>
        <v>0</v>
      </c>
      <c r="K125" s="207" t="s">
        <v>21</v>
      </c>
      <c r="L125" s="212"/>
      <c r="M125" s="213" t="s">
        <v>21</v>
      </c>
      <c r="N125" s="214" t="s">
        <v>48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141</v>
      </c>
      <c r="AT125" s="217" t="s">
        <v>137</v>
      </c>
      <c r="AU125" s="217" t="s">
        <v>85</v>
      </c>
      <c r="AY125" s="20" t="s">
        <v>136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142</v>
      </c>
      <c r="BM125" s="217" t="s">
        <v>180</v>
      </c>
    </row>
    <row r="126" s="2" customFormat="1">
      <c r="A126" s="41"/>
      <c r="B126" s="42"/>
      <c r="C126" s="43"/>
      <c r="D126" s="219" t="s">
        <v>143</v>
      </c>
      <c r="E126" s="43"/>
      <c r="F126" s="220" t="s">
        <v>179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143</v>
      </c>
      <c r="AU126" s="20" t="s">
        <v>85</v>
      </c>
    </row>
    <row r="127" s="2" customFormat="1">
      <c r="A127" s="41"/>
      <c r="B127" s="42"/>
      <c r="C127" s="43"/>
      <c r="D127" s="219" t="s">
        <v>144</v>
      </c>
      <c r="E127" s="43"/>
      <c r="F127" s="224" t="s">
        <v>145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144</v>
      </c>
      <c r="AU127" s="20" t="s">
        <v>85</v>
      </c>
    </row>
    <row r="128" s="2" customFormat="1" ht="16.5" customHeight="1">
      <c r="A128" s="41"/>
      <c r="B128" s="42"/>
      <c r="C128" s="205" t="s">
        <v>181</v>
      </c>
      <c r="D128" s="205" t="s">
        <v>137</v>
      </c>
      <c r="E128" s="206" t="s">
        <v>182</v>
      </c>
      <c r="F128" s="207" t="s">
        <v>183</v>
      </c>
      <c r="G128" s="208" t="s">
        <v>140</v>
      </c>
      <c r="H128" s="209">
        <v>292</v>
      </c>
      <c r="I128" s="210"/>
      <c r="J128" s="211">
        <f>ROUND(I128*H128,2)</f>
        <v>0</v>
      </c>
      <c r="K128" s="207" t="s">
        <v>21</v>
      </c>
      <c r="L128" s="212"/>
      <c r="M128" s="213" t="s">
        <v>21</v>
      </c>
      <c r="N128" s="214" t="s">
        <v>48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7" t="s">
        <v>141</v>
      </c>
      <c r="AT128" s="217" t="s">
        <v>137</v>
      </c>
      <c r="AU128" s="217" t="s">
        <v>85</v>
      </c>
      <c r="AY128" s="20" t="s">
        <v>136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20" t="s">
        <v>85</v>
      </c>
      <c r="BK128" s="218">
        <f>ROUND(I128*H128,2)</f>
        <v>0</v>
      </c>
      <c r="BL128" s="20" t="s">
        <v>142</v>
      </c>
      <c r="BM128" s="217" t="s">
        <v>184</v>
      </c>
    </row>
    <row r="129" s="2" customFormat="1">
      <c r="A129" s="41"/>
      <c r="B129" s="42"/>
      <c r="C129" s="43"/>
      <c r="D129" s="219" t="s">
        <v>143</v>
      </c>
      <c r="E129" s="43"/>
      <c r="F129" s="220" t="s">
        <v>183</v>
      </c>
      <c r="G129" s="43"/>
      <c r="H129" s="43"/>
      <c r="I129" s="221"/>
      <c r="J129" s="43"/>
      <c r="K129" s="43"/>
      <c r="L129" s="47"/>
      <c r="M129" s="222"/>
      <c r="N129" s="22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143</v>
      </c>
      <c r="AU129" s="20" t="s">
        <v>85</v>
      </c>
    </row>
    <row r="130" s="2" customFormat="1">
      <c r="A130" s="41"/>
      <c r="B130" s="42"/>
      <c r="C130" s="43"/>
      <c r="D130" s="219" t="s">
        <v>144</v>
      </c>
      <c r="E130" s="43"/>
      <c r="F130" s="224" t="s">
        <v>145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144</v>
      </c>
      <c r="AU130" s="20" t="s">
        <v>85</v>
      </c>
    </row>
    <row r="131" s="2" customFormat="1" ht="16.5" customHeight="1">
      <c r="A131" s="41"/>
      <c r="B131" s="42"/>
      <c r="C131" s="205" t="s">
        <v>166</v>
      </c>
      <c r="D131" s="205" t="s">
        <v>137</v>
      </c>
      <c r="E131" s="206" t="s">
        <v>185</v>
      </c>
      <c r="F131" s="207" t="s">
        <v>186</v>
      </c>
      <c r="G131" s="208" t="s">
        <v>140</v>
      </c>
      <c r="H131" s="209">
        <v>127</v>
      </c>
      <c r="I131" s="210"/>
      <c r="J131" s="211">
        <f>ROUND(I131*H131,2)</f>
        <v>0</v>
      </c>
      <c r="K131" s="207" t="s">
        <v>21</v>
      </c>
      <c r="L131" s="212"/>
      <c r="M131" s="213" t="s">
        <v>21</v>
      </c>
      <c r="N131" s="214" t="s">
        <v>48</v>
      </c>
      <c r="O131" s="87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7" t="s">
        <v>141</v>
      </c>
      <c r="AT131" s="217" t="s">
        <v>137</v>
      </c>
      <c r="AU131" s="217" t="s">
        <v>85</v>
      </c>
      <c r="AY131" s="20" t="s">
        <v>136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20" t="s">
        <v>85</v>
      </c>
      <c r="BK131" s="218">
        <f>ROUND(I131*H131,2)</f>
        <v>0</v>
      </c>
      <c r="BL131" s="20" t="s">
        <v>142</v>
      </c>
      <c r="BM131" s="217" t="s">
        <v>187</v>
      </c>
    </row>
    <row r="132" s="2" customFormat="1">
      <c r="A132" s="41"/>
      <c r="B132" s="42"/>
      <c r="C132" s="43"/>
      <c r="D132" s="219" t="s">
        <v>143</v>
      </c>
      <c r="E132" s="43"/>
      <c r="F132" s="220" t="s">
        <v>186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143</v>
      </c>
      <c r="AU132" s="20" t="s">
        <v>85</v>
      </c>
    </row>
    <row r="133" s="2" customFormat="1">
      <c r="A133" s="41"/>
      <c r="B133" s="42"/>
      <c r="C133" s="43"/>
      <c r="D133" s="219" t="s">
        <v>144</v>
      </c>
      <c r="E133" s="43"/>
      <c r="F133" s="224" t="s">
        <v>145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144</v>
      </c>
      <c r="AU133" s="20" t="s">
        <v>85</v>
      </c>
    </row>
    <row r="134" s="2" customFormat="1" ht="16.5" customHeight="1">
      <c r="A134" s="41"/>
      <c r="B134" s="42"/>
      <c r="C134" s="205" t="s">
        <v>188</v>
      </c>
      <c r="D134" s="205" t="s">
        <v>137</v>
      </c>
      <c r="E134" s="206" t="s">
        <v>189</v>
      </c>
      <c r="F134" s="207" t="s">
        <v>190</v>
      </c>
      <c r="G134" s="208" t="s">
        <v>140</v>
      </c>
      <c r="H134" s="209">
        <v>279</v>
      </c>
      <c r="I134" s="210"/>
      <c r="J134" s="211">
        <f>ROUND(I134*H134,2)</f>
        <v>0</v>
      </c>
      <c r="K134" s="207" t="s">
        <v>21</v>
      </c>
      <c r="L134" s="212"/>
      <c r="M134" s="213" t="s">
        <v>21</v>
      </c>
      <c r="N134" s="214" t="s">
        <v>48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7" t="s">
        <v>141</v>
      </c>
      <c r="AT134" s="217" t="s">
        <v>137</v>
      </c>
      <c r="AU134" s="217" t="s">
        <v>85</v>
      </c>
      <c r="AY134" s="20" t="s">
        <v>136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20" t="s">
        <v>85</v>
      </c>
      <c r="BK134" s="218">
        <f>ROUND(I134*H134,2)</f>
        <v>0</v>
      </c>
      <c r="BL134" s="20" t="s">
        <v>142</v>
      </c>
      <c r="BM134" s="217" t="s">
        <v>191</v>
      </c>
    </row>
    <row r="135" s="2" customFormat="1">
      <c r="A135" s="41"/>
      <c r="B135" s="42"/>
      <c r="C135" s="43"/>
      <c r="D135" s="219" t="s">
        <v>143</v>
      </c>
      <c r="E135" s="43"/>
      <c r="F135" s="220" t="s">
        <v>190</v>
      </c>
      <c r="G135" s="43"/>
      <c r="H135" s="43"/>
      <c r="I135" s="221"/>
      <c r="J135" s="43"/>
      <c r="K135" s="43"/>
      <c r="L135" s="47"/>
      <c r="M135" s="222"/>
      <c r="N135" s="22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143</v>
      </c>
      <c r="AU135" s="20" t="s">
        <v>85</v>
      </c>
    </row>
    <row r="136" s="2" customFormat="1">
      <c r="A136" s="41"/>
      <c r="B136" s="42"/>
      <c r="C136" s="43"/>
      <c r="D136" s="219" t="s">
        <v>144</v>
      </c>
      <c r="E136" s="43"/>
      <c r="F136" s="224" t="s">
        <v>145</v>
      </c>
      <c r="G136" s="43"/>
      <c r="H136" s="43"/>
      <c r="I136" s="221"/>
      <c r="J136" s="43"/>
      <c r="K136" s="43"/>
      <c r="L136" s="47"/>
      <c r="M136" s="222"/>
      <c r="N136" s="22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144</v>
      </c>
      <c r="AU136" s="20" t="s">
        <v>85</v>
      </c>
    </row>
    <row r="137" s="2" customFormat="1" ht="16.5" customHeight="1">
      <c r="A137" s="41"/>
      <c r="B137" s="42"/>
      <c r="C137" s="205" t="s">
        <v>170</v>
      </c>
      <c r="D137" s="205" t="s">
        <v>137</v>
      </c>
      <c r="E137" s="206" t="s">
        <v>192</v>
      </c>
      <c r="F137" s="207" t="s">
        <v>193</v>
      </c>
      <c r="G137" s="208" t="s">
        <v>194</v>
      </c>
      <c r="H137" s="209">
        <v>14</v>
      </c>
      <c r="I137" s="210"/>
      <c r="J137" s="211">
        <f>ROUND(I137*H137,2)</f>
        <v>0</v>
      </c>
      <c r="K137" s="207" t="s">
        <v>21</v>
      </c>
      <c r="L137" s="212"/>
      <c r="M137" s="213" t="s">
        <v>21</v>
      </c>
      <c r="N137" s="214" t="s">
        <v>48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141</v>
      </c>
      <c r="AT137" s="217" t="s">
        <v>137</v>
      </c>
      <c r="AU137" s="217" t="s">
        <v>85</v>
      </c>
      <c r="AY137" s="20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142</v>
      </c>
      <c r="BM137" s="217" t="s">
        <v>195</v>
      </c>
    </row>
    <row r="138" s="2" customFormat="1">
      <c r="A138" s="41"/>
      <c r="B138" s="42"/>
      <c r="C138" s="43"/>
      <c r="D138" s="219" t="s">
        <v>143</v>
      </c>
      <c r="E138" s="43"/>
      <c r="F138" s="220" t="s">
        <v>196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143</v>
      </c>
      <c r="AU138" s="20" t="s">
        <v>85</v>
      </c>
    </row>
    <row r="139" s="2" customFormat="1">
      <c r="A139" s="41"/>
      <c r="B139" s="42"/>
      <c r="C139" s="43"/>
      <c r="D139" s="219" t="s">
        <v>144</v>
      </c>
      <c r="E139" s="43"/>
      <c r="F139" s="224" t="s">
        <v>145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85</v>
      </c>
    </row>
    <row r="140" s="2" customFormat="1" ht="16.5" customHeight="1">
      <c r="A140" s="41"/>
      <c r="B140" s="42"/>
      <c r="C140" s="205" t="s">
        <v>197</v>
      </c>
      <c r="D140" s="205" t="s">
        <v>137</v>
      </c>
      <c r="E140" s="206" t="s">
        <v>198</v>
      </c>
      <c r="F140" s="207" t="s">
        <v>199</v>
      </c>
      <c r="G140" s="208" t="s">
        <v>140</v>
      </c>
      <c r="H140" s="209">
        <v>112</v>
      </c>
      <c r="I140" s="210"/>
      <c r="J140" s="211">
        <f>ROUND(I140*H140,2)</f>
        <v>0</v>
      </c>
      <c r="K140" s="207" t="s">
        <v>21</v>
      </c>
      <c r="L140" s="212"/>
      <c r="M140" s="213" t="s">
        <v>21</v>
      </c>
      <c r="N140" s="214" t="s">
        <v>48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7" t="s">
        <v>141</v>
      </c>
      <c r="AT140" s="217" t="s">
        <v>137</v>
      </c>
      <c r="AU140" s="217" t="s">
        <v>85</v>
      </c>
      <c r="AY140" s="20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20" t="s">
        <v>85</v>
      </c>
      <c r="BK140" s="218">
        <f>ROUND(I140*H140,2)</f>
        <v>0</v>
      </c>
      <c r="BL140" s="20" t="s">
        <v>142</v>
      </c>
      <c r="BM140" s="217" t="s">
        <v>200</v>
      </c>
    </row>
    <row r="141" s="2" customFormat="1">
      <c r="A141" s="41"/>
      <c r="B141" s="42"/>
      <c r="C141" s="43"/>
      <c r="D141" s="219" t="s">
        <v>143</v>
      </c>
      <c r="E141" s="43"/>
      <c r="F141" s="220" t="s">
        <v>199</v>
      </c>
      <c r="G141" s="43"/>
      <c r="H141" s="43"/>
      <c r="I141" s="221"/>
      <c r="J141" s="43"/>
      <c r="K141" s="43"/>
      <c r="L141" s="47"/>
      <c r="M141" s="222"/>
      <c r="N141" s="22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143</v>
      </c>
      <c r="AU141" s="20" t="s">
        <v>85</v>
      </c>
    </row>
    <row r="142" s="2" customFormat="1">
      <c r="A142" s="41"/>
      <c r="B142" s="42"/>
      <c r="C142" s="43"/>
      <c r="D142" s="219" t="s">
        <v>144</v>
      </c>
      <c r="E142" s="43"/>
      <c r="F142" s="224" t="s">
        <v>145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144</v>
      </c>
      <c r="AU142" s="20" t="s">
        <v>85</v>
      </c>
    </row>
    <row r="143" s="2" customFormat="1" ht="16.5" customHeight="1">
      <c r="A143" s="41"/>
      <c r="B143" s="42"/>
      <c r="C143" s="205" t="s">
        <v>173</v>
      </c>
      <c r="D143" s="205" t="s">
        <v>137</v>
      </c>
      <c r="E143" s="206" t="s">
        <v>201</v>
      </c>
      <c r="F143" s="207" t="s">
        <v>202</v>
      </c>
      <c r="G143" s="208" t="s">
        <v>140</v>
      </c>
      <c r="H143" s="209">
        <v>29</v>
      </c>
      <c r="I143" s="210"/>
      <c r="J143" s="211">
        <f>ROUND(I143*H143,2)</f>
        <v>0</v>
      </c>
      <c r="K143" s="207" t="s">
        <v>21</v>
      </c>
      <c r="L143" s="212"/>
      <c r="M143" s="213" t="s">
        <v>21</v>
      </c>
      <c r="N143" s="214" t="s">
        <v>48</v>
      </c>
      <c r="O143" s="87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7" t="s">
        <v>141</v>
      </c>
      <c r="AT143" s="217" t="s">
        <v>137</v>
      </c>
      <c r="AU143" s="217" t="s">
        <v>85</v>
      </c>
      <c r="AY143" s="20" t="s">
        <v>136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20" t="s">
        <v>85</v>
      </c>
      <c r="BK143" s="218">
        <f>ROUND(I143*H143,2)</f>
        <v>0</v>
      </c>
      <c r="BL143" s="20" t="s">
        <v>142</v>
      </c>
      <c r="BM143" s="217" t="s">
        <v>203</v>
      </c>
    </row>
    <row r="144" s="2" customFormat="1">
      <c r="A144" s="41"/>
      <c r="B144" s="42"/>
      <c r="C144" s="43"/>
      <c r="D144" s="219" t="s">
        <v>143</v>
      </c>
      <c r="E144" s="43"/>
      <c r="F144" s="220" t="s">
        <v>202</v>
      </c>
      <c r="G144" s="43"/>
      <c r="H144" s="43"/>
      <c r="I144" s="221"/>
      <c r="J144" s="43"/>
      <c r="K144" s="43"/>
      <c r="L144" s="47"/>
      <c r="M144" s="222"/>
      <c r="N144" s="22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143</v>
      </c>
      <c r="AU144" s="20" t="s">
        <v>85</v>
      </c>
    </row>
    <row r="145" s="2" customFormat="1">
      <c r="A145" s="41"/>
      <c r="B145" s="42"/>
      <c r="C145" s="43"/>
      <c r="D145" s="219" t="s">
        <v>144</v>
      </c>
      <c r="E145" s="43"/>
      <c r="F145" s="224" t="s">
        <v>145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85</v>
      </c>
    </row>
    <row r="146" s="2" customFormat="1" ht="16.5" customHeight="1">
      <c r="A146" s="41"/>
      <c r="B146" s="42"/>
      <c r="C146" s="205" t="s">
        <v>204</v>
      </c>
      <c r="D146" s="205" t="s">
        <v>137</v>
      </c>
      <c r="E146" s="206" t="s">
        <v>205</v>
      </c>
      <c r="F146" s="207" t="s">
        <v>206</v>
      </c>
      <c r="G146" s="208" t="s">
        <v>140</v>
      </c>
      <c r="H146" s="209">
        <v>9</v>
      </c>
      <c r="I146" s="210"/>
      <c r="J146" s="211">
        <f>ROUND(I146*H146,2)</f>
        <v>0</v>
      </c>
      <c r="K146" s="207" t="s">
        <v>21</v>
      </c>
      <c r="L146" s="212"/>
      <c r="M146" s="213" t="s">
        <v>21</v>
      </c>
      <c r="N146" s="214" t="s">
        <v>48</v>
      </c>
      <c r="O146" s="87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7" t="s">
        <v>141</v>
      </c>
      <c r="AT146" s="217" t="s">
        <v>137</v>
      </c>
      <c r="AU146" s="217" t="s">
        <v>85</v>
      </c>
      <c r="AY146" s="20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20" t="s">
        <v>85</v>
      </c>
      <c r="BK146" s="218">
        <f>ROUND(I146*H146,2)</f>
        <v>0</v>
      </c>
      <c r="BL146" s="20" t="s">
        <v>142</v>
      </c>
      <c r="BM146" s="217" t="s">
        <v>207</v>
      </c>
    </row>
    <row r="147" s="2" customFormat="1">
      <c r="A147" s="41"/>
      <c r="B147" s="42"/>
      <c r="C147" s="43"/>
      <c r="D147" s="219" t="s">
        <v>143</v>
      </c>
      <c r="E147" s="43"/>
      <c r="F147" s="220" t="s">
        <v>206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143</v>
      </c>
      <c r="AU147" s="20" t="s">
        <v>85</v>
      </c>
    </row>
    <row r="148" s="2" customFormat="1">
      <c r="A148" s="41"/>
      <c r="B148" s="42"/>
      <c r="C148" s="43"/>
      <c r="D148" s="219" t="s">
        <v>144</v>
      </c>
      <c r="E148" s="43"/>
      <c r="F148" s="224" t="s">
        <v>145</v>
      </c>
      <c r="G148" s="43"/>
      <c r="H148" s="43"/>
      <c r="I148" s="221"/>
      <c r="J148" s="43"/>
      <c r="K148" s="43"/>
      <c r="L148" s="47"/>
      <c r="M148" s="222"/>
      <c r="N148" s="22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85</v>
      </c>
    </row>
    <row r="149" s="2" customFormat="1" ht="16.5" customHeight="1">
      <c r="A149" s="41"/>
      <c r="B149" s="42"/>
      <c r="C149" s="205" t="s">
        <v>177</v>
      </c>
      <c r="D149" s="205" t="s">
        <v>137</v>
      </c>
      <c r="E149" s="206" t="s">
        <v>208</v>
      </c>
      <c r="F149" s="207" t="s">
        <v>209</v>
      </c>
      <c r="G149" s="208" t="s">
        <v>210</v>
      </c>
      <c r="H149" s="209">
        <v>40</v>
      </c>
      <c r="I149" s="210"/>
      <c r="J149" s="211">
        <f>ROUND(I149*H149,2)</f>
        <v>0</v>
      </c>
      <c r="K149" s="207" t="s">
        <v>21</v>
      </c>
      <c r="L149" s="212"/>
      <c r="M149" s="213" t="s">
        <v>21</v>
      </c>
      <c r="N149" s="214" t="s">
        <v>48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7" t="s">
        <v>141</v>
      </c>
      <c r="AT149" s="217" t="s">
        <v>137</v>
      </c>
      <c r="AU149" s="217" t="s">
        <v>85</v>
      </c>
      <c r="AY149" s="20" t="s">
        <v>136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20" t="s">
        <v>85</v>
      </c>
      <c r="BK149" s="218">
        <f>ROUND(I149*H149,2)</f>
        <v>0</v>
      </c>
      <c r="BL149" s="20" t="s">
        <v>142</v>
      </c>
      <c r="BM149" s="217" t="s">
        <v>211</v>
      </c>
    </row>
    <row r="150" s="2" customFormat="1">
      <c r="A150" s="41"/>
      <c r="B150" s="42"/>
      <c r="C150" s="43"/>
      <c r="D150" s="219" t="s">
        <v>143</v>
      </c>
      <c r="E150" s="43"/>
      <c r="F150" s="220" t="s">
        <v>212</v>
      </c>
      <c r="G150" s="43"/>
      <c r="H150" s="43"/>
      <c r="I150" s="221"/>
      <c r="J150" s="43"/>
      <c r="K150" s="43"/>
      <c r="L150" s="47"/>
      <c r="M150" s="222"/>
      <c r="N150" s="22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143</v>
      </c>
      <c r="AU150" s="20" t="s">
        <v>85</v>
      </c>
    </row>
    <row r="151" s="2" customFormat="1">
      <c r="A151" s="41"/>
      <c r="B151" s="42"/>
      <c r="C151" s="43"/>
      <c r="D151" s="219" t="s">
        <v>144</v>
      </c>
      <c r="E151" s="43"/>
      <c r="F151" s="224" t="s">
        <v>145</v>
      </c>
      <c r="G151" s="43"/>
      <c r="H151" s="43"/>
      <c r="I151" s="221"/>
      <c r="J151" s="43"/>
      <c r="K151" s="43"/>
      <c r="L151" s="47"/>
      <c r="M151" s="222"/>
      <c r="N151" s="22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144</v>
      </c>
      <c r="AU151" s="20" t="s">
        <v>85</v>
      </c>
    </row>
    <row r="152" s="2" customFormat="1" ht="16.5" customHeight="1">
      <c r="A152" s="41"/>
      <c r="B152" s="42"/>
      <c r="C152" s="225" t="s">
        <v>7</v>
      </c>
      <c r="D152" s="225" t="s">
        <v>152</v>
      </c>
      <c r="E152" s="226" t="s">
        <v>213</v>
      </c>
      <c r="F152" s="227" t="s">
        <v>214</v>
      </c>
      <c r="G152" s="228" t="s">
        <v>155</v>
      </c>
      <c r="H152" s="229">
        <v>2</v>
      </c>
      <c r="I152" s="230"/>
      <c r="J152" s="231">
        <f>ROUND(I152*H152,2)</f>
        <v>0</v>
      </c>
      <c r="K152" s="227" t="s">
        <v>21</v>
      </c>
      <c r="L152" s="47"/>
      <c r="M152" s="232" t="s">
        <v>21</v>
      </c>
      <c r="N152" s="233" t="s">
        <v>48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7" t="s">
        <v>142</v>
      </c>
      <c r="AT152" s="217" t="s">
        <v>152</v>
      </c>
      <c r="AU152" s="217" t="s">
        <v>85</v>
      </c>
      <c r="AY152" s="20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20" t="s">
        <v>85</v>
      </c>
      <c r="BK152" s="218">
        <f>ROUND(I152*H152,2)</f>
        <v>0</v>
      </c>
      <c r="BL152" s="20" t="s">
        <v>142</v>
      </c>
      <c r="BM152" s="217" t="s">
        <v>215</v>
      </c>
    </row>
    <row r="153" s="2" customFormat="1">
      <c r="A153" s="41"/>
      <c r="B153" s="42"/>
      <c r="C153" s="43"/>
      <c r="D153" s="219" t="s">
        <v>143</v>
      </c>
      <c r="E153" s="43"/>
      <c r="F153" s="220" t="s">
        <v>214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143</v>
      </c>
      <c r="AU153" s="20" t="s">
        <v>85</v>
      </c>
    </row>
    <row r="154" s="2" customFormat="1">
      <c r="A154" s="41"/>
      <c r="B154" s="42"/>
      <c r="C154" s="43"/>
      <c r="D154" s="219" t="s">
        <v>144</v>
      </c>
      <c r="E154" s="43"/>
      <c r="F154" s="224" t="s">
        <v>145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85</v>
      </c>
    </row>
    <row r="155" s="2" customFormat="1" ht="16.5" customHeight="1">
      <c r="A155" s="41"/>
      <c r="B155" s="42"/>
      <c r="C155" s="225" t="s">
        <v>180</v>
      </c>
      <c r="D155" s="225" t="s">
        <v>152</v>
      </c>
      <c r="E155" s="226" t="s">
        <v>216</v>
      </c>
      <c r="F155" s="227" t="s">
        <v>217</v>
      </c>
      <c r="G155" s="228" t="s">
        <v>155</v>
      </c>
      <c r="H155" s="229">
        <v>2</v>
      </c>
      <c r="I155" s="230"/>
      <c r="J155" s="231">
        <f>ROUND(I155*H155,2)</f>
        <v>0</v>
      </c>
      <c r="K155" s="227" t="s">
        <v>21</v>
      </c>
      <c r="L155" s="47"/>
      <c r="M155" s="232" t="s">
        <v>21</v>
      </c>
      <c r="N155" s="233" t="s">
        <v>48</v>
      </c>
      <c r="O155" s="87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7" t="s">
        <v>142</v>
      </c>
      <c r="AT155" s="217" t="s">
        <v>152</v>
      </c>
      <c r="AU155" s="217" t="s">
        <v>85</v>
      </c>
      <c r="AY155" s="20" t="s">
        <v>136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20" t="s">
        <v>85</v>
      </c>
      <c r="BK155" s="218">
        <f>ROUND(I155*H155,2)</f>
        <v>0</v>
      </c>
      <c r="BL155" s="20" t="s">
        <v>142</v>
      </c>
      <c r="BM155" s="217" t="s">
        <v>218</v>
      </c>
    </row>
    <row r="156" s="2" customFormat="1">
      <c r="A156" s="41"/>
      <c r="B156" s="42"/>
      <c r="C156" s="43"/>
      <c r="D156" s="219" t="s">
        <v>143</v>
      </c>
      <c r="E156" s="43"/>
      <c r="F156" s="220" t="s">
        <v>217</v>
      </c>
      <c r="G156" s="43"/>
      <c r="H156" s="43"/>
      <c r="I156" s="221"/>
      <c r="J156" s="43"/>
      <c r="K156" s="43"/>
      <c r="L156" s="47"/>
      <c r="M156" s="222"/>
      <c r="N156" s="223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143</v>
      </c>
      <c r="AU156" s="20" t="s">
        <v>85</v>
      </c>
    </row>
    <row r="157" s="2" customFormat="1">
      <c r="A157" s="41"/>
      <c r="B157" s="42"/>
      <c r="C157" s="43"/>
      <c r="D157" s="219" t="s">
        <v>144</v>
      </c>
      <c r="E157" s="43"/>
      <c r="F157" s="224" t="s">
        <v>145</v>
      </c>
      <c r="G157" s="43"/>
      <c r="H157" s="43"/>
      <c r="I157" s="221"/>
      <c r="J157" s="43"/>
      <c r="K157" s="43"/>
      <c r="L157" s="47"/>
      <c r="M157" s="222"/>
      <c r="N157" s="22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144</v>
      </c>
      <c r="AU157" s="20" t="s">
        <v>85</v>
      </c>
    </row>
    <row r="158" s="2" customFormat="1" ht="16.5" customHeight="1">
      <c r="A158" s="41"/>
      <c r="B158" s="42"/>
      <c r="C158" s="225" t="s">
        <v>219</v>
      </c>
      <c r="D158" s="225" t="s">
        <v>152</v>
      </c>
      <c r="E158" s="226" t="s">
        <v>220</v>
      </c>
      <c r="F158" s="227" t="s">
        <v>161</v>
      </c>
      <c r="G158" s="228" t="s">
        <v>155</v>
      </c>
      <c r="H158" s="229">
        <v>2</v>
      </c>
      <c r="I158" s="230"/>
      <c r="J158" s="231">
        <f>ROUND(I158*H158,2)</f>
        <v>0</v>
      </c>
      <c r="K158" s="227" t="s">
        <v>21</v>
      </c>
      <c r="L158" s="47"/>
      <c r="M158" s="232" t="s">
        <v>21</v>
      </c>
      <c r="N158" s="233" t="s">
        <v>48</v>
      </c>
      <c r="O158" s="87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7" t="s">
        <v>142</v>
      </c>
      <c r="AT158" s="217" t="s">
        <v>152</v>
      </c>
      <c r="AU158" s="217" t="s">
        <v>85</v>
      </c>
      <c r="AY158" s="20" t="s">
        <v>136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20" t="s">
        <v>85</v>
      </c>
      <c r="BK158" s="218">
        <f>ROUND(I158*H158,2)</f>
        <v>0</v>
      </c>
      <c r="BL158" s="20" t="s">
        <v>142</v>
      </c>
      <c r="BM158" s="217" t="s">
        <v>221</v>
      </c>
    </row>
    <row r="159" s="2" customFormat="1">
      <c r="A159" s="41"/>
      <c r="B159" s="42"/>
      <c r="C159" s="43"/>
      <c r="D159" s="219" t="s">
        <v>143</v>
      </c>
      <c r="E159" s="43"/>
      <c r="F159" s="220" t="s">
        <v>161</v>
      </c>
      <c r="G159" s="43"/>
      <c r="H159" s="43"/>
      <c r="I159" s="221"/>
      <c r="J159" s="43"/>
      <c r="K159" s="43"/>
      <c r="L159" s="47"/>
      <c r="M159" s="222"/>
      <c r="N159" s="22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143</v>
      </c>
      <c r="AU159" s="20" t="s">
        <v>85</v>
      </c>
    </row>
    <row r="160" s="2" customFormat="1">
      <c r="A160" s="41"/>
      <c r="B160" s="42"/>
      <c r="C160" s="43"/>
      <c r="D160" s="219" t="s">
        <v>144</v>
      </c>
      <c r="E160" s="43"/>
      <c r="F160" s="224" t="s">
        <v>145</v>
      </c>
      <c r="G160" s="43"/>
      <c r="H160" s="43"/>
      <c r="I160" s="221"/>
      <c r="J160" s="43"/>
      <c r="K160" s="43"/>
      <c r="L160" s="47"/>
      <c r="M160" s="222"/>
      <c r="N160" s="223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85</v>
      </c>
    </row>
    <row r="161" s="12" customFormat="1" ht="25.92" customHeight="1">
      <c r="A161" s="12"/>
      <c r="B161" s="191"/>
      <c r="C161" s="192"/>
      <c r="D161" s="193" t="s">
        <v>76</v>
      </c>
      <c r="E161" s="194" t="s">
        <v>222</v>
      </c>
      <c r="F161" s="194" t="s">
        <v>223</v>
      </c>
      <c r="G161" s="192"/>
      <c r="H161" s="192"/>
      <c r="I161" s="195"/>
      <c r="J161" s="196">
        <f>BK161</f>
        <v>0</v>
      </c>
      <c r="K161" s="192"/>
      <c r="L161" s="197"/>
      <c r="M161" s="198"/>
      <c r="N161" s="199"/>
      <c r="O161" s="199"/>
      <c r="P161" s="200">
        <f>SUM(P162:P202)</f>
        <v>0</v>
      </c>
      <c r="Q161" s="199"/>
      <c r="R161" s="200">
        <f>SUM(R162:R202)</f>
        <v>0</v>
      </c>
      <c r="S161" s="199"/>
      <c r="T161" s="201">
        <f>SUM(T162:T202)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85</v>
      </c>
      <c r="AT161" s="203" t="s">
        <v>76</v>
      </c>
      <c r="AU161" s="203" t="s">
        <v>77</v>
      </c>
      <c r="AY161" s="202" t="s">
        <v>136</v>
      </c>
      <c r="BK161" s="204">
        <f>SUM(BK162:BK202)</f>
        <v>0</v>
      </c>
    </row>
    <row r="162" s="2" customFormat="1" ht="16.5" customHeight="1">
      <c r="A162" s="41"/>
      <c r="B162" s="42"/>
      <c r="C162" s="205" t="s">
        <v>224</v>
      </c>
      <c r="D162" s="205" t="s">
        <v>137</v>
      </c>
      <c r="E162" s="206" t="s">
        <v>225</v>
      </c>
      <c r="F162" s="207" t="s">
        <v>226</v>
      </c>
      <c r="G162" s="208" t="s">
        <v>227</v>
      </c>
      <c r="H162" s="209">
        <v>130</v>
      </c>
      <c r="I162" s="210"/>
      <c r="J162" s="211">
        <f>ROUND(I162*H162,2)</f>
        <v>0</v>
      </c>
      <c r="K162" s="207" t="s">
        <v>21</v>
      </c>
      <c r="L162" s="212"/>
      <c r="M162" s="213" t="s">
        <v>21</v>
      </c>
      <c r="N162" s="214" t="s">
        <v>48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7" t="s">
        <v>141</v>
      </c>
      <c r="AT162" s="217" t="s">
        <v>137</v>
      </c>
      <c r="AU162" s="217" t="s">
        <v>85</v>
      </c>
      <c r="AY162" s="20" t="s">
        <v>136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20" t="s">
        <v>85</v>
      </c>
      <c r="BK162" s="218">
        <f>ROUND(I162*H162,2)</f>
        <v>0</v>
      </c>
      <c r="BL162" s="20" t="s">
        <v>142</v>
      </c>
      <c r="BM162" s="217" t="s">
        <v>228</v>
      </c>
    </row>
    <row r="163" s="2" customFormat="1">
      <c r="A163" s="41"/>
      <c r="B163" s="42"/>
      <c r="C163" s="43"/>
      <c r="D163" s="219" t="s">
        <v>143</v>
      </c>
      <c r="E163" s="43"/>
      <c r="F163" s="220" t="s">
        <v>229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143</v>
      </c>
      <c r="AU163" s="20" t="s">
        <v>85</v>
      </c>
    </row>
    <row r="164" s="2" customFormat="1">
      <c r="A164" s="41"/>
      <c r="B164" s="42"/>
      <c r="C164" s="43"/>
      <c r="D164" s="219" t="s">
        <v>144</v>
      </c>
      <c r="E164" s="43"/>
      <c r="F164" s="224" t="s">
        <v>145</v>
      </c>
      <c r="G164" s="43"/>
      <c r="H164" s="43"/>
      <c r="I164" s="221"/>
      <c r="J164" s="43"/>
      <c r="K164" s="43"/>
      <c r="L164" s="47"/>
      <c r="M164" s="222"/>
      <c r="N164" s="22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144</v>
      </c>
      <c r="AU164" s="20" t="s">
        <v>85</v>
      </c>
    </row>
    <row r="165" s="2" customFormat="1" ht="16.5" customHeight="1">
      <c r="A165" s="41"/>
      <c r="B165" s="42"/>
      <c r="C165" s="205" t="s">
        <v>187</v>
      </c>
      <c r="D165" s="205" t="s">
        <v>137</v>
      </c>
      <c r="E165" s="206" t="s">
        <v>230</v>
      </c>
      <c r="F165" s="207" t="s">
        <v>231</v>
      </c>
      <c r="G165" s="208" t="s">
        <v>210</v>
      </c>
      <c r="H165" s="209">
        <v>4</v>
      </c>
      <c r="I165" s="210"/>
      <c r="J165" s="211">
        <f>ROUND(I165*H165,2)</f>
        <v>0</v>
      </c>
      <c r="K165" s="207" t="s">
        <v>21</v>
      </c>
      <c r="L165" s="212"/>
      <c r="M165" s="213" t="s">
        <v>21</v>
      </c>
      <c r="N165" s="214" t="s">
        <v>48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7" t="s">
        <v>141</v>
      </c>
      <c r="AT165" s="217" t="s">
        <v>137</v>
      </c>
      <c r="AU165" s="217" t="s">
        <v>85</v>
      </c>
      <c r="AY165" s="20" t="s">
        <v>136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20" t="s">
        <v>85</v>
      </c>
      <c r="BK165" s="218">
        <f>ROUND(I165*H165,2)</f>
        <v>0</v>
      </c>
      <c r="BL165" s="20" t="s">
        <v>142</v>
      </c>
      <c r="BM165" s="217" t="s">
        <v>232</v>
      </c>
    </row>
    <row r="166" s="2" customFormat="1">
      <c r="A166" s="41"/>
      <c r="B166" s="42"/>
      <c r="C166" s="43"/>
      <c r="D166" s="219" t="s">
        <v>143</v>
      </c>
      <c r="E166" s="43"/>
      <c r="F166" s="220" t="s">
        <v>233</v>
      </c>
      <c r="G166" s="43"/>
      <c r="H166" s="43"/>
      <c r="I166" s="221"/>
      <c r="J166" s="43"/>
      <c r="K166" s="43"/>
      <c r="L166" s="47"/>
      <c r="M166" s="222"/>
      <c r="N166" s="22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143</v>
      </c>
      <c r="AU166" s="20" t="s">
        <v>85</v>
      </c>
    </row>
    <row r="167" s="2" customFormat="1">
      <c r="A167" s="41"/>
      <c r="B167" s="42"/>
      <c r="C167" s="43"/>
      <c r="D167" s="219" t="s">
        <v>144</v>
      </c>
      <c r="E167" s="43"/>
      <c r="F167" s="224" t="s">
        <v>145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144</v>
      </c>
      <c r="AU167" s="20" t="s">
        <v>85</v>
      </c>
    </row>
    <row r="168" s="2" customFormat="1" ht="16.5" customHeight="1">
      <c r="A168" s="41"/>
      <c r="B168" s="42"/>
      <c r="C168" s="205" t="s">
        <v>234</v>
      </c>
      <c r="D168" s="205" t="s">
        <v>137</v>
      </c>
      <c r="E168" s="206" t="s">
        <v>235</v>
      </c>
      <c r="F168" s="207" t="s">
        <v>236</v>
      </c>
      <c r="G168" s="208" t="s">
        <v>210</v>
      </c>
      <c r="H168" s="209">
        <v>4</v>
      </c>
      <c r="I168" s="210"/>
      <c r="J168" s="211">
        <f>ROUND(I168*H168,2)</f>
        <v>0</v>
      </c>
      <c r="K168" s="207" t="s">
        <v>21</v>
      </c>
      <c r="L168" s="212"/>
      <c r="M168" s="213" t="s">
        <v>21</v>
      </c>
      <c r="N168" s="214" t="s">
        <v>48</v>
      </c>
      <c r="O168" s="87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7" t="s">
        <v>141</v>
      </c>
      <c r="AT168" s="217" t="s">
        <v>137</v>
      </c>
      <c r="AU168" s="217" t="s">
        <v>85</v>
      </c>
      <c r="AY168" s="20" t="s">
        <v>136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20" t="s">
        <v>85</v>
      </c>
      <c r="BK168" s="218">
        <f>ROUND(I168*H168,2)</f>
        <v>0</v>
      </c>
      <c r="BL168" s="20" t="s">
        <v>142</v>
      </c>
      <c r="BM168" s="217" t="s">
        <v>237</v>
      </c>
    </row>
    <row r="169" s="2" customFormat="1">
      <c r="A169" s="41"/>
      <c r="B169" s="42"/>
      <c r="C169" s="43"/>
      <c r="D169" s="219" t="s">
        <v>143</v>
      </c>
      <c r="E169" s="43"/>
      <c r="F169" s="220" t="s">
        <v>238</v>
      </c>
      <c r="G169" s="43"/>
      <c r="H169" s="43"/>
      <c r="I169" s="221"/>
      <c r="J169" s="43"/>
      <c r="K169" s="43"/>
      <c r="L169" s="47"/>
      <c r="M169" s="222"/>
      <c r="N169" s="223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143</v>
      </c>
      <c r="AU169" s="20" t="s">
        <v>85</v>
      </c>
    </row>
    <row r="170" s="2" customFormat="1">
      <c r="A170" s="41"/>
      <c r="B170" s="42"/>
      <c r="C170" s="43"/>
      <c r="D170" s="219" t="s">
        <v>144</v>
      </c>
      <c r="E170" s="43"/>
      <c r="F170" s="224" t="s">
        <v>145</v>
      </c>
      <c r="G170" s="43"/>
      <c r="H170" s="43"/>
      <c r="I170" s="221"/>
      <c r="J170" s="43"/>
      <c r="K170" s="43"/>
      <c r="L170" s="47"/>
      <c r="M170" s="222"/>
      <c r="N170" s="22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85</v>
      </c>
    </row>
    <row r="171" s="2" customFormat="1" ht="16.5" customHeight="1">
      <c r="A171" s="41"/>
      <c r="B171" s="42"/>
      <c r="C171" s="205" t="s">
        <v>191</v>
      </c>
      <c r="D171" s="205" t="s">
        <v>137</v>
      </c>
      <c r="E171" s="206" t="s">
        <v>239</v>
      </c>
      <c r="F171" s="207" t="s">
        <v>240</v>
      </c>
      <c r="G171" s="208" t="s">
        <v>210</v>
      </c>
      <c r="H171" s="209">
        <v>9</v>
      </c>
      <c r="I171" s="210"/>
      <c r="J171" s="211">
        <f>ROUND(I171*H171,2)</f>
        <v>0</v>
      </c>
      <c r="K171" s="207" t="s">
        <v>21</v>
      </c>
      <c r="L171" s="212"/>
      <c r="M171" s="213" t="s">
        <v>21</v>
      </c>
      <c r="N171" s="214" t="s">
        <v>48</v>
      </c>
      <c r="O171" s="87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7" t="s">
        <v>141</v>
      </c>
      <c r="AT171" s="217" t="s">
        <v>137</v>
      </c>
      <c r="AU171" s="217" t="s">
        <v>85</v>
      </c>
      <c r="AY171" s="20" t="s">
        <v>136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20" t="s">
        <v>85</v>
      </c>
      <c r="BK171" s="218">
        <f>ROUND(I171*H171,2)</f>
        <v>0</v>
      </c>
      <c r="BL171" s="20" t="s">
        <v>142</v>
      </c>
      <c r="BM171" s="217" t="s">
        <v>241</v>
      </c>
    </row>
    <row r="172" s="2" customFormat="1">
      <c r="A172" s="41"/>
      <c r="B172" s="42"/>
      <c r="C172" s="43"/>
      <c r="D172" s="219" t="s">
        <v>143</v>
      </c>
      <c r="E172" s="43"/>
      <c r="F172" s="220" t="s">
        <v>242</v>
      </c>
      <c r="G172" s="43"/>
      <c r="H172" s="43"/>
      <c r="I172" s="221"/>
      <c r="J172" s="43"/>
      <c r="K172" s="43"/>
      <c r="L172" s="47"/>
      <c r="M172" s="222"/>
      <c r="N172" s="22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143</v>
      </c>
      <c r="AU172" s="20" t="s">
        <v>85</v>
      </c>
    </row>
    <row r="173" s="2" customFormat="1">
      <c r="A173" s="41"/>
      <c r="B173" s="42"/>
      <c r="C173" s="43"/>
      <c r="D173" s="219" t="s">
        <v>144</v>
      </c>
      <c r="E173" s="43"/>
      <c r="F173" s="224" t="s">
        <v>145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144</v>
      </c>
      <c r="AU173" s="20" t="s">
        <v>85</v>
      </c>
    </row>
    <row r="174" s="2" customFormat="1" ht="16.5" customHeight="1">
      <c r="A174" s="41"/>
      <c r="B174" s="42"/>
      <c r="C174" s="205" t="s">
        <v>243</v>
      </c>
      <c r="D174" s="205" t="s">
        <v>137</v>
      </c>
      <c r="E174" s="206" t="s">
        <v>244</v>
      </c>
      <c r="F174" s="207" t="s">
        <v>245</v>
      </c>
      <c r="G174" s="208" t="s">
        <v>210</v>
      </c>
      <c r="H174" s="209">
        <v>4</v>
      </c>
      <c r="I174" s="210"/>
      <c r="J174" s="211">
        <f>ROUND(I174*H174,2)</f>
        <v>0</v>
      </c>
      <c r="K174" s="207" t="s">
        <v>21</v>
      </c>
      <c r="L174" s="212"/>
      <c r="M174" s="213" t="s">
        <v>21</v>
      </c>
      <c r="N174" s="214" t="s">
        <v>48</v>
      </c>
      <c r="O174" s="87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7" t="s">
        <v>141</v>
      </c>
      <c r="AT174" s="217" t="s">
        <v>137</v>
      </c>
      <c r="AU174" s="217" t="s">
        <v>85</v>
      </c>
      <c r="AY174" s="20" t="s">
        <v>136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20" t="s">
        <v>85</v>
      </c>
      <c r="BK174" s="218">
        <f>ROUND(I174*H174,2)</f>
        <v>0</v>
      </c>
      <c r="BL174" s="20" t="s">
        <v>142</v>
      </c>
      <c r="BM174" s="217" t="s">
        <v>246</v>
      </c>
    </row>
    <row r="175" s="2" customFormat="1">
      <c r="A175" s="41"/>
      <c r="B175" s="42"/>
      <c r="C175" s="43"/>
      <c r="D175" s="219" t="s">
        <v>143</v>
      </c>
      <c r="E175" s="43"/>
      <c r="F175" s="220" t="s">
        <v>247</v>
      </c>
      <c r="G175" s="43"/>
      <c r="H175" s="43"/>
      <c r="I175" s="221"/>
      <c r="J175" s="43"/>
      <c r="K175" s="43"/>
      <c r="L175" s="47"/>
      <c r="M175" s="222"/>
      <c r="N175" s="22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143</v>
      </c>
      <c r="AU175" s="20" t="s">
        <v>85</v>
      </c>
    </row>
    <row r="176" s="2" customFormat="1">
      <c r="A176" s="41"/>
      <c r="B176" s="42"/>
      <c r="C176" s="43"/>
      <c r="D176" s="219" t="s">
        <v>144</v>
      </c>
      <c r="E176" s="43"/>
      <c r="F176" s="224" t="s">
        <v>145</v>
      </c>
      <c r="G176" s="43"/>
      <c r="H176" s="43"/>
      <c r="I176" s="221"/>
      <c r="J176" s="43"/>
      <c r="K176" s="43"/>
      <c r="L176" s="47"/>
      <c r="M176" s="222"/>
      <c r="N176" s="223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85</v>
      </c>
    </row>
    <row r="177" s="2" customFormat="1" ht="16.5" customHeight="1">
      <c r="A177" s="41"/>
      <c r="B177" s="42"/>
      <c r="C177" s="205" t="s">
        <v>195</v>
      </c>
      <c r="D177" s="205" t="s">
        <v>137</v>
      </c>
      <c r="E177" s="206" t="s">
        <v>248</v>
      </c>
      <c r="F177" s="207" t="s">
        <v>249</v>
      </c>
      <c r="G177" s="208" t="s">
        <v>210</v>
      </c>
      <c r="H177" s="209">
        <v>5</v>
      </c>
      <c r="I177" s="210"/>
      <c r="J177" s="211">
        <f>ROUND(I177*H177,2)</f>
        <v>0</v>
      </c>
      <c r="K177" s="207" t="s">
        <v>21</v>
      </c>
      <c r="L177" s="212"/>
      <c r="M177" s="213" t="s">
        <v>21</v>
      </c>
      <c r="N177" s="214" t="s">
        <v>48</v>
      </c>
      <c r="O177" s="87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7" t="s">
        <v>141</v>
      </c>
      <c r="AT177" s="217" t="s">
        <v>137</v>
      </c>
      <c r="AU177" s="217" t="s">
        <v>85</v>
      </c>
      <c r="AY177" s="20" t="s">
        <v>136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20" t="s">
        <v>85</v>
      </c>
      <c r="BK177" s="218">
        <f>ROUND(I177*H177,2)</f>
        <v>0</v>
      </c>
      <c r="BL177" s="20" t="s">
        <v>142</v>
      </c>
      <c r="BM177" s="217" t="s">
        <v>250</v>
      </c>
    </row>
    <row r="178" s="2" customFormat="1">
      <c r="A178" s="41"/>
      <c r="B178" s="42"/>
      <c r="C178" s="43"/>
      <c r="D178" s="219" t="s">
        <v>143</v>
      </c>
      <c r="E178" s="43"/>
      <c r="F178" s="220" t="s">
        <v>251</v>
      </c>
      <c r="G178" s="43"/>
      <c r="H178" s="43"/>
      <c r="I178" s="221"/>
      <c r="J178" s="43"/>
      <c r="K178" s="43"/>
      <c r="L178" s="47"/>
      <c r="M178" s="222"/>
      <c r="N178" s="223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143</v>
      </c>
      <c r="AU178" s="20" t="s">
        <v>85</v>
      </c>
    </row>
    <row r="179" s="2" customFormat="1">
      <c r="A179" s="41"/>
      <c r="B179" s="42"/>
      <c r="C179" s="43"/>
      <c r="D179" s="219" t="s">
        <v>144</v>
      </c>
      <c r="E179" s="43"/>
      <c r="F179" s="224" t="s">
        <v>145</v>
      </c>
      <c r="G179" s="43"/>
      <c r="H179" s="43"/>
      <c r="I179" s="221"/>
      <c r="J179" s="43"/>
      <c r="K179" s="43"/>
      <c r="L179" s="47"/>
      <c r="M179" s="222"/>
      <c r="N179" s="22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144</v>
      </c>
      <c r="AU179" s="20" t="s">
        <v>85</v>
      </c>
    </row>
    <row r="180" s="2" customFormat="1" ht="16.5" customHeight="1">
      <c r="A180" s="41"/>
      <c r="B180" s="42"/>
      <c r="C180" s="205" t="s">
        <v>252</v>
      </c>
      <c r="D180" s="205" t="s">
        <v>137</v>
      </c>
      <c r="E180" s="206" t="s">
        <v>253</v>
      </c>
      <c r="F180" s="207" t="s">
        <v>254</v>
      </c>
      <c r="G180" s="208" t="s">
        <v>210</v>
      </c>
      <c r="H180" s="209">
        <v>40</v>
      </c>
      <c r="I180" s="210"/>
      <c r="J180" s="211">
        <f>ROUND(I180*H180,2)</f>
        <v>0</v>
      </c>
      <c r="K180" s="207" t="s">
        <v>21</v>
      </c>
      <c r="L180" s="212"/>
      <c r="M180" s="213" t="s">
        <v>21</v>
      </c>
      <c r="N180" s="214" t="s">
        <v>48</v>
      </c>
      <c r="O180" s="87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7" t="s">
        <v>141</v>
      </c>
      <c r="AT180" s="217" t="s">
        <v>137</v>
      </c>
      <c r="AU180" s="217" t="s">
        <v>85</v>
      </c>
      <c r="AY180" s="20" t="s">
        <v>136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20" t="s">
        <v>85</v>
      </c>
      <c r="BK180" s="218">
        <f>ROUND(I180*H180,2)</f>
        <v>0</v>
      </c>
      <c r="BL180" s="20" t="s">
        <v>142</v>
      </c>
      <c r="BM180" s="217" t="s">
        <v>255</v>
      </c>
    </row>
    <row r="181" s="2" customFormat="1">
      <c r="A181" s="41"/>
      <c r="B181" s="42"/>
      <c r="C181" s="43"/>
      <c r="D181" s="219" t="s">
        <v>143</v>
      </c>
      <c r="E181" s="43"/>
      <c r="F181" s="220" t="s">
        <v>256</v>
      </c>
      <c r="G181" s="43"/>
      <c r="H181" s="43"/>
      <c r="I181" s="221"/>
      <c r="J181" s="43"/>
      <c r="K181" s="43"/>
      <c r="L181" s="47"/>
      <c r="M181" s="222"/>
      <c r="N181" s="22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143</v>
      </c>
      <c r="AU181" s="20" t="s">
        <v>85</v>
      </c>
    </row>
    <row r="182" s="2" customFormat="1">
      <c r="A182" s="41"/>
      <c r="B182" s="42"/>
      <c r="C182" s="43"/>
      <c r="D182" s="219" t="s">
        <v>144</v>
      </c>
      <c r="E182" s="43"/>
      <c r="F182" s="224" t="s">
        <v>145</v>
      </c>
      <c r="G182" s="43"/>
      <c r="H182" s="43"/>
      <c r="I182" s="221"/>
      <c r="J182" s="43"/>
      <c r="K182" s="43"/>
      <c r="L182" s="47"/>
      <c r="M182" s="222"/>
      <c r="N182" s="22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144</v>
      </c>
      <c r="AU182" s="20" t="s">
        <v>85</v>
      </c>
    </row>
    <row r="183" s="2" customFormat="1" ht="16.5" customHeight="1">
      <c r="A183" s="41"/>
      <c r="B183" s="42"/>
      <c r="C183" s="225" t="s">
        <v>200</v>
      </c>
      <c r="D183" s="225" t="s">
        <v>152</v>
      </c>
      <c r="E183" s="226" t="s">
        <v>257</v>
      </c>
      <c r="F183" s="227" t="s">
        <v>258</v>
      </c>
      <c r="G183" s="228" t="s">
        <v>155</v>
      </c>
      <c r="H183" s="229">
        <v>1</v>
      </c>
      <c r="I183" s="230"/>
      <c r="J183" s="231">
        <f>ROUND(I183*H183,2)</f>
        <v>0</v>
      </c>
      <c r="K183" s="227" t="s">
        <v>21</v>
      </c>
      <c r="L183" s="47"/>
      <c r="M183" s="232" t="s">
        <v>21</v>
      </c>
      <c r="N183" s="233" t="s">
        <v>48</v>
      </c>
      <c r="O183" s="87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7" t="s">
        <v>142</v>
      </c>
      <c r="AT183" s="217" t="s">
        <v>152</v>
      </c>
      <c r="AU183" s="217" t="s">
        <v>85</v>
      </c>
      <c r="AY183" s="20" t="s">
        <v>136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20" t="s">
        <v>85</v>
      </c>
      <c r="BK183" s="218">
        <f>ROUND(I183*H183,2)</f>
        <v>0</v>
      </c>
      <c r="BL183" s="20" t="s">
        <v>142</v>
      </c>
      <c r="BM183" s="217" t="s">
        <v>259</v>
      </c>
    </row>
    <row r="184" s="2" customFormat="1">
      <c r="A184" s="41"/>
      <c r="B184" s="42"/>
      <c r="C184" s="43"/>
      <c r="D184" s="219" t="s">
        <v>143</v>
      </c>
      <c r="E184" s="43"/>
      <c r="F184" s="220" t="s">
        <v>258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143</v>
      </c>
      <c r="AU184" s="20" t="s">
        <v>85</v>
      </c>
    </row>
    <row r="185" s="2" customFormat="1">
      <c r="A185" s="41"/>
      <c r="B185" s="42"/>
      <c r="C185" s="43"/>
      <c r="D185" s="219" t="s">
        <v>144</v>
      </c>
      <c r="E185" s="43"/>
      <c r="F185" s="224" t="s">
        <v>145</v>
      </c>
      <c r="G185" s="43"/>
      <c r="H185" s="43"/>
      <c r="I185" s="221"/>
      <c r="J185" s="43"/>
      <c r="K185" s="43"/>
      <c r="L185" s="47"/>
      <c r="M185" s="222"/>
      <c r="N185" s="223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144</v>
      </c>
      <c r="AU185" s="20" t="s">
        <v>85</v>
      </c>
    </row>
    <row r="186" s="2" customFormat="1" ht="16.5" customHeight="1">
      <c r="A186" s="41"/>
      <c r="B186" s="42"/>
      <c r="C186" s="225" t="s">
        <v>260</v>
      </c>
      <c r="D186" s="225" t="s">
        <v>152</v>
      </c>
      <c r="E186" s="226" t="s">
        <v>261</v>
      </c>
      <c r="F186" s="227" t="s">
        <v>262</v>
      </c>
      <c r="G186" s="228" t="s">
        <v>155</v>
      </c>
      <c r="H186" s="229">
        <v>1</v>
      </c>
      <c r="I186" s="230"/>
      <c r="J186" s="231">
        <f>ROUND(I186*H186,2)</f>
        <v>0</v>
      </c>
      <c r="K186" s="227" t="s">
        <v>21</v>
      </c>
      <c r="L186" s="47"/>
      <c r="M186" s="232" t="s">
        <v>21</v>
      </c>
      <c r="N186" s="233" t="s">
        <v>48</v>
      </c>
      <c r="O186" s="87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7" t="s">
        <v>142</v>
      </c>
      <c r="AT186" s="217" t="s">
        <v>152</v>
      </c>
      <c r="AU186" s="217" t="s">
        <v>85</v>
      </c>
      <c r="AY186" s="20" t="s">
        <v>136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20" t="s">
        <v>85</v>
      </c>
      <c r="BK186" s="218">
        <f>ROUND(I186*H186,2)</f>
        <v>0</v>
      </c>
      <c r="BL186" s="20" t="s">
        <v>142</v>
      </c>
      <c r="BM186" s="217" t="s">
        <v>263</v>
      </c>
    </row>
    <row r="187" s="2" customFormat="1">
      <c r="A187" s="41"/>
      <c r="B187" s="42"/>
      <c r="C187" s="43"/>
      <c r="D187" s="219" t="s">
        <v>143</v>
      </c>
      <c r="E187" s="43"/>
      <c r="F187" s="220" t="s">
        <v>264</v>
      </c>
      <c r="G187" s="43"/>
      <c r="H187" s="43"/>
      <c r="I187" s="221"/>
      <c r="J187" s="43"/>
      <c r="K187" s="43"/>
      <c r="L187" s="47"/>
      <c r="M187" s="222"/>
      <c r="N187" s="22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143</v>
      </c>
      <c r="AU187" s="20" t="s">
        <v>85</v>
      </c>
    </row>
    <row r="188" s="2" customFormat="1">
      <c r="A188" s="41"/>
      <c r="B188" s="42"/>
      <c r="C188" s="43"/>
      <c r="D188" s="219" t="s">
        <v>144</v>
      </c>
      <c r="E188" s="43"/>
      <c r="F188" s="224" t="s">
        <v>145</v>
      </c>
      <c r="G188" s="43"/>
      <c r="H188" s="43"/>
      <c r="I188" s="221"/>
      <c r="J188" s="43"/>
      <c r="K188" s="43"/>
      <c r="L188" s="47"/>
      <c r="M188" s="222"/>
      <c r="N188" s="22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144</v>
      </c>
      <c r="AU188" s="20" t="s">
        <v>85</v>
      </c>
    </row>
    <row r="189" s="2" customFormat="1" ht="16.5" customHeight="1">
      <c r="A189" s="41"/>
      <c r="B189" s="42"/>
      <c r="C189" s="225" t="s">
        <v>203</v>
      </c>
      <c r="D189" s="225" t="s">
        <v>152</v>
      </c>
      <c r="E189" s="226" t="s">
        <v>265</v>
      </c>
      <c r="F189" s="227" t="s">
        <v>266</v>
      </c>
      <c r="G189" s="228" t="s">
        <v>155</v>
      </c>
      <c r="H189" s="229">
        <v>1</v>
      </c>
      <c r="I189" s="230"/>
      <c r="J189" s="231">
        <f>ROUND(I189*H189,2)</f>
        <v>0</v>
      </c>
      <c r="K189" s="227" t="s">
        <v>21</v>
      </c>
      <c r="L189" s="47"/>
      <c r="M189" s="232" t="s">
        <v>21</v>
      </c>
      <c r="N189" s="233" t="s">
        <v>48</v>
      </c>
      <c r="O189" s="87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7" t="s">
        <v>142</v>
      </c>
      <c r="AT189" s="217" t="s">
        <v>152</v>
      </c>
      <c r="AU189" s="217" t="s">
        <v>85</v>
      </c>
      <c r="AY189" s="20" t="s">
        <v>136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20" t="s">
        <v>85</v>
      </c>
      <c r="BK189" s="218">
        <f>ROUND(I189*H189,2)</f>
        <v>0</v>
      </c>
      <c r="BL189" s="20" t="s">
        <v>142</v>
      </c>
      <c r="BM189" s="217" t="s">
        <v>267</v>
      </c>
    </row>
    <row r="190" s="2" customFormat="1">
      <c r="A190" s="41"/>
      <c r="B190" s="42"/>
      <c r="C190" s="43"/>
      <c r="D190" s="219" t="s">
        <v>143</v>
      </c>
      <c r="E190" s="43"/>
      <c r="F190" s="220" t="s">
        <v>266</v>
      </c>
      <c r="G190" s="43"/>
      <c r="H190" s="43"/>
      <c r="I190" s="221"/>
      <c r="J190" s="43"/>
      <c r="K190" s="43"/>
      <c r="L190" s="47"/>
      <c r="M190" s="222"/>
      <c r="N190" s="22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143</v>
      </c>
      <c r="AU190" s="20" t="s">
        <v>85</v>
      </c>
    </row>
    <row r="191" s="2" customFormat="1">
      <c r="A191" s="41"/>
      <c r="B191" s="42"/>
      <c r="C191" s="43"/>
      <c r="D191" s="219" t="s">
        <v>144</v>
      </c>
      <c r="E191" s="43"/>
      <c r="F191" s="224" t="s">
        <v>145</v>
      </c>
      <c r="G191" s="43"/>
      <c r="H191" s="43"/>
      <c r="I191" s="221"/>
      <c r="J191" s="43"/>
      <c r="K191" s="43"/>
      <c r="L191" s="47"/>
      <c r="M191" s="222"/>
      <c r="N191" s="22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144</v>
      </c>
      <c r="AU191" s="20" t="s">
        <v>85</v>
      </c>
    </row>
    <row r="192" s="2" customFormat="1" ht="16.5" customHeight="1">
      <c r="A192" s="41"/>
      <c r="B192" s="42"/>
      <c r="C192" s="225" t="s">
        <v>268</v>
      </c>
      <c r="D192" s="225" t="s">
        <v>152</v>
      </c>
      <c r="E192" s="226" t="s">
        <v>269</v>
      </c>
      <c r="F192" s="227" t="s">
        <v>270</v>
      </c>
      <c r="G192" s="228" t="s">
        <v>155</v>
      </c>
      <c r="H192" s="229">
        <v>1</v>
      </c>
      <c r="I192" s="230"/>
      <c r="J192" s="231">
        <f>ROUND(I192*H192,2)</f>
        <v>0</v>
      </c>
      <c r="K192" s="227" t="s">
        <v>21</v>
      </c>
      <c r="L192" s="47"/>
      <c r="M192" s="232" t="s">
        <v>21</v>
      </c>
      <c r="N192" s="233" t="s">
        <v>48</v>
      </c>
      <c r="O192" s="87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7" t="s">
        <v>142</v>
      </c>
      <c r="AT192" s="217" t="s">
        <v>152</v>
      </c>
      <c r="AU192" s="217" t="s">
        <v>85</v>
      </c>
      <c r="AY192" s="20" t="s">
        <v>136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20" t="s">
        <v>85</v>
      </c>
      <c r="BK192" s="218">
        <f>ROUND(I192*H192,2)</f>
        <v>0</v>
      </c>
      <c r="BL192" s="20" t="s">
        <v>142</v>
      </c>
      <c r="BM192" s="217" t="s">
        <v>271</v>
      </c>
    </row>
    <row r="193" s="2" customFormat="1">
      <c r="A193" s="41"/>
      <c r="B193" s="42"/>
      <c r="C193" s="43"/>
      <c r="D193" s="219" t="s">
        <v>143</v>
      </c>
      <c r="E193" s="43"/>
      <c r="F193" s="220" t="s">
        <v>270</v>
      </c>
      <c r="G193" s="43"/>
      <c r="H193" s="43"/>
      <c r="I193" s="221"/>
      <c r="J193" s="43"/>
      <c r="K193" s="43"/>
      <c r="L193" s="47"/>
      <c r="M193" s="222"/>
      <c r="N193" s="223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143</v>
      </c>
      <c r="AU193" s="20" t="s">
        <v>85</v>
      </c>
    </row>
    <row r="194" s="2" customFormat="1">
      <c r="A194" s="41"/>
      <c r="B194" s="42"/>
      <c r="C194" s="43"/>
      <c r="D194" s="219" t="s">
        <v>144</v>
      </c>
      <c r="E194" s="43"/>
      <c r="F194" s="224" t="s">
        <v>145</v>
      </c>
      <c r="G194" s="43"/>
      <c r="H194" s="43"/>
      <c r="I194" s="221"/>
      <c r="J194" s="43"/>
      <c r="K194" s="43"/>
      <c r="L194" s="47"/>
      <c r="M194" s="222"/>
      <c r="N194" s="22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144</v>
      </c>
      <c r="AU194" s="20" t="s">
        <v>85</v>
      </c>
    </row>
    <row r="195" s="2" customFormat="1" ht="16.5" customHeight="1">
      <c r="A195" s="41"/>
      <c r="B195" s="42"/>
      <c r="C195" s="225" t="s">
        <v>272</v>
      </c>
      <c r="D195" s="225" t="s">
        <v>152</v>
      </c>
      <c r="E195" s="226" t="s">
        <v>273</v>
      </c>
      <c r="F195" s="227" t="s">
        <v>274</v>
      </c>
      <c r="G195" s="228" t="s">
        <v>275</v>
      </c>
      <c r="H195" s="229">
        <v>1000</v>
      </c>
      <c r="I195" s="230"/>
      <c r="J195" s="231">
        <f>ROUND(I195*H195,2)</f>
        <v>0</v>
      </c>
      <c r="K195" s="227" t="s">
        <v>21</v>
      </c>
      <c r="L195" s="47"/>
      <c r="M195" s="232" t="s">
        <v>21</v>
      </c>
      <c r="N195" s="233" t="s">
        <v>48</v>
      </c>
      <c r="O195" s="87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7" t="s">
        <v>142</v>
      </c>
      <c r="AT195" s="217" t="s">
        <v>152</v>
      </c>
      <c r="AU195" s="217" t="s">
        <v>85</v>
      </c>
      <c r="AY195" s="20" t="s">
        <v>136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20" t="s">
        <v>85</v>
      </c>
      <c r="BK195" s="218">
        <f>ROUND(I195*H195,2)</f>
        <v>0</v>
      </c>
      <c r="BL195" s="20" t="s">
        <v>142</v>
      </c>
      <c r="BM195" s="217" t="s">
        <v>276</v>
      </c>
    </row>
    <row r="196" s="2" customFormat="1">
      <c r="A196" s="41"/>
      <c r="B196" s="42"/>
      <c r="C196" s="43"/>
      <c r="D196" s="219" t="s">
        <v>143</v>
      </c>
      <c r="E196" s="43"/>
      <c r="F196" s="220" t="s">
        <v>277</v>
      </c>
      <c r="G196" s="43"/>
      <c r="H196" s="43"/>
      <c r="I196" s="221"/>
      <c r="J196" s="43"/>
      <c r="K196" s="43"/>
      <c r="L196" s="47"/>
      <c r="M196" s="222"/>
      <c r="N196" s="223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143</v>
      </c>
      <c r="AU196" s="20" t="s">
        <v>85</v>
      </c>
    </row>
    <row r="197" s="2" customFormat="1">
      <c r="A197" s="41"/>
      <c r="B197" s="42"/>
      <c r="C197" s="43"/>
      <c r="D197" s="219" t="s">
        <v>144</v>
      </c>
      <c r="E197" s="43"/>
      <c r="F197" s="224" t="s">
        <v>145</v>
      </c>
      <c r="G197" s="43"/>
      <c r="H197" s="43"/>
      <c r="I197" s="221"/>
      <c r="J197" s="43"/>
      <c r="K197" s="43"/>
      <c r="L197" s="47"/>
      <c r="M197" s="222"/>
      <c r="N197" s="223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144</v>
      </c>
      <c r="AU197" s="20" t="s">
        <v>85</v>
      </c>
    </row>
    <row r="198" s="13" customFormat="1">
      <c r="A198" s="13"/>
      <c r="B198" s="234"/>
      <c r="C198" s="235"/>
      <c r="D198" s="219" t="s">
        <v>278</v>
      </c>
      <c r="E198" s="236" t="s">
        <v>21</v>
      </c>
      <c r="F198" s="237" t="s">
        <v>279</v>
      </c>
      <c r="G198" s="235"/>
      <c r="H198" s="238">
        <v>1000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278</v>
      </c>
      <c r="AU198" s="244" t="s">
        <v>85</v>
      </c>
      <c r="AV198" s="13" t="s">
        <v>87</v>
      </c>
      <c r="AW198" s="13" t="s">
        <v>38</v>
      </c>
      <c r="AX198" s="13" t="s">
        <v>77</v>
      </c>
      <c r="AY198" s="244" t="s">
        <v>136</v>
      </c>
    </row>
    <row r="199" s="14" customFormat="1">
      <c r="A199" s="14"/>
      <c r="B199" s="245"/>
      <c r="C199" s="246"/>
      <c r="D199" s="219" t="s">
        <v>278</v>
      </c>
      <c r="E199" s="247" t="s">
        <v>21</v>
      </c>
      <c r="F199" s="248" t="s">
        <v>280</v>
      </c>
      <c r="G199" s="246"/>
      <c r="H199" s="249">
        <v>1000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278</v>
      </c>
      <c r="AU199" s="255" t="s">
        <v>85</v>
      </c>
      <c r="AV199" s="14" t="s">
        <v>142</v>
      </c>
      <c r="AW199" s="14" t="s">
        <v>38</v>
      </c>
      <c r="AX199" s="14" t="s">
        <v>85</v>
      </c>
      <c r="AY199" s="255" t="s">
        <v>136</v>
      </c>
    </row>
    <row r="200" s="2" customFormat="1" ht="16.5" customHeight="1">
      <c r="A200" s="41"/>
      <c r="B200" s="42"/>
      <c r="C200" s="225" t="s">
        <v>211</v>
      </c>
      <c r="D200" s="225" t="s">
        <v>152</v>
      </c>
      <c r="E200" s="226" t="s">
        <v>281</v>
      </c>
      <c r="F200" s="227" t="s">
        <v>282</v>
      </c>
      <c r="G200" s="228" t="s">
        <v>155</v>
      </c>
      <c r="H200" s="229">
        <v>1</v>
      </c>
      <c r="I200" s="230"/>
      <c r="J200" s="231">
        <f>ROUND(I200*H200,2)</f>
        <v>0</v>
      </c>
      <c r="K200" s="227" t="s">
        <v>21</v>
      </c>
      <c r="L200" s="47"/>
      <c r="M200" s="232" t="s">
        <v>21</v>
      </c>
      <c r="N200" s="233" t="s">
        <v>48</v>
      </c>
      <c r="O200" s="87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7" t="s">
        <v>142</v>
      </c>
      <c r="AT200" s="217" t="s">
        <v>152</v>
      </c>
      <c r="AU200" s="217" t="s">
        <v>85</v>
      </c>
      <c r="AY200" s="20" t="s">
        <v>136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20" t="s">
        <v>85</v>
      </c>
      <c r="BK200" s="218">
        <f>ROUND(I200*H200,2)</f>
        <v>0</v>
      </c>
      <c r="BL200" s="20" t="s">
        <v>142</v>
      </c>
      <c r="BM200" s="217" t="s">
        <v>283</v>
      </c>
    </row>
    <row r="201" s="2" customFormat="1">
      <c r="A201" s="41"/>
      <c r="B201" s="42"/>
      <c r="C201" s="43"/>
      <c r="D201" s="219" t="s">
        <v>143</v>
      </c>
      <c r="E201" s="43"/>
      <c r="F201" s="220" t="s">
        <v>284</v>
      </c>
      <c r="G201" s="43"/>
      <c r="H201" s="43"/>
      <c r="I201" s="221"/>
      <c r="J201" s="43"/>
      <c r="K201" s="43"/>
      <c r="L201" s="47"/>
      <c r="M201" s="222"/>
      <c r="N201" s="223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143</v>
      </c>
      <c r="AU201" s="20" t="s">
        <v>85</v>
      </c>
    </row>
    <row r="202" s="2" customFormat="1">
      <c r="A202" s="41"/>
      <c r="B202" s="42"/>
      <c r="C202" s="43"/>
      <c r="D202" s="219" t="s">
        <v>144</v>
      </c>
      <c r="E202" s="43"/>
      <c r="F202" s="224" t="s">
        <v>145</v>
      </c>
      <c r="G202" s="43"/>
      <c r="H202" s="43"/>
      <c r="I202" s="221"/>
      <c r="J202" s="43"/>
      <c r="K202" s="43"/>
      <c r="L202" s="47"/>
      <c r="M202" s="222"/>
      <c r="N202" s="22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144</v>
      </c>
      <c r="AU202" s="20" t="s">
        <v>85</v>
      </c>
    </row>
    <row r="203" s="12" customFormat="1" ht="25.92" customHeight="1">
      <c r="A203" s="12"/>
      <c r="B203" s="191"/>
      <c r="C203" s="192"/>
      <c r="D203" s="193" t="s">
        <v>76</v>
      </c>
      <c r="E203" s="194" t="s">
        <v>285</v>
      </c>
      <c r="F203" s="194" t="s">
        <v>286</v>
      </c>
      <c r="G203" s="192"/>
      <c r="H203" s="192"/>
      <c r="I203" s="195"/>
      <c r="J203" s="196">
        <f>BK203</f>
        <v>0</v>
      </c>
      <c r="K203" s="192"/>
      <c r="L203" s="197"/>
      <c r="M203" s="198"/>
      <c r="N203" s="199"/>
      <c r="O203" s="199"/>
      <c r="P203" s="200">
        <f>SUM(P204:P218)</f>
        <v>0</v>
      </c>
      <c r="Q203" s="199"/>
      <c r="R203" s="200">
        <f>SUM(R204:R218)</f>
        <v>0</v>
      </c>
      <c r="S203" s="199"/>
      <c r="T203" s="201">
        <f>SUM(T204:T218)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2" t="s">
        <v>85</v>
      </c>
      <c r="AT203" s="203" t="s">
        <v>76</v>
      </c>
      <c r="AU203" s="203" t="s">
        <v>77</v>
      </c>
      <c r="AY203" s="202" t="s">
        <v>136</v>
      </c>
      <c r="BK203" s="204">
        <f>SUM(BK204:BK218)</f>
        <v>0</v>
      </c>
    </row>
    <row r="204" s="2" customFormat="1" ht="16.5" customHeight="1">
      <c r="A204" s="41"/>
      <c r="B204" s="42"/>
      <c r="C204" s="205" t="s">
        <v>287</v>
      </c>
      <c r="D204" s="205" t="s">
        <v>137</v>
      </c>
      <c r="E204" s="206" t="s">
        <v>288</v>
      </c>
      <c r="F204" s="207" t="s">
        <v>289</v>
      </c>
      <c r="G204" s="208" t="s">
        <v>227</v>
      </c>
      <c r="H204" s="209">
        <v>48</v>
      </c>
      <c r="I204" s="210"/>
      <c r="J204" s="211">
        <f>ROUND(I204*H204,2)</f>
        <v>0</v>
      </c>
      <c r="K204" s="207" t="s">
        <v>21</v>
      </c>
      <c r="L204" s="212"/>
      <c r="M204" s="213" t="s">
        <v>21</v>
      </c>
      <c r="N204" s="214" t="s">
        <v>48</v>
      </c>
      <c r="O204" s="87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7" t="s">
        <v>141</v>
      </c>
      <c r="AT204" s="217" t="s">
        <v>137</v>
      </c>
      <c r="AU204" s="217" t="s">
        <v>85</v>
      </c>
      <c r="AY204" s="20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20" t="s">
        <v>85</v>
      </c>
      <c r="BK204" s="218">
        <f>ROUND(I204*H204,2)</f>
        <v>0</v>
      </c>
      <c r="BL204" s="20" t="s">
        <v>142</v>
      </c>
      <c r="BM204" s="217" t="s">
        <v>290</v>
      </c>
    </row>
    <row r="205" s="2" customFormat="1">
      <c r="A205" s="41"/>
      <c r="B205" s="42"/>
      <c r="C205" s="43"/>
      <c r="D205" s="219" t="s">
        <v>143</v>
      </c>
      <c r="E205" s="43"/>
      <c r="F205" s="220" t="s">
        <v>291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143</v>
      </c>
      <c r="AU205" s="20" t="s">
        <v>85</v>
      </c>
    </row>
    <row r="206" s="2" customFormat="1">
      <c r="A206" s="41"/>
      <c r="B206" s="42"/>
      <c r="C206" s="43"/>
      <c r="D206" s="219" t="s">
        <v>144</v>
      </c>
      <c r="E206" s="43"/>
      <c r="F206" s="224" t="s">
        <v>145</v>
      </c>
      <c r="G206" s="43"/>
      <c r="H206" s="43"/>
      <c r="I206" s="221"/>
      <c r="J206" s="43"/>
      <c r="K206" s="43"/>
      <c r="L206" s="47"/>
      <c r="M206" s="222"/>
      <c r="N206" s="223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144</v>
      </c>
      <c r="AU206" s="20" t="s">
        <v>85</v>
      </c>
    </row>
    <row r="207" s="2" customFormat="1" ht="16.5" customHeight="1">
      <c r="A207" s="41"/>
      <c r="B207" s="42"/>
      <c r="C207" s="205" t="s">
        <v>215</v>
      </c>
      <c r="D207" s="205" t="s">
        <v>137</v>
      </c>
      <c r="E207" s="206" t="s">
        <v>292</v>
      </c>
      <c r="F207" s="207" t="s">
        <v>293</v>
      </c>
      <c r="G207" s="208" t="s">
        <v>210</v>
      </c>
      <c r="H207" s="209">
        <v>24</v>
      </c>
      <c r="I207" s="210"/>
      <c r="J207" s="211">
        <f>ROUND(I207*H207,2)</f>
        <v>0</v>
      </c>
      <c r="K207" s="207" t="s">
        <v>21</v>
      </c>
      <c r="L207" s="212"/>
      <c r="M207" s="213" t="s">
        <v>21</v>
      </c>
      <c r="N207" s="214" t="s">
        <v>48</v>
      </c>
      <c r="O207" s="87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7" t="s">
        <v>141</v>
      </c>
      <c r="AT207" s="217" t="s">
        <v>137</v>
      </c>
      <c r="AU207" s="217" t="s">
        <v>85</v>
      </c>
      <c r="AY207" s="20" t="s">
        <v>136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20" t="s">
        <v>85</v>
      </c>
      <c r="BK207" s="218">
        <f>ROUND(I207*H207,2)</f>
        <v>0</v>
      </c>
      <c r="BL207" s="20" t="s">
        <v>142</v>
      </c>
      <c r="BM207" s="217" t="s">
        <v>294</v>
      </c>
    </row>
    <row r="208" s="2" customFormat="1">
      <c r="A208" s="41"/>
      <c r="B208" s="42"/>
      <c r="C208" s="43"/>
      <c r="D208" s="219" t="s">
        <v>143</v>
      </c>
      <c r="E208" s="43"/>
      <c r="F208" s="220" t="s">
        <v>295</v>
      </c>
      <c r="G208" s="43"/>
      <c r="H208" s="43"/>
      <c r="I208" s="221"/>
      <c r="J208" s="43"/>
      <c r="K208" s="43"/>
      <c r="L208" s="47"/>
      <c r="M208" s="222"/>
      <c r="N208" s="22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143</v>
      </c>
      <c r="AU208" s="20" t="s">
        <v>85</v>
      </c>
    </row>
    <row r="209" s="2" customFormat="1">
      <c r="A209" s="41"/>
      <c r="B209" s="42"/>
      <c r="C209" s="43"/>
      <c r="D209" s="219" t="s">
        <v>144</v>
      </c>
      <c r="E209" s="43"/>
      <c r="F209" s="224" t="s">
        <v>145</v>
      </c>
      <c r="G209" s="43"/>
      <c r="H209" s="43"/>
      <c r="I209" s="221"/>
      <c r="J209" s="43"/>
      <c r="K209" s="43"/>
      <c r="L209" s="47"/>
      <c r="M209" s="222"/>
      <c r="N209" s="223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144</v>
      </c>
      <c r="AU209" s="20" t="s">
        <v>85</v>
      </c>
    </row>
    <row r="210" s="2" customFormat="1" ht="16.5" customHeight="1">
      <c r="A210" s="41"/>
      <c r="B210" s="42"/>
      <c r="C210" s="225" t="s">
        <v>296</v>
      </c>
      <c r="D210" s="225" t="s">
        <v>152</v>
      </c>
      <c r="E210" s="226" t="s">
        <v>297</v>
      </c>
      <c r="F210" s="227" t="s">
        <v>298</v>
      </c>
      <c r="G210" s="228" t="s">
        <v>155</v>
      </c>
      <c r="H210" s="229">
        <v>1</v>
      </c>
      <c r="I210" s="230"/>
      <c r="J210" s="231">
        <f>ROUND(I210*H210,2)</f>
        <v>0</v>
      </c>
      <c r="K210" s="227" t="s">
        <v>21</v>
      </c>
      <c r="L210" s="47"/>
      <c r="M210" s="232" t="s">
        <v>21</v>
      </c>
      <c r="N210" s="233" t="s">
        <v>48</v>
      </c>
      <c r="O210" s="87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7" t="s">
        <v>142</v>
      </c>
      <c r="AT210" s="217" t="s">
        <v>152</v>
      </c>
      <c r="AU210" s="217" t="s">
        <v>85</v>
      </c>
      <c r="AY210" s="20" t="s">
        <v>136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20" t="s">
        <v>85</v>
      </c>
      <c r="BK210" s="218">
        <f>ROUND(I210*H210,2)</f>
        <v>0</v>
      </c>
      <c r="BL210" s="20" t="s">
        <v>142</v>
      </c>
      <c r="BM210" s="217" t="s">
        <v>299</v>
      </c>
    </row>
    <row r="211" s="2" customFormat="1">
      <c r="A211" s="41"/>
      <c r="B211" s="42"/>
      <c r="C211" s="43"/>
      <c r="D211" s="219" t="s">
        <v>143</v>
      </c>
      <c r="E211" s="43"/>
      <c r="F211" s="220" t="s">
        <v>300</v>
      </c>
      <c r="G211" s="43"/>
      <c r="H211" s="43"/>
      <c r="I211" s="221"/>
      <c r="J211" s="43"/>
      <c r="K211" s="43"/>
      <c r="L211" s="47"/>
      <c r="M211" s="222"/>
      <c r="N211" s="223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143</v>
      </c>
      <c r="AU211" s="20" t="s">
        <v>85</v>
      </c>
    </row>
    <row r="212" s="2" customFormat="1">
      <c r="A212" s="41"/>
      <c r="B212" s="42"/>
      <c r="C212" s="43"/>
      <c r="D212" s="219" t="s">
        <v>144</v>
      </c>
      <c r="E212" s="43"/>
      <c r="F212" s="224" t="s">
        <v>145</v>
      </c>
      <c r="G212" s="43"/>
      <c r="H212" s="43"/>
      <c r="I212" s="221"/>
      <c r="J212" s="43"/>
      <c r="K212" s="43"/>
      <c r="L212" s="47"/>
      <c r="M212" s="222"/>
      <c r="N212" s="22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85</v>
      </c>
    </row>
    <row r="213" s="2" customFormat="1" ht="16.5" customHeight="1">
      <c r="A213" s="41"/>
      <c r="B213" s="42"/>
      <c r="C213" s="225" t="s">
        <v>218</v>
      </c>
      <c r="D213" s="225" t="s">
        <v>152</v>
      </c>
      <c r="E213" s="226" t="s">
        <v>301</v>
      </c>
      <c r="F213" s="227" t="s">
        <v>302</v>
      </c>
      <c r="G213" s="228" t="s">
        <v>155</v>
      </c>
      <c r="H213" s="229">
        <v>1</v>
      </c>
      <c r="I213" s="230"/>
      <c r="J213" s="231">
        <f>ROUND(I213*H213,2)</f>
        <v>0</v>
      </c>
      <c r="K213" s="227" t="s">
        <v>21</v>
      </c>
      <c r="L213" s="47"/>
      <c r="M213" s="232" t="s">
        <v>21</v>
      </c>
      <c r="N213" s="233" t="s">
        <v>48</v>
      </c>
      <c r="O213" s="87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7" t="s">
        <v>142</v>
      </c>
      <c r="AT213" s="217" t="s">
        <v>152</v>
      </c>
      <c r="AU213" s="217" t="s">
        <v>85</v>
      </c>
      <c r="AY213" s="20" t="s">
        <v>136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20" t="s">
        <v>85</v>
      </c>
      <c r="BK213" s="218">
        <f>ROUND(I213*H213,2)</f>
        <v>0</v>
      </c>
      <c r="BL213" s="20" t="s">
        <v>142</v>
      </c>
      <c r="BM213" s="217" t="s">
        <v>303</v>
      </c>
    </row>
    <row r="214" s="2" customFormat="1">
      <c r="A214" s="41"/>
      <c r="B214" s="42"/>
      <c r="C214" s="43"/>
      <c r="D214" s="219" t="s">
        <v>143</v>
      </c>
      <c r="E214" s="43"/>
      <c r="F214" s="220" t="s">
        <v>304</v>
      </c>
      <c r="G214" s="43"/>
      <c r="H214" s="43"/>
      <c r="I214" s="221"/>
      <c r="J214" s="43"/>
      <c r="K214" s="43"/>
      <c r="L214" s="47"/>
      <c r="M214" s="222"/>
      <c r="N214" s="223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143</v>
      </c>
      <c r="AU214" s="20" t="s">
        <v>85</v>
      </c>
    </row>
    <row r="215" s="2" customFormat="1">
      <c r="A215" s="41"/>
      <c r="B215" s="42"/>
      <c r="C215" s="43"/>
      <c r="D215" s="219" t="s">
        <v>144</v>
      </c>
      <c r="E215" s="43"/>
      <c r="F215" s="224" t="s">
        <v>145</v>
      </c>
      <c r="G215" s="43"/>
      <c r="H215" s="43"/>
      <c r="I215" s="221"/>
      <c r="J215" s="43"/>
      <c r="K215" s="43"/>
      <c r="L215" s="47"/>
      <c r="M215" s="222"/>
      <c r="N215" s="22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144</v>
      </c>
      <c r="AU215" s="20" t="s">
        <v>85</v>
      </c>
    </row>
    <row r="216" s="2" customFormat="1" ht="16.5" customHeight="1">
      <c r="A216" s="41"/>
      <c r="B216" s="42"/>
      <c r="C216" s="225" t="s">
        <v>305</v>
      </c>
      <c r="D216" s="225" t="s">
        <v>152</v>
      </c>
      <c r="E216" s="226" t="s">
        <v>306</v>
      </c>
      <c r="F216" s="227" t="s">
        <v>307</v>
      </c>
      <c r="G216" s="228" t="s">
        <v>210</v>
      </c>
      <c r="H216" s="229">
        <v>2</v>
      </c>
      <c r="I216" s="230"/>
      <c r="J216" s="231">
        <f>ROUND(I216*H216,2)</f>
        <v>0</v>
      </c>
      <c r="K216" s="227" t="s">
        <v>21</v>
      </c>
      <c r="L216" s="47"/>
      <c r="M216" s="232" t="s">
        <v>21</v>
      </c>
      <c r="N216" s="233" t="s">
        <v>48</v>
      </c>
      <c r="O216" s="87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7" t="s">
        <v>142</v>
      </c>
      <c r="AT216" s="217" t="s">
        <v>152</v>
      </c>
      <c r="AU216" s="217" t="s">
        <v>85</v>
      </c>
      <c r="AY216" s="20" t="s">
        <v>136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20" t="s">
        <v>85</v>
      </c>
      <c r="BK216" s="218">
        <f>ROUND(I216*H216,2)</f>
        <v>0</v>
      </c>
      <c r="BL216" s="20" t="s">
        <v>142</v>
      </c>
      <c r="BM216" s="217" t="s">
        <v>308</v>
      </c>
    </row>
    <row r="217" s="2" customFormat="1">
      <c r="A217" s="41"/>
      <c r="B217" s="42"/>
      <c r="C217" s="43"/>
      <c r="D217" s="219" t="s">
        <v>143</v>
      </c>
      <c r="E217" s="43"/>
      <c r="F217" s="220" t="s">
        <v>309</v>
      </c>
      <c r="G217" s="43"/>
      <c r="H217" s="43"/>
      <c r="I217" s="221"/>
      <c r="J217" s="43"/>
      <c r="K217" s="43"/>
      <c r="L217" s="47"/>
      <c r="M217" s="222"/>
      <c r="N217" s="223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143</v>
      </c>
      <c r="AU217" s="20" t="s">
        <v>85</v>
      </c>
    </row>
    <row r="218" s="2" customFormat="1">
      <c r="A218" s="41"/>
      <c r="B218" s="42"/>
      <c r="C218" s="43"/>
      <c r="D218" s="219" t="s">
        <v>144</v>
      </c>
      <c r="E218" s="43"/>
      <c r="F218" s="224" t="s">
        <v>310</v>
      </c>
      <c r="G218" s="43"/>
      <c r="H218" s="43"/>
      <c r="I218" s="221"/>
      <c r="J218" s="43"/>
      <c r="K218" s="43"/>
      <c r="L218" s="47"/>
      <c r="M218" s="222"/>
      <c r="N218" s="22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144</v>
      </c>
      <c r="AU218" s="20" t="s">
        <v>85</v>
      </c>
    </row>
    <row r="219" s="12" customFormat="1" ht="25.92" customHeight="1">
      <c r="A219" s="12"/>
      <c r="B219" s="191"/>
      <c r="C219" s="192"/>
      <c r="D219" s="193" t="s">
        <v>76</v>
      </c>
      <c r="E219" s="194" t="s">
        <v>311</v>
      </c>
      <c r="F219" s="194" t="s">
        <v>312</v>
      </c>
      <c r="G219" s="192"/>
      <c r="H219" s="192"/>
      <c r="I219" s="195"/>
      <c r="J219" s="196">
        <f>BK219</f>
        <v>0</v>
      </c>
      <c r="K219" s="192"/>
      <c r="L219" s="197"/>
      <c r="M219" s="198"/>
      <c r="N219" s="199"/>
      <c r="O219" s="199"/>
      <c r="P219" s="200">
        <f>P220+P257</f>
        <v>0</v>
      </c>
      <c r="Q219" s="199"/>
      <c r="R219" s="200">
        <f>R220+R257</f>
        <v>0</v>
      </c>
      <c r="S219" s="199"/>
      <c r="T219" s="201">
        <f>T220+T257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2" t="s">
        <v>85</v>
      </c>
      <c r="AT219" s="203" t="s">
        <v>76</v>
      </c>
      <c r="AU219" s="203" t="s">
        <v>77</v>
      </c>
      <c r="AY219" s="202" t="s">
        <v>136</v>
      </c>
      <c r="BK219" s="204">
        <f>BK220+BK257</f>
        <v>0</v>
      </c>
    </row>
    <row r="220" s="12" customFormat="1" ht="22.8" customHeight="1">
      <c r="A220" s="12"/>
      <c r="B220" s="191"/>
      <c r="C220" s="192"/>
      <c r="D220" s="193" t="s">
        <v>76</v>
      </c>
      <c r="E220" s="256" t="s">
        <v>313</v>
      </c>
      <c r="F220" s="256" t="s">
        <v>314</v>
      </c>
      <c r="G220" s="192"/>
      <c r="H220" s="192"/>
      <c r="I220" s="195"/>
      <c r="J220" s="257">
        <f>BK220</f>
        <v>0</v>
      </c>
      <c r="K220" s="192"/>
      <c r="L220" s="197"/>
      <c r="M220" s="198"/>
      <c r="N220" s="199"/>
      <c r="O220" s="199"/>
      <c r="P220" s="200">
        <f>SUM(P221:P256)</f>
        <v>0</v>
      </c>
      <c r="Q220" s="199"/>
      <c r="R220" s="200">
        <f>SUM(R221:R256)</f>
        <v>0</v>
      </c>
      <c r="S220" s="199"/>
      <c r="T220" s="201">
        <f>SUM(T221:T256)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85</v>
      </c>
      <c r="AT220" s="203" t="s">
        <v>76</v>
      </c>
      <c r="AU220" s="203" t="s">
        <v>85</v>
      </c>
      <c r="AY220" s="202" t="s">
        <v>136</v>
      </c>
      <c r="BK220" s="204">
        <f>SUM(BK221:BK256)</f>
        <v>0</v>
      </c>
    </row>
    <row r="221" s="2" customFormat="1" ht="16.5" customHeight="1">
      <c r="A221" s="41"/>
      <c r="B221" s="42"/>
      <c r="C221" s="225" t="s">
        <v>221</v>
      </c>
      <c r="D221" s="225" t="s">
        <v>152</v>
      </c>
      <c r="E221" s="226" t="s">
        <v>315</v>
      </c>
      <c r="F221" s="227" t="s">
        <v>316</v>
      </c>
      <c r="G221" s="228" t="s">
        <v>155</v>
      </c>
      <c r="H221" s="229">
        <v>1</v>
      </c>
      <c r="I221" s="230"/>
      <c r="J221" s="231">
        <f>ROUND(I221*H221,2)</f>
        <v>0</v>
      </c>
      <c r="K221" s="227" t="s">
        <v>21</v>
      </c>
      <c r="L221" s="47"/>
      <c r="M221" s="232" t="s">
        <v>21</v>
      </c>
      <c r="N221" s="233" t="s">
        <v>48</v>
      </c>
      <c r="O221" s="87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7" t="s">
        <v>142</v>
      </c>
      <c r="AT221" s="217" t="s">
        <v>152</v>
      </c>
      <c r="AU221" s="217" t="s">
        <v>87</v>
      </c>
      <c r="AY221" s="20" t="s">
        <v>136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20" t="s">
        <v>85</v>
      </c>
      <c r="BK221" s="218">
        <f>ROUND(I221*H221,2)</f>
        <v>0</v>
      </c>
      <c r="BL221" s="20" t="s">
        <v>142</v>
      </c>
      <c r="BM221" s="217" t="s">
        <v>317</v>
      </c>
    </row>
    <row r="222" s="2" customFormat="1">
      <c r="A222" s="41"/>
      <c r="B222" s="42"/>
      <c r="C222" s="43"/>
      <c r="D222" s="219" t="s">
        <v>143</v>
      </c>
      <c r="E222" s="43"/>
      <c r="F222" s="220" t="s">
        <v>316</v>
      </c>
      <c r="G222" s="43"/>
      <c r="H222" s="43"/>
      <c r="I222" s="221"/>
      <c r="J222" s="43"/>
      <c r="K222" s="43"/>
      <c r="L222" s="47"/>
      <c r="M222" s="222"/>
      <c r="N222" s="223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143</v>
      </c>
      <c r="AU222" s="20" t="s">
        <v>87</v>
      </c>
    </row>
    <row r="223" s="2" customFormat="1">
      <c r="A223" s="41"/>
      <c r="B223" s="42"/>
      <c r="C223" s="43"/>
      <c r="D223" s="219" t="s">
        <v>144</v>
      </c>
      <c r="E223" s="43"/>
      <c r="F223" s="224" t="s">
        <v>145</v>
      </c>
      <c r="G223" s="43"/>
      <c r="H223" s="43"/>
      <c r="I223" s="221"/>
      <c r="J223" s="43"/>
      <c r="K223" s="43"/>
      <c r="L223" s="47"/>
      <c r="M223" s="222"/>
      <c r="N223" s="22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144</v>
      </c>
      <c r="AU223" s="20" t="s">
        <v>87</v>
      </c>
    </row>
    <row r="224" s="2" customFormat="1" ht="16.5" customHeight="1">
      <c r="A224" s="41"/>
      <c r="B224" s="42"/>
      <c r="C224" s="205" t="s">
        <v>318</v>
      </c>
      <c r="D224" s="205" t="s">
        <v>137</v>
      </c>
      <c r="E224" s="206" t="s">
        <v>319</v>
      </c>
      <c r="F224" s="207" t="s">
        <v>320</v>
      </c>
      <c r="G224" s="208" t="s">
        <v>155</v>
      </c>
      <c r="H224" s="209">
        <v>1</v>
      </c>
      <c r="I224" s="210"/>
      <c r="J224" s="211">
        <f>ROUND(I224*H224,2)</f>
        <v>0</v>
      </c>
      <c r="K224" s="207" t="s">
        <v>21</v>
      </c>
      <c r="L224" s="212"/>
      <c r="M224" s="213" t="s">
        <v>21</v>
      </c>
      <c r="N224" s="214" t="s">
        <v>48</v>
      </c>
      <c r="O224" s="87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7" t="s">
        <v>141</v>
      </c>
      <c r="AT224" s="217" t="s">
        <v>137</v>
      </c>
      <c r="AU224" s="217" t="s">
        <v>87</v>
      </c>
      <c r="AY224" s="20" t="s">
        <v>136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20" t="s">
        <v>85</v>
      </c>
      <c r="BK224" s="218">
        <f>ROUND(I224*H224,2)</f>
        <v>0</v>
      </c>
      <c r="BL224" s="20" t="s">
        <v>142</v>
      </c>
      <c r="BM224" s="217" t="s">
        <v>321</v>
      </c>
    </row>
    <row r="225" s="2" customFormat="1">
      <c r="A225" s="41"/>
      <c r="B225" s="42"/>
      <c r="C225" s="43"/>
      <c r="D225" s="219" t="s">
        <v>143</v>
      </c>
      <c r="E225" s="43"/>
      <c r="F225" s="220" t="s">
        <v>320</v>
      </c>
      <c r="G225" s="43"/>
      <c r="H225" s="43"/>
      <c r="I225" s="221"/>
      <c r="J225" s="43"/>
      <c r="K225" s="43"/>
      <c r="L225" s="47"/>
      <c r="M225" s="222"/>
      <c r="N225" s="223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143</v>
      </c>
      <c r="AU225" s="20" t="s">
        <v>87</v>
      </c>
    </row>
    <row r="226" s="2" customFormat="1">
      <c r="A226" s="41"/>
      <c r="B226" s="42"/>
      <c r="C226" s="43"/>
      <c r="D226" s="219" t="s">
        <v>144</v>
      </c>
      <c r="E226" s="43"/>
      <c r="F226" s="224" t="s">
        <v>145</v>
      </c>
      <c r="G226" s="43"/>
      <c r="H226" s="43"/>
      <c r="I226" s="221"/>
      <c r="J226" s="43"/>
      <c r="K226" s="43"/>
      <c r="L226" s="47"/>
      <c r="M226" s="222"/>
      <c r="N226" s="223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144</v>
      </c>
      <c r="AU226" s="20" t="s">
        <v>87</v>
      </c>
    </row>
    <row r="227" s="2" customFormat="1" ht="16.5" customHeight="1">
      <c r="A227" s="41"/>
      <c r="B227" s="42"/>
      <c r="C227" s="225" t="s">
        <v>228</v>
      </c>
      <c r="D227" s="225" t="s">
        <v>152</v>
      </c>
      <c r="E227" s="226" t="s">
        <v>322</v>
      </c>
      <c r="F227" s="227" t="s">
        <v>323</v>
      </c>
      <c r="G227" s="228" t="s">
        <v>155</v>
      </c>
      <c r="H227" s="229">
        <v>1</v>
      </c>
      <c r="I227" s="230"/>
      <c r="J227" s="231">
        <f>ROUND(I227*H227,2)</f>
        <v>0</v>
      </c>
      <c r="K227" s="227" t="s">
        <v>21</v>
      </c>
      <c r="L227" s="47"/>
      <c r="M227" s="232" t="s">
        <v>21</v>
      </c>
      <c r="N227" s="233" t="s">
        <v>48</v>
      </c>
      <c r="O227" s="87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7" t="s">
        <v>142</v>
      </c>
      <c r="AT227" s="217" t="s">
        <v>152</v>
      </c>
      <c r="AU227" s="217" t="s">
        <v>87</v>
      </c>
      <c r="AY227" s="20" t="s">
        <v>136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20" t="s">
        <v>85</v>
      </c>
      <c r="BK227" s="218">
        <f>ROUND(I227*H227,2)</f>
        <v>0</v>
      </c>
      <c r="BL227" s="20" t="s">
        <v>142</v>
      </c>
      <c r="BM227" s="217" t="s">
        <v>324</v>
      </c>
    </row>
    <row r="228" s="2" customFormat="1">
      <c r="A228" s="41"/>
      <c r="B228" s="42"/>
      <c r="C228" s="43"/>
      <c r="D228" s="219" t="s">
        <v>143</v>
      </c>
      <c r="E228" s="43"/>
      <c r="F228" s="220" t="s">
        <v>325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143</v>
      </c>
      <c r="AU228" s="20" t="s">
        <v>87</v>
      </c>
    </row>
    <row r="229" s="2" customFormat="1">
      <c r="A229" s="41"/>
      <c r="B229" s="42"/>
      <c r="C229" s="43"/>
      <c r="D229" s="219" t="s">
        <v>144</v>
      </c>
      <c r="E229" s="43"/>
      <c r="F229" s="224" t="s">
        <v>145</v>
      </c>
      <c r="G229" s="43"/>
      <c r="H229" s="43"/>
      <c r="I229" s="221"/>
      <c r="J229" s="43"/>
      <c r="K229" s="43"/>
      <c r="L229" s="47"/>
      <c r="M229" s="222"/>
      <c r="N229" s="223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144</v>
      </c>
      <c r="AU229" s="20" t="s">
        <v>87</v>
      </c>
    </row>
    <row r="230" s="2" customFormat="1" ht="16.5" customHeight="1">
      <c r="A230" s="41"/>
      <c r="B230" s="42"/>
      <c r="C230" s="205" t="s">
        <v>326</v>
      </c>
      <c r="D230" s="205" t="s">
        <v>137</v>
      </c>
      <c r="E230" s="206" t="s">
        <v>327</v>
      </c>
      <c r="F230" s="207" t="s">
        <v>328</v>
      </c>
      <c r="G230" s="208" t="s">
        <v>155</v>
      </c>
      <c r="H230" s="209">
        <v>1</v>
      </c>
      <c r="I230" s="210"/>
      <c r="J230" s="211">
        <f>ROUND(I230*H230,2)</f>
        <v>0</v>
      </c>
      <c r="K230" s="207" t="s">
        <v>21</v>
      </c>
      <c r="L230" s="212"/>
      <c r="M230" s="213" t="s">
        <v>21</v>
      </c>
      <c r="N230" s="214" t="s">
        <v>48</v>
      </c>
      <c r="O230" s="87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7" t="s">
        <v>141</v>
      </c>
      <c r="AT230" s="217" t="s">
        <v>137</v>
      </c>
      <c r="AU230" s="217" t="s">
        <v>87</v>
      </c>
      <c r="AY230" s="20" t="s">
        <v>136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20" t="s">
        <v>85</v>
      </c>
      <c r="BK230" s="218">
        <f>ROUND(I230*H230,2)</f>
        <v>0</v>
      </c>
      <c r="BL230" s="20" t="s">
        <v>142</v>
      </c>
      <c r="BM230" s="217" t="s">
        <v>329</v>
      </c>
    </row>
    <row r="231" s="2" customFormat="1">
      <c r="A231" s="41"/>
      <c r="B231" s="42"/>
      <c r="C231" s="43"/>
      <c r="D231" s="219" t="s">
        <v>143</v>
      </c>
      <c r="E231" s="43"/>
      <c r="F231" s="220" t="s">
        <v>328</v>
      </c>
      <c r="G231" s="43"/>
      <c r="H231" s="43"/>
      <c r="I231" s="221"/>
      <c r="J231" s="43"/>
      <c r="K231" s="43"/>
      <c r="L231" s="47"/>
      <c r="M231" s="222"/>
      <c r="N231" s="223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143</v>
      </c>
      <c r="AU231" s="20" t="s">
        <v>87</v>
      </c>
    </row>
    <row r="232" s="2" customFormat="1">
      <c r="A232" s="41"/>
      <c r="B232" s="42"/>
      <c r="C232" s="43"/>
      <c r="D232" s="219" t="s">
        <v>144</v>
      </c>
      <c r="E232" s="43"/>
      <c r="F232" s="224" t="s">
        <v>145</v>
      </c>
      <c r="G232" s="43"/>
      <c r="H232" s="43"/>
      <c r="I232" s="221"/>
      <c r="J232" s="43"/>
      <c r="K232" s="43"/>
      <c r="L232" s="47"/>
      <c r="M232" s="222"/>
      <c r="N232" s="223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144</v>
      </c>
      <c r="AU232" s="20" t="s">
        <v>87</v>
      </c>
    </row>
    <row r="233" s="2" customFormat="1" ht="16.5" customHeight="1">
      <c r="A233" s="41"/>
      <c r="B233" s="42"/>
      <c r="C233" s="225" t="s">
        <v>232</v>
      </c>
      <c r="D233" s="225" t="s">
        <v>152</v>
      </c>
      <c r="E233" s="226" t="s">
        <v>330</v>
      </c>
      <c r="F233" s="227" t="s">
        <v>331</v>
      </c>
      <c r="G233" s="228" t="s">
        <v>155</v>
      </c>
      <c r="H233" s="229">
        <v>1</v>
      </c>
      <c r="I233" s="230"/>
      <c r="J233" s="231">
        <f>ROUND(I233*H233,2)</f>
        <v>0</v>
      </c>
      <c r="K233" s="227" t="s">
        <v>21</v>
      </c>
      <c r="L233" s="47"/>
      <c r="M233" s="232" t="s">
        <v>21</v>
      </c>
      <c r="N233" s="233" t="s">
        <v>48</v>
      </c>
      <c r="O233" s="87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7" t="s">
        <v>142</v>
      </c>
      <c r="AT233" s="217" t="s">
        <v>152</v>
      </c>
      <c r="AU233" s="217" t="s">
        <v>87</v>
      </c>
      <c r="AY233" s="20" t="s">
        <v>136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20" t="s">
        <v>85</v>
      </c>
      <c r="BK233" s="218">
        <f>ROUND(I233*H233,2)</f>
        <v>0</v>
      </c>
      <c r="BL233" s="20" t="s">
        <v>142</v>
      </c>
      <c r="BM233" s="217" t="s">
        <v>332</v>
      </c>
    </row>
    <row r="234" s="2" customFormat="1">
      <c r="A234" s="41"/>
      <c r="B234" s="42"/>
      <c r="C234" s="43"/>
      <c r="D234" s="219" t="s">
        <v>143</v>
      </c>
      <c r="E234" s="43"/>
      <c r="F234" s="220" t="s">
        <v>331</v>
      </c>
      <c r="G234" s="43"/>
      <c r="H234" s="43"/>
      <c r="I234" s="221"/>
      <c r="J234" s="43"/>
      <c r="K234" s="43"/>
      <c r="L234" s="47"/>
      <c r="M234" s="222"/>
      <c r="N234" s="22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143</v>
      </c>
      <c r="AU234" s="20" t="s">
        <v>87</v>
      </c>
    </row>
    <row r="235" s="2" customFormat="1">
      <c r="A235" s="41"/>
      <c r="B235" s="42"/>
      <c r="C235" s="43"/>
      <c r="D235" s="219" t="s">
        <v>144</v>
      </c>
      <c r="E235" s="43"/>
      <c r="F235" s="224" t="s">
        <v>145</v>
      </c>
      <c r="G235" s="43"/>
      <c r="H235" s="43"/>
      <c r="I235" s="221"/>
      <c r="J235" s="43"/>
      <c r="K235" s="43"/>
      <c r="L235" s="47"/>
      <c r="M235" s="222"/>
      <c r="N235" s="22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144</v>
      </c>
      <c r="AU235" s="20" t="s">
        <v>87</v>
      </c>
    </row>
    <row r="236" s="2" customFormat="1" ht="16.5" customHeight="1">
      <c r="A236" s="41"/>
      <c r="B236" s="42"/>
      <c r="C236" s="205" t="s">
        <v>333</v>
      </c>
      <c r="D236" s="205" t="s">
        <v>137</v>
      </c>
      <c r="E236" s="206" t="s">
        <v>334</v>
      </c>
      <c r="F236" s="207" t="s">
        <v>335</v>
      </c>
      <c r="G236" s="208" t="s">
        <v>155</v>
      </c>
      <c r="H236" s="209">
        <v>1</v>
      </c>
      <c r="I236" s="210"/>
      <c r="J236" s="211">
        <f>ROUND(I236*H236,2)</f>
        <v>0</v>
      </c>
      <c r="K236" s="207" t="s">
        <v>21</v>
      </c>
      <c r="L236" s="212"/>
      <c r="M236" s="213" t="s">
        <v>21</v>
      </c>
      <c r="N236" s="214" t="s">
        <v>48</v>
      </c>
      <c r="O236" s="87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7" t="s">
        <v>141</v>
      </c>
      <c r="AT236" s="217" t="s">
        <v>137</v>
      </c>
      <c r="AU236" s="217" t="s">
        <v>87</v>
      </c>
      <c r="AY236" s="20" t="s">
        <v>136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20" t="s">
        <v>85</v>
      </c>
      <c r="BK236" s="218">
        <f>ROUND(I236*H236,2)</f>
        <v>0</v>
      </c>
      <c r="BL236" s="20" t="s">
        <v>142</v>
      </c>
      <c r="BM236" s="217" t="s">
        <v>336</v>
      </c>
    </row>
    <row r="237" s="2" customFormat="1">
      <c r="A237" s="41"/>
      <c r="B237" s="42"/>
      <c r="C237" s="43"/>
      <c r="D237" s="219" t="s">
        <v>143</v>
      </c>
      <c r="E237" s="43"/>
      <c r="F237" s="220" t="s">
        <v>335</v>
      </c>
      <c r="G237" s="43"/>
      <c r="H237" s="43"/>
      <c r="I237" s="221"/>
      <c r="J237" s="43"/>
      <c r="K237" s="43"/>
      <c r="L237" s="47"/>
      <c r="M237" s="222"/>
      <c r="N237" s="22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143</v>
      </c>
      <c r="AU237" s="20" t="s">
        <v>87</v>
      </c>
    </row>
    <row r="238" s="2" customFormat="1">
      <c r="A238" s="41"/>
      <c r="B238" s="42"/>
      <c r="C238" s="43"/>
      <c r="D238" s="219" t="s">
        <v>144</v>
      </c>
      <c r="E238" s="43"/>
      <c r="F238" s="224" t="s">
        <v>145</v>
      </c>
      <c r="G238" s="43"/>
      <c r="H238" s="43"/>
      <c r="I238" s="221"/>
      <c r="J238" s="43"/>
      <c r="K238" s="43"/>
      <c r="L238" s="47"/>
      <c r="M238" s="222"/>
      <c r="N238" s="22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144</v>
      </c>
      <c r="AU238" s="20" t="s">
        <v>87</v>
      </c>
    </row>
    <row r="239" s="2" customFormat="1" ht="16.5" customHeight="1">
      <c r="A239" s="41"/>
      <c r="B239" s="42"/>
      <c r="C239" s="225" t="s">
        <v>337</v>
      </c>
      <c r="D239" s="225" t="s">
        <v>152</v>
      </c>
      <c r="E239" s="226" t="s">
        <v>338</v>
      </c>
      <c r="F239" s="227" t="s">
        <v>339</v>
      </c>
      <c r="G239" s="228" t="s">
        <v>155</v>
      </c>
      <c r="H239" s="229">
        <v>4</v>
      </c>
      <c r="I239" s="230"/>
      <c r="J239" s="231">
        <f>ROUND(I239*H239,2)</f>
        <v>0</v>
      </c>
      <c r="K239" s="227" t="s">
        <v>21</v>
      </c>
      <c r="L239" s="47"/>
      <c r="M239" s="232" t="s">
        <v>21</v>
      </c>
      <c r="N239" s="233" t="s">
        <v>48</v>
      </c>
      <c r="O239" s="87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7" t="s">
        <v>142</v>
      </c>
      <c r="AT239" s="217" t="s">
        <v>152</v>
      </c>
      <c r="AU239" s="217" t="s">
        <v>87</v>
      </c>
      <c r="AY239" s="20" t="s">
        <v>136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20" t="s">
        <v>85</v>
      </c>
      <c r="BK239" s="218">
        <f>ROUND(I239*H239,2)</f>
        <v>0</v>
      </c>
      <c r="BL239" s="20" t="s">
        <v>142</v>
      </c>
      <c r="BM239" s="217" t="s">
        <v>340</v>
      </c>
    </row>
    <row r="240" s="2" customFormat="1">
      <c r="A240" s="41"/>
      <c r="B240" s="42"/>
      <c r="C240" s="43"/>
      <c r="D240" s="219" t="s">
        <v>143</v>
      </c>
      <c r="E240" s="43"/>
      <c r="F240" s="220" t="s">
        <v>341</v>
      </c>
      <c r="G240" s="43"/>
      <c r="H240" s="43"/>
      <c r="I240" s="221"/>
      <c r="J240" s="43"/>
      <c r="K240" s="43"/>
      <c r="L240" s="47"/>
      <c r="M240" s="222"/>
      <c r="N240" s="22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143</v>
      </c>
      <c r="AU240" s="20" t="s">
        <v>87</v>
      </c>
    </row>
    <row r="241" s="2" customFormat="1">
      <c r="A241" s="41"/>
      <c r="B241" s="42"/>
      <c r="C241" s="43"/>
      <c r="D241" s="219" t="s">
        <v>144</v>
      </c>
      <c r="E241" s="43"/>
      <c r="F241" s="224" t="s">
        <v>145</v>
      </c>
      <c r="G241" s="43"/>
      <c r="H241" s="43"/>
      <c r="I241" s="221"/>
      <c r="J241" s="43"/>
      <c r="K241" s="43"/>
      <c r="L241" s="47"/>
      <c r="M241" s="222"/>
      <c r="N241" s="22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144</v>
      </c>
      <c r="AU241" s="20" t="s">
        <v>87</v>
      </c>
    </row>
    <row r="242" s="2" customFormat="1" ht="16.5" customHeight="1">
      <c r="A242" s="41"/>
      <c r="B242" s="42"/>
      <c r="C242" s="225" t="s">
        <v>305</v>
      </c>
      <c r="D242" s="225" t="s">
        <v>152</v>
      </c>
      <c r="E242" s="226" t="s">
        <v>342</v>
      </c>
      <c r="F242" s="227" t="s">
        <v>343</v>
      </c>
      <c r="G242" s="228" t="s">
        <v>155</v>
      </c>
      <c r="H242" s="229">
        <v>2</v>
      </c>
      <c r="I242" s="230"/>
      <c r="J242" s="231">
        <f>ROUND(I242*H242,2)</f>
        <v>0</v>
      </c>
      <c r="K242" s="227" t="s">
        <v>21</v>
      </c>
      <c r="L242" s="47"/>
      <c r="M242" s="232" t="s">
        <v>21</v>
      </c>
      <c r="N242" s="233" t="s">
        <v>48</v>
      </c>
      <c r="O242" s="87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7" t="s">
        <v>142</v>
      </c>
      <c r="AT242" s="217" t="s">
        <v>152</v>
      </c>
      <c r="AU242" s="217" t="s">
        <v>87</v>
      </c>
      <c r="AY242" s="20" t="s">
        <v>136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20" t="s">
        <v>85</v>
      </c>
      <c r="BK242" s="218">
        <f>ROUND(I242*H242,2)</f>
        <v>0</v>
      </c>
      <c r="BL242" s="20" t="s">
        <v>142</v>
      </c>
      <c r="BM242" s="217" t="s">
        <v>344</v>
      </c>
    </row>
    <row r="243" s="2" customFormat="1">
      <c r="A243" s="41"/>
      <c r="B243" s="42"/>
      <c r="C243" s="43"/>
      <c r="D243" s="219" t="s">
        <v>143</v>
      </c>
      <c r="E243" s="43"/>
      <c r="F243" s="220" t="s">
        <v>343</v>
      </c>
      <c r="G243" s="43"/>
      <c r="H243" s="43"/>
      <c r="I243" s="221"/>
      <c r="J243" s="43"/>
      <c r="K243" s="43"/>
      <c r="L243" s="47"/>
      <c r="M243" s="222"/>
      <c r="N243" s="22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143</v>
      </c>
      <c r="AU243" s="20" t="s">
        <v>87</v>
      </c>
    </row>
    <row r="244" s="2" customFormat="1">
      <c r="A244" s="41"/>
      <c r="B244" s="42"/>
      <c r="C244" s="43"/>
      <c r="D244" s="219" t="s">
        <v>144</v>
      </c>
      <c r="E244" s="43"/>
      <c r="F244" s="224" t="s">
        <v>145</v>
      </c>
      <c r="G244" s="43"/>
      <c r="H244" s="43"/>
      <c r="I244" s="221"/>
      <c r="J244" s="43"/>
      <c r="K244" s="43"/>
      <c r="L244" s="47"/>
      <c r="M244" s="222"/>
      <c r="N244" s="22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144</v>
      </c>
      <c r="AU244" s="20" t="s">
        <v>87</v>
      </c>
    </row>
    <row r="245" s="2" customFormat="1" ht="16.5" customHeight="1">
      <c r="A245" s="41"/>
      <c r="B245" s="42"/>
      <c r="C245" s="225" t="s">
        <v>221</v>
      </c>
      <c r="D245" s="225" t="s">
        <v>152</v>
      </c>
      <c r="E245" s="226" t="s">
        <v>345</v>
      </c>
      <c r="F245" s="227" t="s">
        <v>346</v>
      </c>
      <c r="G245" s="228" t="s">
        <v>155</v>
      </c>
      <c r="H245" s="229">
        <v>2</v>
      </c>
      <c r="I245" s="230"/>
      <c r="J245" s="231">
        <f>ROUND(I245*H245,2)</f>
        <v>0</v>
      </c>
      <c r="K245" s="227" t="s">
        <v>21</v>
      </c>
      <c r="L245" s="47"/>
      <c r="M245" s="232" t="s">
        <v>21</v>
      </c>
      <c r="N245" s="233" t="s">
        <v>48</v>
      </c>
      <c r="O245" s="87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7" t="s">
        <v>142</v>
      </c>
      <c r="AT245" s="217" t="s">
        <v>152</v>
      </c>
      <c r="AU245" s="217" t="s">
        <v>87</v>
      </c>
      <c r="AY245" s="20" t="s">
        <v>136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20" t="s">
        <v>85</v>
      </c>
      <c r="BK245" s="218">
        <f>ROUND(I245*H245,2)</f>
        <v>0</v>
      </c>
      <c r="BL245" s="20" t="s">
        <v>142</v>
      </c>
      <c r="BM245" s="217" t="s">
        <v>347</v>
      </c>
    </row>
    <row r="246" s="2" customFormat="1">
      <c r="A246" s="41"/>
      <c r="B246" s="42"/>
      <c r="C246" s="43"/>
      <c r="D246" s="219" t="s">
        <v>143</v>
      </c>
      <c r="E246" s="43"/>
      <c r="F246" s="220" t="s">
        <v>346</v>
      </c>
      <c r="G246" s="43"/>
      <c r="H246" s="43"/>
      <c r="I246" s="221"/>
      <c r="J246" s="43"/>
      <c r="K246" s="43"/>
      <c r="L246" s="47"/>
      <c r="M246" s="222"/>
      <c r="N246" s="223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143</v>
      </c>
      <c r="AU246" s="20" t="s">
        <v>87</v>
      </c>
    </row>
    <row r="247" s="2" customFormat="1">
      <c r="A247" s="41"/>
      <c r="B247" s="42"/>
      <c r="C247" s="43"/>
      <c r="D247" s="219" t="s">
        <v>144</v>
      </c>
      <c r="E247" s="43"/>
      <c r="F247" s="224" t="s">
        <v>145</v>
      </c>
      <c r="G247" s="43"/>
      <c r="H247" s="43"/>
      <c r="I247" s="221"/>
      <c r="J247" s="43"/>
      <c r="K247" s="43"/>
      <c r="L247" s="47"/>
      <c r="M247" s="222"/>
      <c r="N247" s="22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144</v>
      </c>
      <c r="AU247" s="20" t="s">
        <v>87</v>
      </c>
    </row>
    <row r="248" s="2" customFormat="1" ht="16.5" customHeight="1">
      <c r="A248" s="41"/>
      <c r="B248" s="42"/>
      <c r="C248" s="225" t="s">
        <v>348</v>
      </c>
      <c r="D248" s="225" t="s">
        <v>152</v>
      </c>
      <c r="E248" s="226" t="s">
        <v>349</v>
      </c>
      <c r="F248" s="227" t="s">
        <v>161</v>
      </c>
      <c r="G248" s="228" t="s">
        <v>155</v>
      </c>
      <c r="H248" s="229">
        <v>1</v>
      </c>
      <c r="I248" s="230"/>
      <c r="J248" s="231">
        <f>ROUND(I248*H248,2)</f>
        <v>0</v>
      </c>
      <c r="K248" s="227" t="s">
        <v>21</v>
      </c>
      <c r="L248" s="47"/>
      <c r="M248" s="232" t="s">
        <v>21</v>
      </c>
      <c r="N248" s="233" t="s">
        <v>48</v>
      </c>
      <c r="O248" s="87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7" t="s">
        <v>142</v>
      </c>
      <c r="AT248" s="217" t="s">
        <v>152</v>
      </c>
      <c r="AU248" s="217" t="s">
        <v>87</v>
      </c>
      <c r="AY248" s="20" t="s">
        <v>136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20" t="s">
        <v>85</v>
      </c>
      <c r="BK248" s="218">
        <f>ROUND(I248*H248,2)</f>
        <v>0</v>
      </c>
      <c r="BL248" s="20" t="s">
        <v>142</v>
      </c>
      <c r="BM248" s="217" t="s">
        <v>350</v>
      </c>
    </row>
    <row r="249" s="2" customFormat="1">
      <c r="A249" s="41"/>
      <c r="B249" s="42"/>
      <c r="C249" s="43"/>
      <c r="D249" s="219" t="s">
        <v>143</v>
      </c>
      <c r="E249" s="43"/>
      <c r="F249" s="220" t="s">
        <v>161</v>
      </c>
      <c r="G249" s="43"/>
      <c r="H249" s="43"/>
      <c r="I249" s="221"/>
      <c r="J249" s="43"/>
      <c r="K249" s="43"/>
      <c r="L249" s="47"/>
      <c r="M249" s="222"/>
      <c r="N249" s="223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143</v>
      </c>
      <c r="AU249" s="20" t="s">
        <v>87</v>
      </c>
    </row>
    <row r="250" s="2" customFormat="1">
      <c r="A250" s="41"/>
      <c r="B250" s="42"/>
      <c r="C250" s="43"/>
      <c r="D250" s="219" t="s">
        <v>144</v>
      </c>
      <c r="E250" s="43"/>
      <c r="F250" s="224" t="s">
        <v>145</v>
      </c>
      <c r="G250" s="43"/>
      <c r="H250" s="43"/>
      <c r="I250" s="221"/>
      <c r="J250" s="43"/>
      <c r="K250" s="43"/>
      <c r="L250" s="47"/>
      <c r="M250" s="222"/>
      <c r="N250" s="22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144</v>
      </c>
      <c r="AU250" s="20" t="s">
        <v>87</v>
      </c>
    </row>
    <row r="251" s="2" customFormat="1" ht="16.5" customHeight="1">
      <c r="A251" s="41"/>
      <c r="B251" s="42"/>
      <c r="C251" s="225" t="s">
        <v>351</v>
      </c>
      <c r="D251" s="225" t="s">
        <v>152</v>
      </c>
      <c r="E251" s="226" t="s">
        <v>352</v>
      </c>
      <c r="F251" s="227" t="s">
        <v>353</v>
      </c>
      <c r="G251" s="228" t="s">
        <v>155</v>
      </c>
      <c r="H251" s="229">
        <v>2</v>
      </c>
      <c r="I251" s="230"/>
      <c r="J251" s="231">
        <f>ROUND(I251*H251,2)</f>
        <v>0</v>
      </c>
      <c r="K251" s="227" t="s">
        <v>21</v>
      </c>
      <c r="L251" s="47"/>
      <c r="M251" s="232" t="s">
        <v>21</v>
      </c>
      <c r="N251" s="233" t="s">
        <v>48</v>
      </c>
      <c r="O251" s="87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7" t="s">
        <v>142</v>
      </c>
      <c r="AT251" s="217" t="s">
        <v>152</v>
      </c>
      <c r="AU251" s="217" t="s">
        <v>87</v>
      </c>
      <c r="AY251" s="20" t="s">
        <v>136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20" t="s">
        <v>85</v>
      </c>
      <c r="BK251" s="218">
        <f>ROUND(I251*H251,2)</f>
        <v>0</v>
      </c>
      <c r="BL251" s="20" t="s">
        <v>142</v>
      </c>
      <c r="BM251" s="217" t="s">
        <v>354</v>
      </c>
    </row>
    <row r="252" s="2" customFormat="1">
      <c r="A252" s="41"/>
      <c r="B252" s="42"/>
      <c r="C252" s="43"/>
      <c r="D252" s="219" t="s">
        <v>143</v>
      </c>
      <c r="E252" s="43"/>
      <c r="F252" s="220" t="s">
        <v>355</v>
      </c>
      <c r="G252" s="43"/>
      <c r="H252" s="43"/>
      <c r="I252" s="221"/>
      <c r="J252" s="43"/>
      <c r="K252" s="43"/>
      <c r="L252" s="47"/>
      <c r="M252" s="222"/>
      <c r="N252" s="22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143</v>
      </c>
      <c r="AU252" s="20" t="s">
        <v>87</v>
      </c>
    </row>
    <row r="253" s="2" customFormat="1">
      <c r="A253" s="41"/>
      <c r="B253" s="42"/>
      <c r="C253" s="43"/>
      <c r="D253" s="219" t="s">
        <v>144</v>
      </c>
      <c r="E253" s="43"/>
      <c r="F253" s="224" t="s">
        <v>145</v>
      </c>
      <c r="G253" s="43"/>
      <c r="H253" s="43"/>
      <c r="I253" s="221"/>
      <c r="J253" s="43"/>
      <c r="K253" s="43"/>
      <c r="L253" s="47"/>
      <c r="M253" s="222"/>
      <c r="N253" s="22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144</v>
      </c>
      <c r="AU253" s="20" t="s">
        <v>87</v>
      </c>
    </row>
    <row r="254" s="2" customFormat="1" ht="16.5" customHeight="1">
      <c r="A254" s="41"/>
      <c r="B254" s="42"/>
      <c r="C254" s="225" t="s">
        <v>250</v>
      </c>
      <c r="D254" s="225" t="s">
        <v>152</v>
      </c>
      <c r="E254" s="226" t="s">
        <v>356</v>
      </c>
      <c r="F254" s="227" t="s">
        <v>357</v>
      </c>
      <c r="G254" s="228" t="s">
        <v>155</v>
      </c>
      <c r="H254" s="229">
        <v>4</v>
      </c>
      <c r="I254" s="230"/>
      <c r="J254" s="231">
        <f>ROUND(I254*H254,2)</f>
        <v>0</v>
      </c>
      <c r="K254" s="227" t="s">
        <v>21</v>
      </c>
      <c r="L254" s="47"/>
      <c r="M254" s="232" t="s">
        <v>21</v>
      </c>
      <c r="N254" s="233" t="s">
        <v>48</v>
      </c>
      <c r="O254" s="87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7" t="s">
        <v>142</v>
      </c>
      <c r="AT254" s="217" t="s">
        <v>152</v>
      </c>
      <c r="AU254" s="217" t="s">
        <v>87</v>
      </c>
      <c r="AY254" s="20" t="s">
        <v>136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20" t="s">
        <v>85</v>
      </c>
      <c r="BK254" s="218">
        <f>ROUND(I254*H254,2)</f>
        <v>0</v>
      </c>
      <c r="BL254" s="20" t="s">
        <v>142</v>
      </c>
      <c r="BM254" s="217" t="s">
        <v>358</v>
      </c>
    </row>
    <row r="255" s="2" customFormat="1">
      <c r="A255" s="41"/>
      <c r="B255" s="42"/>
      <c r="C255" s="43"/>
      <c r="D255" s="219" t="s">
        <v>143</v>
      </c>
      <c r="E255" s="43"/>
      <c r="F255" s="220" t="s">
        <v>357</v>
      </c>
      <c r="G255" s="43"/>
      <c r="H255" s="43"/>
      <c r="I255" s="221"/>
      <c r="J255" s="43"/>
      <c r="K255" s="43"/>
      <c r="L255" s="47"/>
      <c r="M255" s="222"/>
      <c r="N255" s="223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143</v>
      </c>
      <c r="AU255" s="20" t="s">
        <v>87</v>
      </c>
    </row>
    <row r="256" s="2" customFormat="1">
      <c r="A256" s="41"/>
      <c r="B256" s="42"/>
      <c r="C256" s="43"/>
      <c r="D256" s="219" t="s">
        <v>144</v>
      </c>
      <c r="E256" s="43"/>
      <c r="F256" s="224" t="s">
        <v>145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144</v>
      </c>
      <c r="AU256" s="20" t="s">
        <v>87</v>
      </c>
    </row>
    <row r="257" s="12" customFormat="1" ht="22.8" customHeight="1">
      <c r="A257" s="12"/>
      <c r="B257" s="191"/>
      <c r="C257" s="192"/>
      <c r="D257" s="193" t="s">
        <v>76</v>
      </c>
      <c r="E257" s="256" t="s">
        <v>359</v>
      </c>
      <c r="F257" s="256" t="s">
        <v>360</v>
      </c>
      <c r="G257" s="192"/>
      <c r="H257" s="192"/>
      <c r="I257" s="195"/>
      <c r="J257" s="257">
        <f>BK257</f>
        <v>0</v>
      </c>
      <c r="K257" s="192"/>
      <c r="L257" s="197"/>
      <c r="M257" s="198"/>
      <c r="N257" s="199"/>
      <c r="O257" s="199"/>
      <c r="P257" s="200">
        <f>SUM(P258:P284)</f>
        <v>0</v>
      </c>
      <c r="Q257" s="199"/>
      <c r="R257" s="200">
        <f>SUM(R258:R284)</f>
        <v>0</v>
      </c>
      <c r="S257" s="199"/>
      <c r="T257" s="201">
        <f>SUM(T258:T284)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85</v>
      </c>
      <c r="AT257" s="203" t="s">
        <v>76</v>
      </c>
      <c r="AU257" s="203" t="s">
        <v>85</v>
      </c>
      <c r="AY257" s="202" t="s">
        <v>136</v>
      </c>
      <c r="BK257" s="204">
        <f>SUM(BK258:BK284)</f>
        <v>0</v>
      </c>
    </row>
    <row r="258" s="2" customFormat="1" ht="16.5" customHeight="1">
      <c r="A258" s="41"/>
      <c r="B258" s="42"/>
      <c r="C258" s="225" t="s">
        <v>361</v>
      </c>
      <c r="D258" s="225" t="s">
        <v>152</v>
      </c>
      <c r="E258" s="226" t="s">
        <v>362</v>
      </c>
      <c r="F258" s="227" t="s">
        <v>316</v>
      </c>
      <c r="G258" s="228" t="s">
        <v>155</v>
      </c>
      <c r="H258" s="229">
        <v>1</v>
      </c>
      <c r="I258" s="230"/>
      <c r="J258" s="231">
        <f>ROUND(I258*H258,2)</f>
        <v>0</v>
      </c>
      <c r="K258" s="227" t="s">
        <v>21</v>
      </c>
      <c r="L258" s="47"/>
      <c r="M258" s="232" t="s">
        <v>21</v>
      </c>
      <c r="N258" s="233" t="s">
        <v>48</v>
      </c>
      <c r="O258" s="87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7" t="s">
        <v>142</v>
      </c>
      <c r="AT258" s="217" t="s">
        <v>152</v>
      </c>
      <c r="AU258" s="217" t="s">
        <v>87</v>
      </c>
      <c r="AY258" s="20" t="s">
        <v>136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20" t="s">
        <v>85</v>
      </c>
      <c r="BK258" s="218">
        <f>ROUND(I258*H258,2)</f>
        <v>0</v>
      </c>
      <c r="BL258" s="20" t="s">
        <v>142</v>
      </c>
      <c r="BM258" s="217" t="s">
        <v>363</v>
      </c>
    </row>
    <row r="259" s="2" customFormat="1">
      <c r="A259" s="41"/>
      <c r="B259" s="42"/>
      <c r="C259" s="43"/>
      <c r="D259" s="219" t="s">
        <v>143</v>
      </c>
      <c r="E259" s="43"/>
      <c r="F259" s="220" t="s">
        <v>316</v>
      </c>
      <c r="G259" s="43"/>
      <c r="H259" s="43"/>
      <c r="I259" s="221"/>
      <c r="J259" s="43"/>
      <c r="K259" s="43"/>
      <c r="L259" s="47"/>
      <c r="M259" s="222"/>
      <c r="N259" s="22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143</v>
      </c>
      <c r="AU259" s="20" t="s">
        <v>87</v>
      </c>
    </row>
    <row r="260" s="2" customFormat="1">
      <c r="A260" s="41"/>
      <c r="B260" s="42"/>
      <c r="C260" s="43"/>
      <c r="D260" s="219" t="s">
        <v>144</v>
      </c>
      <c r="E260" s="43"/>
      <c r="F260" s="224" t="s">
        <v>145</v>
      </c>
      <c r="G260" s="43"/>
      <c r="H260" s="43"/>
      <c r="I260" s="221"/>
      <c r="J260" s="43"/>
      <c r="K260" s="43"/>
      <c r="L260" s="47"/>
      <c r="M260" s="222"/>
      <c r="N260" s="223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87</v>
      </c>
    </row>
    <row r="261" s="2" customFormat="1" ht="16.5" customHeight="1">
      <c r="A261" s="41"/>
      <c r="B261" s="42"/>
      <c r="C261" s="205" t="s">
        <v>255</v>
      </c>
      <c r="D261" s="205" t="s">
        <v>137</v>
      </c>
      <c r="E261" s="206" t="s">
        <v>364</v>
      </c>
      <c r="F261" s="207" t="s">
        <v>320</v>
      </c>
      <c r="G261" s="208" t="s">
        <v>155</v>
      </c>
      <c r="H261" s="209">
        <v>1</v>
      </c>
      <c r="I261" s="210"/>
      <c r="J261" s="211">
        <f>ROUND(I261*H261,2)</f>
        <v>0</v>
      </c>
      <c r="K261" s="207" t="s">
        <v>21</v>
      </c>
      <c r="L261" s="212"/>
      <c r="M261" s="213" t="s">
        <v>21</v>
      </c>
      <c r="N261" s="214" t="s">
        <v>48</v>
      </c>
      <c r="O261" s="87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7" t="s">
        <v>141</v>
      </c>
      <c r="AT261" s="217" t="s">
        <v>137</v>
      </c>
      <c r="AU261" s="217" t="s">
        <v>87</v>
      </c>
      <c r="AY261" s="20" t="s">
        <v>136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20" t="s">
        <v>85</v>
      </c>
      <c r="BK261" s="218">
        <f>ROUND(I261*H261,2)</f>
        <v>0</v>
      </c>
      <c r="BL261" s="20" t="s">
        <v>142</v>
      </c>
      <c r="BM261" s="217" t="s">
        <v>365</v>
      </c>
    </row>
    <row r="262" s="2" customFormat="1">
      <c r="A262" s="41"/>
      <c r="B262" s="42"/>
      <c r="C262" s="43"/>
      <c r="D262" s="219" t="s">
        <v>143</v>
      </c>
      <c r="E262" s="43"/>
      <c r="F262" s="220" t="s">
        <v>320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143</v>
      </c>
      <c r="AU262" s="20" t="s">
        <v>87</v>
      </c>
    </row>
    <row r="263" s="2" customFormat="1">
      <c r="A263" s="41"/>
      <c r="B263" s="42"/>
      <c r="C263" s="43"/>
      <c r="D263" s="219" t="s">
        <v>144</v>
      </c>
      <c r="E263" s="43"/>
      <c r="F263" s="224" t="s">
        <v>145</v>
      </c>
      <c r="G263" s="43"/>
      <c r="H263" s="43"/>
      <c r="I263" s="221"/>
      <c r="J263" s="43"/>
      <c r="K263" s="43"/>
      <c r="L263" s="47"/>
      <c r="M263" s="222"/>
      <c r="N263" s="22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144</v>
      </c>
      <c r="AU263" s="20" t="s">
        <v>87</v>
      </c>
    </row>
    <row r="264" s="2" customFormat="1" ht="16.5" customHeight="1">
      <c r="A264" s="41"/>
      <c r="B264" s="42"/>
      <c r="C264" s="225" t="s">
        <v>366</v>
      </c>
      <c r="D264" s="225" t="s">
        <v>152</v>
      </c>
      <c r="E264" s="226" t="s">
        <v>367</v>
      </c>
      <c r="F264" s="227" t="s">
        <v>323</v>
      </c>
      <c r="G264" s="228" t="s">
        <v>155</v>
      </c>
      <c r="H264" s="229">
        <v>1</v>
      </c>
      <c r="I264" s="230"/>
      <c r="J264" s="231">
        <f>ROUND(I264*H264,2)</f>
        <v>0</v>
      </c>
      <c r="K264" s="227" t="s">
        <v>21</v>
      </c>
      <c r="L264" s="47"/>
      <c r="M264" s="232" t="s">
        <v>21</v>
      </c>
      <c r="N264" s="233" t="s">
        <v>48</v>
      </c>
      <c r="O264" s="87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7" t="s">
        <v>142</v>
      </c>
      <c r="AT264" s="217" t="s">
        <v>152</v>
      </c>
      <c r="AU264" s="217" t="s">
        <v>87</v>
      </c>
      <c r="AY264" s="20" t="s">
        <v>136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20" t="s">
        <v>85</v>
      </c>
      <c r="BK264" s="218">
        <f>ROUND(I264*H264,2)</f>
        <v>0</v>
      </c>
      <c r="BL264" s="20" t="s">
        <v>142</v>
      </c>
      <c r="BM264" s="217" t="s">
        <v>368</v>
      </c>
    </row>
    <row r="265" s="2" customFormat="1">
      <c r="A265" s="41"/>
      <c r="B265" s="42"/>
      <c r="C265" s="43"/>
      <c r="D265" s="219" t="s">
        <v>143</v>
      </c>
      <c r="E265" s="43"/>
      <c r="F265" s="220" t="s">
        <v>323</v>
      </c>
      <c r="G265" s="43"/>
      <c r="H265" s="43"/>
      <c r="I265" s="221"/>
      <c r="J265" s="43"/>
      <c r="K265" s="43"/>
      <c r="L265" s="47"/>
      <c r="M265" s="222"/>
      <c r="N265" s="22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143</v>
      </c>
      <c r="AU265" s="20" t="s">
        <v>87</v>
      </c>
    </row>
    <row r="266" s="2" customFormat="1">
      <c r="A266" s="41"/>
      <c r="B266" s="42"/>
      <c r="C266" s="43"/>
      <c r="D266" s="219" t="s">
        <v>144</v>
      </c>
      <c r="E266" s="43"/>
      <c r="F266" s="224" t="s">
        <v>145</v>
      </c>
      <c r="G266" s="43"/>
      <c r="H266" s="43"/>
      <c r="I266" s="221"/>
      <c r="J266" s="43"/>
      <c r="K266" s="43"/>
      <c r="L266" s="47"/>
      <c r="M266" s="222"/>
      <c r="N266" s="223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144</v>
      </c>
      <c r="AU266" s="20" t="s">
        <v>87</v>
      </c>
    </row>
    <row r="267" s="2" customFormat="1" ht="16.5" customHeight="1">
      <c r="A267" s="41"/>
      <c r="B267" s="42"/>
      <c r="C267" s="205" t="s">
        <v>259</v>
      </c>
      <c r="D267" s="205" t="s">
        <v>137</v>
      </c>
      <c r="E267" s="206" t="s">
        <v>369</v>
      </c>
      <c r="F267" s="207" t="s">
        <v>328</v>
      </c>
      <c r="G267" s="208" t="s">
        <v>155</v>
      </c>
      <c r="H267" s="209">
        <v>1</v>
      </c>
      <c r="I267" s="210"/>
      <c r="J267" s="211">
        <f>ROUND(I267*H267,2)</f>
        <v>0</v>
      </c>
      <c r="K267" s="207" t="s">
        <v>21</v>
      </c>
      <c r="L267" s="212"/>
      <c r="M267" s="213" t="s">
        <v>21</v>
      </c>
      <c r="N267" s="214" t="s">
        <v>48</v>
      </c>
      <c r="O267" s="87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7" t="s">
        <v>141</v>
      </c>
      <c r="AT267" s="217" t="s">
        <v>137</v>
      </c>
      <c r="AU267" s="217" t="s">
        <v>87</v>
      </c>
      <c r="AY267" s="20" t="s">
        <v>136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20" t="s">
        <v>85</v>
      </c>
      <c r="BK267" s="218">
        <f>ROUND(I267*H267,2)</f>
        <v>0</v>
      </c>
      <c r="BL267" s="20" t="s">
        <v>142</v>
      </c>
      <c r="BM267" s="217" t="s">
        <v>370</v>
      </c>
    </row>
    <row r="268" s="2" customFormat="1">
      <c r="A268" s="41"/>
      <c r="B268" s="42"/>
      <c r="C268" s="43"/>
      <c r="D268" s="219" t="s">
        <v>143</v>
      </c>
      <c r="E268" s="43"/>
      <c r="F268" s="220" t="s">
        <v>328</v>
      </c>
      <c r="G268" s="43"/>
      <c r="H268" s="43"/>
      <c r="I268" s="221"/>
      <c r="J268" s="43"/>
      <c r="K268" s="43"/>
      <c r="L268" s="47"/>
      <c r="M268" s="222"/>
      <c r="N268" s="223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143</v>
      </c>
      <c r="AU268" s="20" t="s">
        <v>87</v>
      </c>
    </row>
    <row r="269" s="2" customFormat="1">
      <c r="A269" s="41"/>
      <c r="B269" s="42"/>
      <c r="C269" s="43"/>
      <c r="D269" s="219" t="s">
        <v>144</v>
      </c>
      <c r="E269" s="43"/>
      <c r="F269" s="224" t="s">
        <v>145</v>
      </c>
      <c r="G269" s="43"/>
      <c r="H269" s="43"/>
      <c r="I269" s="221"/>
      <c r="J269" s="43"/>
      <c r="K269" s="43"/>
      <c r="L269" s="47"/>
      <c r="M269" s="222"/>
      <c r="N269" s="223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144</v>
      </c>
      <c r="AU269" s="20" t="s">
        <v>87</v>
      </c>
    </row>
    <row r="270" s="2" customFormat="1" ht="16.5" customHeight="1">
      <c r="A270" s="41"/>
      <c r="B270" s="42"/>
      <c r="C270" s="225" t="s">
        <v>371</v>
      </c>
      <c r="D270" s="225" t="s">
        <v>152</v>
      </c>
      <c r="E270" s="226" t="s">
        <v>372</v>
      </c>
      <c r="F270" s="227" t="s">
        <v>373</v>
      </c>
      <c r="G270" s="228" t="s">
        <v>155</v>
      </c>
      <c r="H270" s="229">
        <v>1</v>
      </c>
      <c r="I270" s="230"/>
      <c r="J270" s="231">
        <f>ROUND(I270*H270,2)</f>
        <v>0</v>
      </c>
      <c r="K270" s="227" t="s">
        <v>21</v>
      </c>
      <c r="L270" s="47"/>
      <c r="M270" s="232" t="s">
        <v>21</v>
      </c>
      <c r="N270" s="233" t="s">
        <v>48</v>
      </c>
      <c r="O270" s="87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7" t="s">
        <v>142</v>
      </c>
      <c r="AT270" s="217" t="s">
        <v>152</v>
      </c>
      <c r="AU270" s="217" t="s">
        <v>87</v>
      </c>
      <c r="AY270" s="20" t="s">
        <v>136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20" t="s">
        <v>85</v>
      </c>
      <c r="BK270" s="218">
        <f>ROUND(I270*H270,2)</f>
        <v>0</v>
      </c>
      <c r="BL270" s="20" t="s">
        <v>142</v>
      </c>
      <c r="BM270" s="217" t="s">
        <v>374</v>
      </c>
    </row>
    <row r="271" s="2" customFormat="1">
      <c r="A271" s="41"/>
      <c r="B271" s="42"/>
      <c r="C271" s="43"/>
      <c r="D271" s="219" t="s">
        <v>143</v>
      </c>
      <c r="E271" s="43"/>
      <c r="F271" s="220" t="s">
        <v>373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143</v>
      </c>
      <c r="AU271" s="20" t="s">
        <v>87</v>
      </c>
    </row>
    <row r="272" s="2" customFormat="1">
      <c r="A272" s="41"/>
      <c r="B272" s="42"/>
      <c r="C272" s="43"/>
      <c r="D272" s="219" t="s">
        <v>144</v>
      </c>
      <c r="E272" s="43"/>
      <c r="F272" s="224" t="s">
        <v>145</v>
      </c>
      <c r="G272" s="43"/>
      <c r="H272" s="43"/>
      <c r="I272" s="221"/>
      <c r="J272" s="43"/>
      <c r="K272" s="43"/>
      <c r="L272" s="47"/>
      <c r="M272" s="222"/>
      <c r="N272" s="223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144</v>
      </c>
      <c r="AU272" s="20" t="s">
        <v>87</v>
      </c>
    </row>
    <row r="273" s="2" customFormat="1" ht="16.5" customHeight="1">
      <c r="A273" s="41"/>
      <c r="B273" s="42"/>
      <c r="C273" s="205" t="s">
        <v>263</v>
      </c>
      <c r="D273" s="205" t="s">
        <v>137</v>
      </c>
      <c r="E273" s="206" t="s">
        <v>375</v>
      </c>
      <c r="F273" s="207" t="s">
        <v>376</v>
      </c>
      <c r="G273" s="208" t="s">
        <v>155</v>
      </c>
      <c r="H273" s="209">
        <v>1</v>
      </c>
      <c r="I273" s="210"/>
      <c r="J273" s="211">
        <f>ROUND(I273*H273,2)</f>
        <v>0</v>
      </c>
      <c r="K273" s="207" t="s">
        <v>21</v>
      </c>
      <c r="L273" s="212"/>
      <c r="M273" s="213" t="s">
        <v>21</v>
      </c>
      <c r="N273" s="214" t="s">
        <v>48</v>
      </c>
      <c r="O273" s="87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7" t="s">
        <v>141</v>
      </c>
      <c r="AT273" s="217" t="s">
        <v>137</v>
      </c>
      <c r="AU273" s="217" t="s">
        <v>87</v>
      </c>
      <c r="AY273" s="20" t="s">
        <v>136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20" t="s">
        <v>85</v>
      </c>
      <c r="BK273" s="218">
        <f>ROUND(I273*H273,2)</f>
        <v>0</v>
      </c>
      <c r="BL273" s="20" t="s">
        <v>142</v>
      </c>
      <c r="BM273" s="217" t="s">
        <v>377</v>
      </c>
    </row>
    <row r="274" s="2" customFormat="1">
      <c r="A274" s="41"/>
      <c r="B274" s="42"/>
      <c r="C274" s="43"/>
      <c r="D274" s="219" t="s">
        <v>143</v>
      </c>
      <c r="E274" s="43"/>
      <c r="F274" s="220" t="s">
        <v>376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143</v>
      </c>
      <c r="AU274" s="20" t="s">
        <v>87</v>
      </c>
    </row>
    <row r="275" s="2" customFormat="1">
      <c r="A275" s="41"/>
      <c r="B275" s="42"/>
      <c r="C275" s="43"/>
      <c r="D275" s="219" t="s">
        <v>144</v>
      </c>
      <c r="E275" s="43"/>
      <c r="F275" s="224" t="s">
        <v>145</v>
      </c>
      <c r="G275" s="43"/>
      <c r="H275" s="43"/>
      <c r="I275" s="221"/>
      <c r="J275" s="43"/>
      <c r="K275" s="43"/>
      <c r="L275" s="47"/>
      <c r="M275" s="222"/>
      <c r="N275" s="223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144</v>
      </c>
      <c r="AU275" s="20" t="s">
        <v>87</v>
      </c>
    </row>
    <row r="276" s="2" customFormat="1" ht="16.5" customHeight="1">
      <c r="A276" s="41"/>
      <c r="B276" s="42"/>
      <c r="C276" s="225" t="s">
        <v>267</v>
      </c>
      <c r="D276" s="225" t="s">
        <v>152</v>
      </c>
      <c r="E276" s="226" t="s">
        <v>378</v>
      </c>
      <c r="F276" s="227" t="s">
        <v>379</v>
      </c>
      <c r="G276" s="228" t="s">
        <v>155</v>
      </c>
      <c r="H276" s="229">
        <v>1</v>
      </c>
      <c r="I276" s="230"/>
      <c r="J276" s="231">
        <f>ROUND(I276*H276,2)</f>
        <v>0</v>
      </c>
      <c r="K276" s="227" t="s">
        <v>21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142</v>
      </c>
      <c r="AT276" s="217" t="s">
        <v>152</v>
      </c>
      <c r="AU276" s="217" t="s">
        <v>87</v>
      </c>
      <c r="AY276" s="20" t="s">
        <v>136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142</v>
      </c>
      <c r="BM276" s="217" t="s">
        <v>380</v>
      </c>
    </row>
    <row r="277" s="2" customFormat="1">
      <c r="A277" s="41"/>
      <c r="B277" s="42"/>
      <c r="C277" s="43"/>
      <c r="D277" s="219" t="s">
        <v>143</v>
      </c>
      <c r="E277" s="43"/>
      <c r="F277" s="220" t="s">
        <v>379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143</v>
      </c>
      <c r="AU277" s="20" t="s">
        <v>87</v>
      </c>
    </row>
    <row r="278" s="2" customFormat="1">
      <c r="A278" s="41"/>
      <c r="B278" s="42"/>
      <c r="C278" s="43"/>
      <c r="D278" s="219" t="s">
        <v>144</v>
      </c>
      <c r="E278" s="43"/>
      <c r="F278" s="224" t="s">
        <v>145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144</v>
      </c>
      <c r="AU278" s="20" t="s">
        <v>87</v>
      </c>
    </row>
    <row r="279" s="2" customFormat="1" ht="16.5" customHeight="1">
      <c r="A279" s="41"/>
      <c r="B279" s="42"/>
      <c r="C279" s="225" t="s">
        <v>381</v>
      </c>
      <c r="D279" s="225" t="s">
        <v>152</v>
      </c>
      <c r="E279" s="226" t="s">
        <v>382</v>
      </c>
      <c r="F279" s="227" t="s">
        <v>383</v>
      </c>
      <c r="G279" s="228" t="s">
        <v>155</v>
      </c>
      <c r="H279" s="229">
        <v>2</v>
      </c>
      <c r="I279" s="230"/>
      <c r="J279" s="231">
        <f>ROUND(I279*H279,2)</f>
        <v>0</v>
      </c>
      <c r="K279" s="227" t="s">
        <v>21</v>
      </c>
      <c r="L279" s="47"/>
      <c r="M279" s="232" t="s">
        <v>21</v>
      </c>
      <c r="N279" s="233" t="s">
        <v>48</v>
      </c>
      <c r="O279" s="87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7" t="s">
        <v>142</v>
      </c>
      <c r="AT279" s="217" t="s">
        <v>152</v>
      </c>
      <c r="AU279" s="217" t="s">
        <v>87</v>
      </c>
      <c r="AY279" s="20" t="s">
        <v>136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20" t="s">
        <v>85</v>
      </c>
      <c r="BK279" s="218">
        <f>ROUND(I279*H279,2)</f>
        <v>0</v>
      </c>
      <c r="BL279" s="20" t="s">
        <v>142</v>
      </c>
      <c r="BM279" s="217" t="s">
        <v>384</v>
      </c>
    </row>
    <row r="280" s="2" customFormat="1">
      <c r="A280" s="41"/>
      <c r="B280" s="42"/>
      <c r="C280" s="43"/>
      <c r="D280" s="219" t="s">
        <v>143</v>
      </c>
      <c r="E280" s="43"/>
      <c r="F280" s="220" t="s">
        <v>385</v>
      </c>
      <c r="G280" s="43"/>
      <c r="H280" s="43"/>
      <c r="I280" s="221"/>
      <c r="J280" s="43"/>
      <c r="K280" s="43"/>
      <c r="L280" s="47"/>
      <c r="M280" s="222"/>
      <c r="N280" s="22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143</v>
      </c>
      <c r="AU280" s="20" t="s">
        <v>87</v>
      </c>
    </row>
    <row r="281" s="2" customFormat="1">
      <c r="A281" s="41"/>
      <c r="B281" s="42"/>
      <c r="C281" s="43"/>
      <c r="D281" s="219" t="s">
        <v>144</v>
      </c>
      <c r="E281" s="43"/>
      <c r="F281" s="224" t="s">
        <v>145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144</v>
      </c>
      <c r="AU281" s="20" t="s">
        <v>87</v>
      </c>
    </row>
    <row r="282" s="2" customFormat="1" ht="16.5" customHeight="1">
      <c r="A282" s="41"/>
      <c r="B282" s="42"/>
      <c r="C282" s="225" t="s">
        <v>386</v>
      </c>
      <c r="D282" s="225" t="s">
        <v>152</v>
      </c>
      <c r="E282" s="226" t="s">
        <v>387</v>
      </c>
      <c r="F282" s="227" t="s">
        <v>388</v>
      </c>
      <c r="G282" s="228" t="s">
        <v>155</v>
      </c>
      <c r="H282" s="229">
        <v>2</v>
      </c>
      <c r="I282" s="230"/>
      <c r="J282" s="231">
        <f>ROUND(I282*H282,2)</f>
        <v>0</v>
      </c>
      <c r="K282" s="227" t="s">
        <v>21</v>
      </c>
      <c r="L282" s="47"/>
      <c r="M282" s="232" t="s">
        <v>21</v>
      </c>
      <c r="N282" s="233" t="s">
        <v>48</v>
      </c>
      <c r="O282" s="87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7" t="s">
        <v>142</v>
      </c>
      <c r="AT282" s="217" t="s">
        <v>152</v>
      </c>
      <c r="AU282" s="217" t="s">
        <v>87</v>
      </c>
      <c r="AY282" s="20" t="s">
        <v>136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20" t="s">
        <v>85</v>
      </c>
      <c r="BK282" s="218">
        <f>ROUND(I282*H282,2)</f>
        <v>0</v>
      </c>
      <c r="BL282" s="20" t="s">
        <v>142</v>
      </c>
      <c r="BM282" s="217" t="s">
        <v>389</v>
      </c>
    </row>
    <row r="283" s="2" customFormat="1">
      <c r="A283" s="41"/>
      <c r="B283" s="42"/>
      <c r="C283" s="43"/>
      <c r="D283" s="219" t="s">
        <v>143</v>
      </c>
      <c r="E283" s="43"/>
      <c r="F283" s="220" t="s">
        <v>357</v>
      </c>
      <c r="G283" s="43"/>
      <c r="H283" s="43"/>
      <c r="I283" s="221"/>
      <c r="J283" s="43"/>
      <c r="K283" s="43"/>
      <c r="L283" s="47"/>
      <c r="M283" s="222"/>
      <c r="N283" s="22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143</v>
      </c>
      <c r="AU283" s="20" t="s">
        <v>87</v>
      </c>
    </row>
    <row r="284" s="2" customFormat="1">
      <c r="A284" s="41"/>
      <c r="B284" s="42"/>
      <c r="C284" s="43"/>
      <c r="D284" s="219" t="s">
        <v>144</v>
      </c>
      <c r="E284" s="43"/>
      <c r="F284" s="224" t="s">
        <v>145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144</v>
      </c>
      <c r="AU284" s="20" t="s">
        <v>87</v>
      </c>
    </row>
    <row r="285" s="12" customFormat="1" ht="25.92" customHeight="1">
      <c r="A285" s="12"/>
      <c r="B285" s="191"/>
      <c r="C285" s="192"/>
      <c r="D285" s="193" t="s">
        <v>76</v>
      </c>
      <c r="E285" s="194" t="s">
        <v>390</v>
      </c>
      <c r="F285" s="194" t="s">
        <v>391</v>
      </c>
      <c r="G285" s="192"/>
      <c r="H285" s="192"/>
      <c r="I285" s="195"/>
      <c r="J285" s="196">
        <f>BK285</f>
        <v>0</v>
      </c>
      <c r="K285" s="192"/>
      <c r="L285" s="197"/>
      <c r="M285" s="198"/>
      <c r="N285" s="199"/>
      <c r="O285" s="199"/>
      <c r="P285" s="200">
        <f>SUM(P286:P345)</f>
        <v>0</v>
      </c>
      <c r="Q285" s="199"/>
      <c r="R285" s="200">
        <f>SUM(R286:R345)</f>
        <v>0</v>
      </c>
      <c r="S285" s="199"/>
      <c r="T285" s="201">
        <f>SUM(T286:T345)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2" t="s">
        <v>85</v>
      </c>
      <c r="AT285" s="203" t="s">
        <v>76</v>
      </c>
      <c r="AU285" s="203" t="s">
        <v>77</v>
      </c>
      <c r="AY285" s="202" t="s">
        <v>136</v>
      </c>
      <c r="BK285" s="204">
        <f>SUM(BK286:BK345)</f>
        <v>0</v>
      </c>
    </row>
    <row r="286" s="2" customFormat="1" ht="16.5" customHeight="1">
      <c r="A286" s="41"/>
      <c r="B286" s="42"/>
      <c r="C286" s="225" t="s">
        <v>276</v>
      </c>
      <c r="D286" s="225" t="s">
        <v>152</v>
      </c>
      <c r="E286" s="226" t="s">
        <v>392</v>
      </c>
      <c r="F286" s="227" t="s">
        <v>393</v>
      </c>
      <c r="G286" s="228" t="s">
        <v>155</v>
      </c>
      <c r="H286" s="229">
        <v>1</v>
      </c>
      <c r="I286" s="230"/>
      <c r="J286" s="231">
        <f>ROUND(I286*H286,2)</f>
        <v>0</v>
      </c>
      <c r="K286" s="227" t="s">
        <v>21</v>
      </c>
      <c r="L286" s="47"/>
      <c r="M286" s="232" t="s">
        <v>21</v>
      </c>
      <c r="N286" s="233" t="s">
        <v>48</v>
      </c>
      <c r="O286" s="87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7" t="s">
        <v>142</v>
      </c>
      <c r="AT286" s="217" t="s">
        <v>152</v>
      </c>
      <c r="AU286" s="217" t="s">
        <v>85</v>
      </c>
      <c r="AY286" s="20" t="s">
        <v>136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20" t="s">
        <v>85</v>
      </c>
      <c r="BK286" s="218">
        <f>ROUND(I286*H286,2)</f>
        <v>0</v>
      </c>
      <c r="BL286" s="20" t="s">
        <v>142</v>
      </c>
      <c r="BM286" s="217" t="s">
        <v>394</v>
      </c>
    </row>
    <row r="287" s="2" customFormat="1">
      <c r="A287" s="41"/>
      <c r="B287" s="42"/>
      <c r="C287" s="43"/>
      <c r="D287" s="219" t="s">
        <v>143</v>
      </c>
      <c r="E287" s="43"/>
      <c r="F287" s="220" t="s">
        <v>393</v>
      </c>
      <c r="G287" s="43"/>
      <c r="H287" s="43"/>
      <c r="I287" s="221"/>
      <c r="J287" s="43"/>
      <c r="K287" s="43"/>
      <c r="L287" s="47"/>
      <c r="M287" s="222"/>
      <c r="N287" s="22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143</v>
      </c>
      <c r="AU287" s="20" t="s">
        <v>85</v>
      </c>
    </row>
    <row r="288" s="2" customFormat="1">
      <c r="A288" s="41"/>
      <c r="B288" s="42"/>
      <c r="C288" s="43"/>
      <c r="D288" s="219" t="s">
        <v>144</v>
      </c>
      <c r="E288" s="43"/>
      <c r="F288" s="224" t="s">
        <v>145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144</v>
      </c>
      <c r="AU288" s="20" t="s">
        <v>85</v>
      </c>
    </row>
    <row r="289" s="2" customFormat="1" ht="16.5" customHeight="1">
      <c r="A289" s="41"/>
      <c r="B289" s="42"/>
      <c r="C289" s="205" t="s">
        <v>395</v>
      </c>
      <c r="D289" s="205" t="s">
        <v>137</v>
      </c>
      <c r="E289" s="206" t="s">
        <v>396</v>
      </c>
      <c r="F289" s="207" t="s">
        <v>397</v>
      </c>
      <c r="G289" s="208" t="s">
        <v>155</v>
      </c>
      <c r="H289" s="209">
        <v>1</v>
      </c>
      <c r="I289" s="210"/>
      <c r="J289" s="211">
        <f>ROUND(I289*H289,2)</f>
        <v>0</v>
      </c>
      <c r="K289" s="207" t="s">
        <v>21</v>
      </c>
      <c r="L289" s="212"/>
      <c r="M289" s="213" t="s">
        <v>21</v>
      </c>
      <c r="N289" s="214" t="s">
        <v>48</v>
      </c>
      <c r="O289" s="87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7" t="s">
        <v>141</v>
      </c>
      <c r="AT289" s="217" t="s">
        <v>137</v>
      </c>
      <c r="AU289" s="217" t="s">
        <v>85</v>
      </c>
      <c r="AY289" s="20" t="s">
        <v>136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20" t="s">
        <v>85</v>
      </c>
      <c r="BK289" s="218">
        <f>ROUND(I289*H289,2)</f>
        <v>0</v>
      </c>
      <c r="BL289" s="20" t="s">
        <v>142</v>
      </c>
      <c r="BM289" s="217" t="s">
        <v>398</v>
      </c>
    </row>
    <row r="290" s="2" customFormat="1">
      <c r="A290" s="41"/>
      <c r="B290" s="42"/>
      <c r="C290" s="43"/>
      <c r="D290" s="219" t="s">
        <v>143</v>
      </c>
      <c r="E290" s="43"/>
      <c r="F290" s="220" t="s">
        <v>397</v>
      </c>
      <c r="G290" s="43"/>
      <c r="H290" s="43"/>
      <c r="I290" s="221"/>
      <c r="J290" s="43"/>
      <c r="K290" s="43"/>
      <c r="L290" s="47"/>
      <c r="M290" s="222"/>
      <c r="N290" s="223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143</v>
      </c>
      <c r="AU290" s="20" t="s">
        <v>85</v>
      </c>
    </row>
    <row r="291" s="2" customFormat="1">
      <c r="A291" s="41"/>
      <c r="B291" s="42"/>
      <c r="C291" s="43"/>
      <c r="D291" s="219" t="s">
        <v>144</v>
      </c>
      <c r="E291" s="43"/>
      <c r="F291" s="224" t="s">
        <v>145</v>
      </c>
      <c r="G291" s="43"/>
      <c r="H291" s="43"/>
      <c r="I291" s="221"/>
      <c r="J291" s="43"/>
      <c r="K291" s="43"/>
      <c r="L291" s="47"/>
      <c r="M291" s="222"/>
      <c r="N291" s="223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144</v>
      </c>
      <c r="AU291" s="20" t="s">
        <v>85</v>
      </c>
    </row>
    <row r="292" s="2" customFormat="1" ht="16.5" customHeight="1">
      <c r="A292" s="41"/>
      <c r="B292" s="42"/>
      <c r="C292" s="225" t="s">
        <v>283</v>
      </c>
      <c r="D292" s="225" t="s">
        <v>152</v>
      </c>
      <c r="E292" s="226" t="s">
        <v>399</v>
      </c>
      <c r="F292" s="227" t="s">
        <v>400</v>
      </c>
      <c r="G292" s="228" t="s">
        <v>155</v>
      </c>
      <c r="H292" s="229">
        <v>1</v>
      </c>
      <c r="I292" s="230"/>
      <c r="J292" s="231">
        <f>ROUND(I292*H292,2)</f>
        <v>0</v>
      </c>
      <c r="K292" s="227" t="s">
        <v>21</v>
      </c>
      <c r="L292" s="47"/>
      <c r="M292" s="232" t="s">
        <v>21</v>
      </c>
      <c r="N292" s="233" t="s">
        <v>48</v>
      </c>
      <c r="O292" s="87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7" t="s">
        <v>142</v>
      </c>
      <c r="AT292" s="217" t="s">
        <v>152</v>
      </c>
      <c r="AU292" s="217" t="s">
        <v>85</v>
      </c>
      <c r="AY292" s="20" t="s">
        <v>136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20" t="s">
        <v>85</v>
      </c>
      <c r="BK292" s="218">
        <f>ROUND(I292*H292,2)</f>
        <v>0</v>
      </c>
      <c r="BL292" s="20" t="s">
        <v>142</v>
      </c>
      <c r="BM292" s="217" t="s">
        <v>401</v>
      </c>
    </row>
    <row r="293" s="2" customFormat="1">
      <c r="A293" s="41"/>
      <c r="B293" s="42"/>
      <c r="C293" s="43"/>
      <c r="D293" s="219" t="s">
        <v>143</v>
      </c>
      <c r="E293" s="43"/>
      <c r="F293" s="220" t="s">
        <v>400</v>
      </c>
      <c r="G293" s="43"/>
      <c r="H293" s="43"/>
      <c r="I293" s="221"/>
      <c r="J293" s="43"/>
      <c r="K293" s="43"/>
      <c r="L293" s="47"/>
      <c r="M293" s="222"/>
      <c r="N293" s="223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143</v>
      </c>
      <c r="AU293" s="20" t="s">
        <v>85</v>
      </c>
    </row>
    <row r="294" s="2" customFormat="1">
      <c r="A294" s="41"/>
      <c r="B294" s="42"/>
      <c r="C294" s="43"/>
      <c r="D294" s="219" t="s">
        <v>144</v>
      </c>
      <c r="E294" s="43"/>
      <c r="F294" s="224" t="s">
        <v>145</v>
      </c>
      <c r="G294" s="43"/>
      <c r="H294" s="43"/>
      <c r="I294" s="221"/>
      <c r="J294" s="43"/>
      <c r="K294" s="43"/>
      <c r="L294" s="47"/>
      <c r="M294" s="222"/>
      <c r="N294" s="223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144</v>
      </c>
      <c r="AU294" s="20" t="s">
        <v>85</v>
      </c>
    </row>
    <row r="295" s="2" customFormat="1" ht="16.5" customHeight="1">
      <c r="A295" s="41"/>
      <c r="B295" s="42"/>
      <c r="C295" s="205" t="s">
        <v>402</v>
      </c>
      <c r="D295" s="205" t="s">
        <v>137</v>
      </c>
      <c r="E295" s="206" t="s">
        <v>403</v>
      </c>
      <c r="F295" s="207" t="s">
        <v>404</v>
      </c>
      <c r="G295" s="208" t="s">
        <v>155</v>
      </c>
      <c r="H295" s="209">
        <v>1</v>
      </c>
      <c r="I295" s="210"/>
      <c r="J295" s="211">
        <f>ROUND(I295*H295,2)</f>
        <v>0</v>
      </c>
      <c r="K295" s="207" t="s">
        <v>21</v>
      </c>
      <c r="L295" s="212"/>
      <c r="M295" s="213" t="s">
        <v>21</v>
      </c>
      <c r="N295" s="214" t="s">
        <v>48</v>
      </c>
      <c r="O295" s="87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7" t="s">
        <v>141</v>
      </c>
      <c r="AT295" s="217" t="s">
        <v>137</v>
      </c>
      <c r="AU295" s="217" t="s">
        <v>85</v>
      </c>
      <c r="AY295" s="20" t="s">
        <v>136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20" t="s">
        <v>85</v>
      </c>
      <c r="BK295" s="218">
        <f>ROUND(I295*H295,2)</f>
        <v>0</v>
      </c>
      <c r="BL295" s="20" t="s">
        <v>142</v>
      </c>
      <c r="BM295" s="217" t="s">
        <v>405</v>
      </c>
    </row>
    <row r="296" s="2" customFormat="1">
      <c r="A296" s="41"/>
      <c r="B296" s="42"/>
      <c r="C296" s="43"/>
      <c r="D296" s="219" t="s">
        <v>143</v>
      </c>
      <c r="E296" s="43"/>
      <c r="F296" s="220" t="s">
        <v>404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143</v>
      </c>
      <c r="AU296" s="20" t="s">
        <v>85</v>
      </c>
    </row>
    <row r="297" s="2" customFormat="1">
      <c r="A297" s="41"/>
      <c r="B297" s="42"/>
      <c r="C297" s="43"/>
      <c r="D297" s="219" t="s">
        <v>144</v>
      </c>
      <c r="E297" s="43"/>
      <c r="F297" s="224" t="s">
        <v>145</v>
      </c>
      <c r="G297" s="43"/>
      <c r="H297" s="43"/>
      <c r="I297" s="221"/>
      <c r="J297" s="43"/>
      <c r="K297" s="43"/>
      <c r="L297" s="47"/>
      <c r="M297" s="222"/>
      <c r="N297" s="223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144</v>
      </c>
      <c r="AU297" s="20" t="s">
        <v>85</v>
      </c>
    </row>
    <row r="298" s="2" customFormat="1" ht="16.5" customHeight="1">
      <c r="A298" s="41"/>
      <c r="B298" s="42"/>
      <c r="C298" s="225" t="s">
        <v>290</v>
      </c>
      <c r="D298" s="225" t="s">
        <v>152</v>
      </c>
      <c r="E298" s="226" t="s">
        <v>406</v>
      </c>
      <c r="F298" s="227" t="s">
        <v>407</v>
      </c>
      <c r="G298" s="228" t="s">
        <v>155</v>
      </c>
      <c r="H298" s="229">
        <v>1</v>
      </c>
      <c r="I298" s="230"/>
      <c r="J298" s="231">
        <f>ROUND(I298*H298,2)</f>
        <v>0</v>
      </c>
      <c r="K298" s="227" t="s">
        <v>21</v>
      </c>
      <c r="L298" s="47"/>
      <c r="M298" s="232" t="s">
        <v>21</v>
      </c>
      <c r="N298" s="233" t="s">
        <v>48</v>
      </c>
      <c r="O298" s="87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7" t="s">
        <v>142</v>
      </c>
      <c r="AT298" s="217" t="s">
        <v>152</v>
      </c>
      <c r="AU298" s="217" t="s">
        <v>85</v>
      </c>
      <c r="AY298" s="20" t="s">
        <v>136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20" t="s">
        <v>85</v>
      </c>
      <c r="BK298" s="218">
        <f>ROUND(I298*H298,2)</f>
        <v>0</v>
      </c>
      <c r="BL298" s="20" t="s">
        <v>142</v>
      </c>
      <c r="BM298" s="217" t="s">
        <v>408</v>
      </c>
    </row>
    <row r="299" s="2" customFormat="1">
      <c r="A299" s="41"/>
      <c r="B299" s="42"/>
      <c r="C299" s="43"/>
      <c r="D299" s="219" t="s">
        <v>143</v>
      </c>
      <c r="E299" s="43"/>
      <c r="F299" s="220" t="s">
        <v>407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143</v>
      </c>
      <c r="AU299" s="20" t="s">
        <v>85</v>
      </c>
    </row>
    <row r="300" s="2" customFormat="1">
      <c r="A300" s="41"/>
      <c r="B300" s="42"/>
      <c r="C300" s="43"/>
      <c r="D300" s="219" t="s">
        <v>144</v>
      </c>
      <c r="E300" s="43"/>
      <c r="F300" s="224" t="s">
        <v>145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144</v>
      </c>
      <c r="AU300" s="20" t="s">
        <v>85</v>
      </c>
    </row>
    <row r="301" s="2" customFormat="1" ht="16.5" customHeight="1">
      <c r="A301" s="41"/>
      <c r="B301" s="42"/>
      <c r="C301" s="205" t="s">
        <v>409</v>
      </c>
      <c r="D301" s="205" t="s">
        <v>137</v>
      </c>
      <c r="E301" s="206" t="s">
        <v>410</v>
      </c>
      <c r="F301" s="207" t="s">
        <v>411</v>
      </c>
      <c r="G301" s="208" t="s">
        <v>155</v>
      </c>
      <c r="H301" s="209">
        <v>1</v>
      </c>
      <c r="I301" s="210"/>
      <c r="J301" s="211">
        <f>ROUND(I301*H301,2)</f>
        <v>0</v>
      </c>
      <c r="K301" s="207" t="s">
        <v>21</v>
      </c>
      <c r="L301" s="212"/>
      <c r="M301" s="213" t="s">
        <v>21</v>
      </c>
      <c r="N301" s="214" t="s">
        <v>48</v>
      </c>
      <c r="O301" s="87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7" t="s">
        <v>141</v>
      </c>
      <c r="AT301" s="217" t="s">
        <v>137</v>
      </c>
      <c r="AU301" s="217" t="s">
        <v>85</v>
      </c>
      <c r="AY301" s="20" t="s">
        <v>136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20" t="s">
        <v>85</v>
      </c>
      <c r="BK301" s="218">
        <f>ROUND(I301*H301,2)</f>
        <v>0</v>
      </c>
      <c r="BL301" s="20" t="s">
        <v>142</v>
      </c>
      <c r="BM301" s="217" t="s">
        <v>412</v>
      </c>
    </row>
    <row r="302" s="2" customFormat="1">
      <c r="A302" s="41"/>
      <c r="B302" s="42"/>
      <c r="C302" s="43"/>
      <c r="D302" s="219" t="s">
        <v>143</v>
      </c>
      <c r="E302" s="43"/>
      <c r="F302" s="220" t="s">
        <v>407</v>
      </c>
      <c r="G302" s="43"/>
      <c r="H302" s="43"/>
      <c r="I302" s="221"/>
      <c r="J302" s="43"/>
      <c r="K302" s="43"/>
      <c r="L302" s="47"/>
      <c r="M302" s="222"/>
      <c r="N302" s="223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143</v>
      </c>
      <c r="AU302" s="20" t="s">
        <v>85</v>
      </c>
    </row>
    <row r="303" s="2" customFormat="1">
      <c r="A303" s="41"/>
      <c r="B303" s="42"/>
      <c r="C303" s="43"/>
      <c r="D303" s="219" t="s">
        <v>144</v>
      </c>
      <c r="E303" s="43"/>
      <c r="F303" s="224" t="s">
        <v>145</v>
      </c>
      <c r="G303" s="43"/>
      <c r="H303" s="43"/>
      <c r="I303" s="221"/>
      <c r="J303" s="43"/>
      <c r="K303" s="43"/>
      <c r="L303" s="47"/>
      <c r="M303" s="222"/>
      <c r="N303" s="223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144</v>
      </c>
      <c r="AU303" s="20" t="s">
        <v>85</v>
      </c>
    </row>
    <row r="304" s="2" customFormat="1" ht="16.5" customHeight="1">
      <c r="A304" s="41"/>
      <c r="B304" s="42"/>
      <c r="C304" s="225" t="s">
        <v>294</v>
      </c>
      <c r="D304" s="225" t="s">
        <v>152</v>
      </c>
      <c r="E304" s="226" t="s">
        <v>413</v>
      </c>
      <c r="F304" s="227" t="s">
        <v>414</v>
      </c>
      <c r="G304" s="228" t="s">
        <v>155</v>
      </c>
      <c r="H304" s="229">
        <v>1</v>
      </c>
      <c r="I304" s="230"/>
      <c r="J304" s="231">
        <f>ROUND(I304*H304,2)</f>
        <v>0</v>
      </c>
      <c r="K304" s="227" t="s">
        <v>21</v>
      </c>
      <c r="L304" s="47"/>
      <c r="M304" s="232" t="s">
        <v>21</v>
      </c>
      <c r="N304" s="233" t="s">
        <v>48</v>
      </c>
      <c r="O304" s="87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7" t="s">
        <v>142</v>
      </c>
      <c r="AT304" s="217" t="s">
        <v>152</v>
      </c>
      <c r="AU304" s="217" t="s">
        <v>85</v>
      </c>
      <c r="AY304" s="20" t="s">
        <v>136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20" t="s">
        <v>85</v>
      </c>
      <c r="BK304" s="218">
        <f>ROUND(I304*H304,2)</f>
        <v>0</v>
      </c>
      <c r="BL304" s="20" t="s">
        <v>142</v>
      </c>
      <c r="BM304" s="217" t="s">
        <v>415</v>
      </c>
    </row>
    <row r="305" s="2" customFormat="1">
      <c r="A305" s="41"/>
      <c r="B305" s="42"/>
      <c r="C305" s="43"/>
      <c r="D305" s="219" t="s">
        <v>143</v>
      </c>
      <c r="E305" s="43"/>
      <c r="F305" s="220" t="s">
        <v>414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143</v>
      </c>
      <c r="AU305" s="20" t="s">
        <v>85</v>
      </c>
    </row>
    <row r="306" s="2" customFormat="1">
      <c r="A306" s="41"/>
      <c r="B306" s="42"/>
      <c r="C306" s="43"/>
      <c r="D306" s="219" t="s">
        <v>144</v>
      </c>
      <c r="E306" s="43"/>
      <c r="F306" s="224" t="s">
        <v>145</v>
      </c>
      <c r="G306" s="43"/>
      <c r="H306" s="43"/>
      <c r="I306" s="221"/>
      <c r="J306" s="43"/>
      <c r="K306" s="43"/>
      <c r="L306" s="47"/>
      <c r="M306" s="222"/>
      <c r="N306" s="22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144</v>
      </c>
      <c r="AU306" s="20" t="s">
        <v>85</v>
      </c>
    </row>
    <row r="307" s="2" customFormat="1" ht="16.5" customHeight="1">
      <c r="A307" s="41"/>
      <c r="B307" s="42"/>
      <c r="C307" s="205" t="s">
        <v>416</v>
      </c>
      <c r="D307" s="205" t="s">
        <v>137</v>
      </c>
      <c r="E307" s="206" t="s">
        <v>417</v>
      </c>
      <c r="F307" s="207" t="s">
        <v>418</v>
      </c>
      <c r="G307" s="208" t="s">
        <v>155</v>
      </c>
      <c r="H307" s="209">
        <v>1</v>
      </c>
      <c r="I307" s="210"/>
      <c r="J307" s="211">
        <f>ROUND(I307*H307,2)</f>
        <v>0</v>
      </c>
      <c r="K307" s="207" t="s">
        <v>21</v>
      </c>
      <c r="L307" s="212"/>
      <c r="M307" s="213" t="s">
        <v>21</v>
      </c>
      <c r="N307" s="214" t="s">
        <v>48</v>
      </c>
      <c r="O307" s="87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7" t="s">
        <v>141</v>
      </c>
      <c r="AT307" s="217" t="s">
        <v>137</v>
      </c>
      <c r="AU307" s="217" t="s">
        <v>85</v>
      </c>
      <c r="AY307" s="20" t="s">
        <v>136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20" t="s">
        <v>85</v>
      </c>
      <c r="BK307" s="218">
        <f>ROUND(I307*H307,2)</f>
        <v>0</v>
      </c>
      <c r="BL307" s="20" t="s">
        <v>142</v>
      </c>
      <c r="BM307" s="217" t="s">
        <v>419</v>
      </c>
    </row>
    <row r="308" s="2" customFormat="1">
      <c r="A308" s="41"/>
      <c r="B308" s="42"/>
      <c r="C308" s="43"/>
      <c r="D308" s="219" t="s">
        <v>143</v>
      </c>
      <c r="E308" s="43"/>
      <c r="F308" s="220" t="s">
        <v>418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143</v>
      </c>
      <c r="AU308" s="20" t="s">
        <v>85</v>
      </c>
    </row>
    <row r="309" s="2" customFormat="1">
      <c r="A309" s="41"/>
      <c r="B309" s="42"/>
      <c r="C309" s="43"/>
      <c r="D309" s="219" t="s">
        <v>144</v>
      </c>
      <c r="E309" s="43"/>
      <c r="F309" s="224" t="s">
        <v>145</v>
      </c>
      <c r="G309" s="43"/>
      <c r="H309" s="43"/>
      <c r="I309" s="221"/>
      <c r="J309" s="43"/>
      <c r="K309" s="43"/>
      <c r="L309" s="47"/>
      <c r="M309" s="222"/>
      <c r="N309" s="223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144</v>
      </c>
      <c r="AU309" s="20" t="s">
        <v>85</v>
      </c>
    </row>
    <row r="310" s="2" customFormat="1" ht="16.5" customHeight="1">
      <c r="A310" s="41"/>
      <c r="B310" s="42"/>
      <c r="C310" s="225" t="s">
        <v>299</v>
      </c>
      <c r="D310" s="225" t="s">
        <v>152</v>
      </c>
      <c r="E310" s="226" t="s">
        <v>420</v>
      </c>
      <c r="F310" s="227" t="s">
        <v>421</v>
      </c>
      <c r="G310" s="228" t="s">
        <v>155</v>
      </c>
      <c r="H310" s="229">
        <v>1</v>
      </c>
      <c r="I310" s="230"/>
      <c r="J310" s="231">
        <f>ROUND(I310*H310,2)</f>
        <v>0</v>
      </c>
      <c r="K310" s="227" t="s">
        <v>21</v>
      </c>
      <c r="L310" s="47"/>
      <c r="M310" s="232" t="s">
        <v>21</v>
      </c>
      <c r="N310" s="233" t="s">
        <v>48</v>
      </c>
      <c r="O310" s="87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7" t="s">
        <v>142</v>
      </c>
      <c r="AT310" s="217" t="s">
        <v>152</v>
      </c>
      <c r="AU310" s="217" t="s">
        <v>85</v>
      </c>
      <c r="AY310" s="20" t="s">
        <v>136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20" t="s">
        <v>85</v>
      </c>
      <c r="BK310" s="218">
        <f>ROUND(I310*H310,2)</f>
        <v>0</v>
      </c>
      <c r="BL310" s="20" t="s">
        <v>142</v>
      </c>
      <c r="BM310" s="217" t="s">
        <v>422</v>
      </c>
    </row>
    <row r="311" s="2" customFormat="1">
      <c r="A311" s="41"/>
      <c r="B311" s="42"/>
      <c r="C311" s="43"/>
      <c r="D311" s="219" t="s">
        <v>143</v>
      </c>
      <c r="E311" s="43"/>
      <c r="F311" s="220" t="s">
        <v>421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143</v>
      </c>
      <c r="AU311" s="20" t="s">
        <v>85</v>
      </c>
    </row>
    <row r="312" s="2" customFormat="1">
      <c r="A312" s="41"/>
      <c r="B312" s="42"/>
      <c r="C312" s="43"/>
      <c r="D312" s="219" t="s">
        <v>144</v>
      </c>
      <c r="E312" s="43"/>
      <c r="F312" s="224" t="s">
        <v>145</v>
      </c>
      <c r="G312" s="43"/>
      <c r="H312" s="43"/>
      <c r="I312" s="221"/>
      <c r="J312" s="43"/>
      <c r="K312" s="43"/>
      <c r="L312" s="47"/>
      <c r="M312" s="222"/>
      <c r="N312" s="22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144</v>
      </c>
      <c r="AU312" s="20" t="s">
        <v>85</v>
      </c>
    </row>
    <row r="313" s="2" customFormat="1" ht="16.5" customHeight="1">
      <c r="A313" s="41"/>
      <c r="B313" s="42"/>
      <c r="C313" s="205" t="s">
        <v>423</v>
      </c>
      <c r="D313" s="205" t="s">
        <v>137</v>
      </c>
      <c r="E313" s="206" t="s">
        <v>424</v>
      </c>
      <c r="F313" s="207" t="s">
        <v>425</v>
      </c>
      <c r="G313" s="208" t="s">
        <v>155</v>
      </c>
      <c r="H313" s="209">
        <v>1</v>
      </c>
      <c r="I313" s="210"/>
      <c r="J313" s="211">
        <f>ROUND(I313*H313,2)</f>
        <v>0</v>
      </c>
      <c r="K313" s="207" t="s">
        <v>21</v>
      </c>
      <c r="L313" s="212"/>
      <c r="M313" s="213" t="s">
        <v>21</v>
      </c>
      <c r="N313" s="214" t="s">
        <v>48</v>
      </c>
      <c r="O313" s="87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7" t="s">
        <v>141</v>
      </c>
      <c r="AT313" s="217" t="s">
        <v>137</v>
      </c>
      <c r="AU313" s="217" t="s">
        <v>85</v>
      </c>
      <c r="AY313" s="20" t="s">
        <v>136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20" t="s">
        <v>85</v>
      </c>
      <c r="BK313" s="218">
        <f>ROUND(I313*H313,2)</f>
        <v>0</v>
      </c>
      <c r="BL313" s="20" t="s">
        <v>142</v>
      </c>
      <c r="BM313" s="217" t="s">
        <v>426</v>
      </c>
    </row>
    <row r="314" s="2" customFormat="1">
      <c r="A314" s="41"/>
      <c r="B314" s="42"/>
      <c r="C314" s="43"/>
      <c r="D314" s="219" t="s">
        <v>143</v>
      </c>
      <c r="E314" s="43"/>
      <c r="F314" s="220" t="s">
        <v>425</v>
      </c>
      <c r="G314" s="43"/>
      <c r="H314" s="43"/>
      <c r="I314" s="221"/>
      <c r="J314" s="43"/>
      <c r="K314" s="43"/>
      <c r="L314" s="47"/>
      <c r="M314" s="222"/>
      <c r="N314" s="223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143</v>
      </c>
      <c r="AU314" s="20" t="s">
        <v>85</v>
      </c>
    </row>
    <row r="315" s="2" customFormat="1">
      <c r="A315" s="41"/>
      <c r="B315" s="42"/>
      <c r="C315" s="43"/>
      <c r="D315" s="219" t="s">
        <v>144</v>
      </c>
      <c r="E315" s="43"/>
      <c r="F315" s="224" t="s">
        <v>145</v>
      </c>
      <c r="G315" s="43"/>
      <c r="H315" s="43"/>
      <c r="I315" s="221"/>
      <c r="J315" s="43"/>
      <c r="K315" s="43"/>
      <c r="L315" s="47"/>
      <c r="M315" s="222"/>
      <c r="N315" s="223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144</v>
      </c>
      <c r="AU315" s="20" t="s">
        <v>85</v>
      </c>
    </row>
    <row r="316" s="2" customFormat="1" ht="16.5" customHeight="1">
      <c r="A316" s="41"/>
      <c r="B316" s="42"/>
      <c r="C316" s="225" t="s">
        <v>303</v>
      </c>
      <c r="D316" s="225" t="s">
        <v>152</v>
      </c>
      <c r="E316" s="226" t="s">
        <v>427</v>
      </c>
      <c r="F316" s="227" t="s">
        <v>428</v>
      </c>
      <c r="G316" s="228" t="s">
        <v>155</v>
      </c>
      <c r="H316" s="229">
        <v>1</v>
      </c>
      <c r="I316" s="230"/>
      <c r="J316" s="231">
        <f>ROUND(I316*H316,2)</f>
        <v>0</v>
      </c>
      <c r="K316" s="227" t="s">
        <v>21</v>
      </c>
      <c r="L316" s="47"/>
      <c r="M316" s="232" t="s">
        <v>21</v>
      </c>
      <c r="N316" s="233" t="s">
        <v>48</v>
      </c>
      <c r="O316" s="87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7" t="s">
        <v>142</v>
      </c>
      <c r="AT316" s="217" t="s">
        <v>152</v>
      </c>
      <c r="AU316" s="217" t="s">
        <v>85</v>
      </c>
      <c r="AY316" s="20" t="s">
        <v>136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20" t="s">
        <v>85</v>
      </c>
      <c r="BK316" s="218">
        <f>ROUND(I316*H316,2)</f>
        <v>0</v>
      </c>
      <c r="BL316" s="20" t="s">
        <v>142</v>
      </c>
      <c r="BM316" s="217" t="s">
        <v>429</v>
      </c>
    </row>
    <row r="317" s="2" customFormat="1">
      <c r="A317" s="41"/>
      <c r="B317" s="42"/>
      <c r="C317" s="43"/>
      <c r="D317" s="219" t="s">
        <v>143</v>
      </c>
      <c r="E317" s="43"/>
      <c r="F317" s="220" t="s">
        <v>428</v>
      </c>
      <c r="G317" s="43"/>
      <c r="H317" s="43"/>
      <c r="I317" s="221"/>
      <c r="J317" s="43"/>
      <c r="K317" s="43"/>
      <c r="L317" s="47"/>
      <c r="M317" s="222"/>
      <c r="N317" s="22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143</v>
      </c>
      <c r="AU317" s="20" t="s">
        <v>85</v>
      </c>
    </row>
    <row r="318" s="2" customFormat="1">
      <c r="A318" s="41"/>
      <c r="B318" s="42"/>
      <c r="C318" s="43"/>
      <c r="D318" s="219" t="s">
        <v>144</v>
      </c>
      <c r="E318" s="43"/>
      <c r="F318" s="224" t="s">
        <v>145</v>
      </c>
      <c r="G318" s="43"/>
      <c r="H318" s="43"/>
      <c r="I318" s="221"/>
      <c r="J318" s="43"/>
      <c r="K318" s="43"/>
      <c r="L318" s="47"/>
      <c r="M318" s="222"/>
      <c r="N318" s="223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144</v>
      </c>
      <c r="AU318" s="20" t="s">
        <v>85</v>
      </c>
    </row>
    <row r="319" s="2" customFormat="1" ht="16.5" customHeight="1">
      <c r="A319" s="41"/>
      <c r="B319" s="42"/>
      <c r="C319" s="205" t="s">
        <v>430</v>
      </c>
      <c r="D319" s="205" t="s">
        <v>137</v>
      </c>
      <c r="E319" s="206" t="s">
        <v>431</v>
      </c>
      <c r="F319" s="207" t="s">
        <v>432</v>
      </c>
      <c r="G319" s="208" t="s">
        <v>155</v>
      </c>
      <c r="H319" s="209">
        <v>1</v>
      </c>
      <c r="I319" s="210"/>
      <c r="J319" s="211">
        <f>ROUND(I319*H319,2)</f>
        <v>0</v>
      </c>
      <c r="K319" s="207" t="s">
        <v>21</v>
      </c>
      <c r="L319" s="212"/>
      <c r="M319" s="213" t="s">
        <v>21</v>
      </c>
      <c r="N319" s="214" t="s">
        <v>48</v>
      </c>
      <c r="O319" s="87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7" t="s">
        <v>141</v>
      </c>
      <c r="AT319" s="217" t="s">
        <v>137</v>
      </c>
      <c r="AU319" s="217" t="s">
        <v>85</v>
      </c>
      <c r="AY319" s="20" t="s">
        <v>136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20" t="s">
        <v>85</v>
      </c>
      <c r="BK319" s="218">
        <f>ROUND(I319*H319,2)</f>
        <v>0</v>
      </c>
      <c r="BL319" s="20" t="s">
        <v>142</v>
      </c>
      <c r="BM319" s="217" t="s">
        <v>433</v>
      </c>
    </row>
    <row r="320" s="2" customFormat="1">
      <c r="A320" s="41"/>
      <c r="B320" s="42"/>
      <c r="C320" s="43"/>
      <c r="D320" s="219" t="s">
        <v>143</v>
      </c>
      <c r="E320" s="43"/>
      <c r="F320" s="220" t="s">
        <v>432</v>
      </c>
      <c r="G320" s="43"/>
      <c r="H320" s="43"/>
      <c r="I320" s="221"/>
      <c r="J320" s="43"/>
      <c r="K320" s="43"/>
      <c r="L320" s="47"/>
      <c r="M320" s="222"/>
      <c r="N320" s="22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143</v>
      </c>
      <c r="AU320" s="20" t="s">
        <v>85</v>
      </c>
    </row>
    <row r="321" s="2" customFormat="1">
      <c r="A321" s="41"/>
      <c r="B321" s="42"/>
      <c r="C321" s="43"/>
      <c r="D321" s="219" t="s">
        <v>144</v>
      </c>
      <c r="E321" s="43"/>
      <c r="F321" s="224" t="s">
        <v>145</v>
      </c>
      <c r="G321" s="43"/>
      <c r="H321" s="43"/>
      <c r="I321" s="221"/>
      <c r="J321" s="43"/>
      <c r="K321" s="43"/>
      <c r="L321" s="47"/>
      <c r="M321" s="222"/>
      <c r="N321" s="223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144</v>
      </c>
      <c r="AU321" s="20" t="s">
        <v>85</v>
      </c>
    </row>
    <row r="322" s="2" customFormat="1" ht="16.5" customHeight="1">
      <c r="A322" s="41"/>
      <c r="B322" s="42"/>
      <c r="C322" s="225" t="s">
        <v>308</v>
      </c>
      <c r="D322" s="225" t="s">
        <v>152</v>
      </c>
      <c r="E322" s="226" t="s">
        <v>434</v>
      </c>
      <c r="F322" s="227" t="s">
        <v>435</v>
      </c>
      <c r="G322" s="228" t="s">
        <v>155</v>
      </c>
      <c r="H322" s="229">
        <v>1</v>
      </c>
      <c r="I322" s="230"/>
      <c r="J322" s="231">
        <f>ROUND(I322*H322,2)</f>
        <v>0</v>
      </c>
      <c r="K322" s="227" t="s">
        <v>21</v>
      </c>
      <c r="L322" s="47"/>
      <c r="M322" s="232" t="s">
        <v>21</v>
      </c>
      <c r="N322" s="233" t="s">
        <v>48</v>
      </c>
      <c r="O322" s="87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7" t="s">
        <v>142</v>
      </c>
      <c r="AT322" s="217" t="s">
        <v>152</v>
      </c>
      <c r="AU322" s="217" t="s">
        <v>85</v>
      </c>
      <c r="AY322" s="20" t="s">
        <v>136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20" t="s">
        <v>85</v>
      </c>
      <c r="BK322" s="218">
        <f>ROUND(I322*H322,2)</f>
        <v>0</v>
      </c>
      <c r="BL322" s="20" t="s">
        <v>142</v>
      </c>
      <c r="BM322" s="217" t="s">
        <v>436</v>
      </c>
    </row>
    <row r="323" s="2" customFormat="1">
      <c r="A323" s="41"/>
      <c r="B323" s="42"/>
      <c r="C323" s="43"/>
      <c r="D323" s="219" t="s">
        <v>143</v>
      </c>
      <c r="E323" s="43"/>
      <c r="F323" s="220" t="s">
        <v>435</v>
      </c>
      <c r="G323" s="43"/>
      <c r="H323" s="43"/>
      <c r="I323" s="221"/>
      <c r="J323" s="43"/>
      <c r="K323" s="43"/>
      <c r="L323" s="47"/>
      <c r="M323" s="222"/>
      <c r="N323" s="22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143</v>
      </c>
      <c r="AU323" s="20" t="s">
        <v>85</v>
      </c>
    </row>
    <row r="324" s="2" customFormat="1">
      <c r="A324" s="41"/>
      <c r="B324" s="42"/>
      <c r="C324" s="43"/>
      <c r="D324" s="219" t="s">
        <v>144</v>
      </c>
      <c r="E324" s="43"/>
      <c r="F324" s="224" t="s">
        <v>145</v>
      </c>
      <c r="G324" s="43"/>
      <c r="H324" s="43"/>
      <c r="I324" s="221"/>
      <c r="J324" s="43"/>
      <c r="K324" s="43"/>
      <c r="L324" s="47"/>
      <c r="M324" s="222"/>
      <c r="N324" s="223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144</v>
      </c>
      <c r="AU324" s="20" t="s">
        <v>85</v>
      </c>
    </row>
    <row r="325" s="2" customFormat="1" ht="16.5" customHeight="1">
      <c r="A325" s="41"/>
      <c r="B325" s="42"/>
      <c r="C325" s="205" t="s">
        <v>437</v>
      </c>
      <c r="D325" s="205" t="s">
        <v>137</v>
      </c>
      <c r="E325" s="206" t="s">
        <v>438</v>
      </c>
      <c r="F325" s="207" t="s">
        <v>435</v>
      </c>
      <c r="G325" s="208" t="s">
        <v>155</v>
      </c>
      <c r="H325" s="209">
        <v>1</v>
      </c>
      <c r="I325" s="210"/>
      <c r="J325" s="211">
        <f>ROUND(I325*H325,2)</f>
        <v>0</v>
      </c>
      <c r="K325" s="207" t="s">
        <v>21</v>
      </c>
      <c r="L325" s="212"/>
      <c r="M325" s="213" t="s">
        <v>21</v>
      </c>
      <c r="N325" s="214" t="s">
        <v>48</v>
      </c>
      <c r="O325" s="87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7" t="s">
        <v>141</v>
      </c>
      <c r="AT325" s="217" t="s">
        <v>137</v>
      </c>
      <c r="AU325" s="217" t="s">
        <v>85</v>
      </c>
      <c r="AY325" s="20" t="s">
        <v>136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20" t="s">
        <v>85</v>
      </c>
      <c r="BK325" s="218">
        <f>ROUND(I325*H325,2)</f>
        <v>0</v>
      </c>
      <c r="BL325" s="20" t="s">
        <v>142</v>
      </c>
      <c r="BM325" s="217" t="s">
        <v>439</v>
      </c>
    </row>
    <row r="326" s="2" customFormat="1">
      <c r="A326" s="41"/>
      <c r="B326" s="42"/>
      <c r="C326" s="43"/>
      <c r="D326" s="219" t="s">
        <v>143</v>
      </c>
      <c r="E326" s="43"/>
      <c r="F326" s="220" t="s">
        <v>435</v>
      </c>
      <c r="G326" s="43"/>
      <c r="H326" s="43"/>
      <c r="I326" s="221"/>
      <c r="J326" s="43"/>
      <c r="K326" s="43"/>
      <c r="L326" s="47"/>
      <c r="M326" s="222"/>
      <c r="N326" s="22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143</v>
      </c>
      <c r="AU326" s="20" t="s">
        <v>85</v>
      </c>
    </row>
    <row r="327" s="2" customFormat="1">
      <c r="A327" s="41"/>
      <c r="B327" s="42"/>
      <c r="C327" s="43"/>
      <c r="D327" s="219" t="s">
        <v>144</v>
      </c>
      <c r="E327" s="43"/>
      <c r="F327" s="224" t="s">
        <v>145</v>
      </c>
      <c r="G327" s="43"/>
      <c r="H327" s="43"/>
      <c r="I327" s="221"/>
      <c r="J327" s="43"/>
      <c r="K327" s="43"/>
      <c r="L327" s="47"/>
      <c r="M327" s="222"/>
      <c r="N327" s="22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144</v>
      </c>
      <c r="AU327" s="20" t="s">
        <v>85</v>
      </c>
    </row>
    <row r="328" s="2" customFormat="1" ht="16.5" customHeight="1">
      <c r="A328" s="41"/>
      <c r="B328" s="42"/>
      <c r="C328" s="225" t="s">
        <v>317</v>
      </c>
      <c r="D328" s="225" t="s">
        <v>152</v>
      </c>
      <c r="E328" s="226" t="s">
        <v>440</v>
      </c>
      <c r="F328" s="227" t="s">
        <v>441</v>
      </c>
      <c r="G328" s="228" t="s">
        <v>155</v>
      </c>
      <c r="H328" s="229">
        <v>1</v>
      </c>
      <c r="I328" s="230"/>
      <c r="J328" s="231">
        <f>ROUND(I328*H328,2)</f>
        <v>0</v>
      </c>
      <c r="K328" s="227" t="s">
        <v>21</v>
      </c>
      <c r="L328" s="47"/>
      <c r="M328" s="232" t="s">
        <v>21</v>
      </c>
      <c r="N328" s="233" t="s">
        <v>48</v>
      </c>
      <c r="O328" s="87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7" t="s">
        <v>142</v>
      </c>
      <c r="AT328" s="217" t="s">
        <v>152</v>
      </c>
      <c r="AU328" s="217" t="s">
        <v>85</v>
      </c>
      <c r="AY328" s="20" t="s">
        <v>136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20" t="s">
        <v>85</v>
      </c>
      <c r="BK328" s="218">
        <f>ROUND(I328*H328,2)</f>
        <v>0</v>
      </c>
      <c r="BL328" s="20" t="s">
        <v>142</v>
      </c>
      <c r="BM328" s="217" t="s">
        <v>442</v>
      </c>
    </row>
    <row r="329" s="2" customFormat="1">
      <c r="A329" s="41"/>
      <c r="B329" s="42"/>
      <c r="C329" s="43"/>
      <c r="D329" s="219" t="s">
        <v>143</v>
      </c>
      <c r="E329" s="43"/>
      <c r="F329" s="220" t="s">
        <v>441</v>
      </c>
      <c r="G329" s="43"/>
      <c r="H329" s="43"/>
      <c r="I329" s="221"/>
      <c r="J329" s="43"/>
      <c r="K329" s="43"/>
      <c r="L329" s="47"/>
      <c r="M329" s="222"/>
      <c r="N329" s="223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143</v>
      </c>
      <c r="AU329" s="20" t="s">
        <v>85</v>
      </c>
    </row>
    <row r="330" s="2" customFormat="1">
      <c r="A330" s="41"/>
      <c r="B330" s="42"/>
      <c r="C330" s="43"/>
      <c r="D330" s="219" t="s">
        <v>144</v>
      </c>
      <c r="E330" s="43"/>
      <c r="F330" s="224" t="s">
        <v>145</v>
      </c>
      <c r="G330" s="43"/>
      <c r="H330" s="43"/>
      <c r="I330" s="221"/>
      <c r="J330" s="43"/>
      <c r="K330" s="43"/>
      <c r="L330" s="47"/>
      <c r="M330" s="222"/>
      <c r="N330" s="223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144</v>
      </c>
      <c r="AU330" s="20" t="s">
        <v>85</v>
      </c>
    </row>
    <row r="331" s="2" customFormat="1" ht="16.5" customHeight="1">
      <c r="A331" s="41"/>
      <c r="B331" s="42"/>
      <c r="C331" s="205" t="s">
        <v>443</v>
      </c>
      <c r="D331" s="205" t="s">
        <v>137</v>
      </c>
      <c r="E331" s="206" t="s">
        <v>444</v>
      </c>
      <c r="F331" s="207" t="s">
        <v>445</v>
      </c>
      <c r="G331" s="208" t="s">
        <v>155</v>
      </c>
      <c r="H331" s="209">
        <v>1</v>
      </c>
      <c r="I331" s="210"/>
      <c r="J331" s="211">
        <f>ROUND(I331*H331,2)</f>
        <v>0</v>
      </c>
      <c r="K331" s="207" t="s">
        <v>21</v>
      </c>
      <c r="L331" s="212"/>
      <c r="M331" s="213" t="s">
        <v>21</v>
      </c>
      <c r="N331" s="214" t="s">
        <v>48</v>
      </c>
      <c r="O331" s="87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7" t="s">
        <v>141</v>
      </c>
      <c r="AT331" s="217" t="s">
        <v>137</v>
      </c>
      <c r="AU331" s="217" t="s">
        <v>85</v>
      </c>
      <c r="AY331" s="20" t="s">
        <v>136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20" t="s">
        <v>85</v>
      </c>
      <c r="BK331" s="218">
        <f>ROUND(I331*H331,2)</f>
        <v>0</v>
      </c>
      <c r="BL331" s="20" t="s">
        <v>142</v>
      </c>
      <c r="BM331" s="217" t="s">
        <v>446</v>
      </c>
    </row>
    <row r="332" s="2" customFormat="1">
      <c r="A332" s="41"/>
      <c r="B332" s="42"/>
      <c r="C332" s="43"/>
      <c r="D332" s="219" t="s">
        <v>143</v>
      </c>
      <c r="E332" s="43"/>
      <c r="F332" s="220" t="s">
        <v>445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143</v>
      </c>
      <c r="AU332" s="20" t="s">
        <v>85</v>
      </c>
    </row>
    <row r="333" s="2" customFormat="1">
      <c r="A333" s="41"/>
      <c r="B333" s="42"/>
      <c r="C333" s="43"/>
      <c r="D333" s="219" t="s">
        <v>144</v>
      </c>
      <c r="E333" s="43"/>
      <c r="F333" s="224" t="s">
        <v>145</v>
      </c>
      <c r="G333" s="43"/>
      <c r="H333" s="43"/>
      <c r="I333" s="221"/>
      <c r="J333" s="43"/>
      <c r="K333" s="43"/>
      <c r="L333" s="47"/>
      <c r="M333" s="222"/>
      <c r="N333" s="22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144</v>
      </c>
      <c r="AU333" s="20" t="s">
        <v>85</v>
      </c>
    </row>
    <row r="334" s="2" customFormat="1" ht="16.5" customHeight="1">
      <c r="A334" s="41"/>
      <c r="B334" s="42"/>
      <c r="C334" s="225" t="s">
        <v>447</v>
      </c>
      <c r="D334" s="225" t="s">
        <v>152</v>
      </c>
      <c r="E334" s="226" t="s">
        <v>448</v>
      </c>
      <c r="F334" s="227" t="s">
        <v>449</v>
      </c>
      <c r="G334" s="228" t="s">
        <v>155</v>
      </c>
      <c r="H334" s="229">
        <v>1</v>
      </c>
      <c r="I334" s="230"/>
      <c r="J334" s="231">
        <f>ROUND(I334*H334,2)</f>
        <v>0</v>
      </c>
      <c r="K334" s="227" t="s">
        <v>21</v>
      </c>
      <c r="L334" s="47"/>
      <c r="M334" s="232" t="s">
        <v>21</v>
      </c>
      <c r="N334" s="233" t="s">
        <v>48</v>
      </c>
      <c r="O334" s="87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7" t="s">
        <v>142</v>
      </c>
      <c r="AT334" s="217" t="s">
        <v>152</v>
      </c>
      <c r="AU334" s="217" t="s">
        <v>85</v>
      </c>
      <c r="AY334" s="20" t="s">
        <v>136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20" t="s">
        <v>85</v>
      </c>
      <c r="BK334" s="218">
        <f>ROUND(I334*H334,2)</f>
        <v>0</v>
      </c>
      <c r="BL334" s="20" t="s">
        <v>142</v>
      </c>
      <c r="BM334" s="217" t="s">
        <v>450</v>
      </c>
    </row>
    <row r="335" s="2" customFormat="1">
      <c r="A335" s="41"/>
      <c r="B335" s="42"/>
      <c r="C335" s="43"/>
      <c r="D335" s="219" t="s">
        <v>143</v>
      </c>
      <c r="E335" s="43"/>
      <c r="F335" s="220" t="s">
        <v>449</v>
      </c>
      <c r="G335" s="43"/>
      <c r="H335" s="43"/>
      <c r="I335" s="221"/>
      <c r="J335" s="43"/>
      <c r="K335" s="43"/>
      <c r="L335" s="47"/>
      <c r="M335" s="222"/>
      <c r="N335" s="223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143</v>
      </c>
      <c r="AU335" s="20" t="s">
        <v>85</v>
      </c>
    </row>
    <row r="336" s="2" customFormat="1">
      <c r="A336" s="41"/>
      <c r="B336" s="42"/>
      <c r="C336" s="43"/>
      <c r="D336" s="219" t="s">
        <v>144</v>
      </c>
      <c r="E336" s="43"/>
      <c r="F336" s="224" t="s">
        <v>145</v>
      </c>
      <c r="G336" s="43"/>
      <c r="H336" s="43"/>
      <c r="I336" s="221"/>
      <c r="J336" s="43"/>
      <c r="K336" s="43"/>
      <c r="L336" s="47"/>
      <c r="M336" s="222"/>
      <c r="N336" s="223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144</v>
      </c>
      <c r="AU336" s="20" t="s">
        <v>85</v>
      </c>
    </row>
    <row r="337" s="2" customFormat="1" ht="16.5" customHeight="1">
      <c r="A337" s="41"/>
      <c r="B337" s="42"/>
      <c r="C337" s="225" t="s">
        <v>324</v>
      </c>
      <c r="D337" s="225" t="s">
        <v>152</v>
      </c>
      <c r="E337" s="226" t="s">
        <v>451</v>
      </c>
      <c r="F337" s="227" t="s">
        <v>452</v>
      </c>
      <c r="G337" s="228" t="s">
        <v>155</v>
      </c>
      <c r="H337" s="229">
        <v>6</v>
      </c>
      <c r="I337" s="230"/>
      <c r="J337" s="231">
        <f>ROUND(I337*H337,2)</f>
        <v>0</v>
      </c>
      <c r="K337" s="227" t="s">
        <v>21</v>
      </c>
      <c r="L337" s="47"/>
      <c r="M337" s="232" t="s">
        <v>21</v>
      </c>
      <c r="N337" s="233" t="s">
        <v>48</v>
      </c>
      <c r="O337" s="87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7" t="s">
        <v>142</v>
      </c>
      <c r="AT337" s="217" t="s">
        <v>152</v>
      </c>
      <c r="AU337" s="217" t="s">
        <v>85</v>
      </c>
      <c r="AY337" s="20" t="s">
        <v>136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20" t="s">
        <v>85</v>
      </c>
      <c r="BK337" s="218">
        <f>ROUND(I337*H337,2)</f>
        <v>0</v>
      </c>
      <c r="BL337" s="20" t="s">
        <v>142</v>
      </c>
      <c r="BM337" s="217" t="s">
        <v>453</v>
      </c>
    </row>
    <row r="338" s="2" customFormat="1">
      <c r="A338" s="41"/>
      <c r="B338" s="42"/>
      <c r="C338" s="43"/>
      <c r="D338" s="219" t="s">
        <v>143</v>
      </c>
      <c r="E338" s="43"/>
      <c r="F338" s="220" t="s">
        <v>452</v>
      </c>
      <c r="G338" s="43"/>
      <c r="H338" s="43"/>
      <c r="I338" s="221"/>
      <c r="J338" s="43"/>
      <c r="K338" s="43"/>
      <c r="L338" s="47"/>
      <c r="M338" s="222"/>
      <c r="N338" s="223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143</v>
      </c>
      <c r="AU338" s="20" t="s">
        <v>85</v>
      </c>
    </row>
    <row r="339" s="2" customFormat="1">
      <c r="A339" s="41"/>
      <c r="B339" s="42"/>
      <c r="C339" s="43"/>
      <c r="D339" s="219" t="s">
        <v>144</v>
      </c>
      <c r="E339" s="43"/>
      <c r="F339" s="224" t="s">
        <v>145</v>
      </c>
      <c r="G339" s="43"/>
      <c r="H339" s="43"/>
      <c r="I339" s="221"/>
      <c r="J339" s="43"/>
      <c r="K339" s="43"/>
      <c r="L339" s="47"/>
      <c r="M339" s="222"/>
      <c r="N339" s="22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144</v>
      </c>
      <c r="AU339" s="20" t="s">
        <v>85</v>
      </c>
    </row>
    <row r="340" s="2" customFormat="1" ht="16.5" customHeight="1">
      <c r="A340" s="41"/>
      <c r="B340" s="42"/>
      <c r="C340" s="225" t="s">
        <v>329</v>
      </c>
      <c r="D340" s="225" t="s">
        <v>152</v>
      </c>
      <c r="E340" s="226" t="s">
        <v>454</v>
      </c>
      <c r="F340" s="227" t="s">
        <v>455</v>
      </c>
      <c r="G340" s="228" t="s">
        <v>155</v>
      </c>
      <c r="H340" s="229">
        <v>1</v>
      </c>
      <c r="I340" s="230"/>
      <c r="J340" s="231">
        <f>ROUND(I340*H340,2)</f>
        <v>0</v>
      </c>
      <c r="K340" s="227" t="s">
        <v>21</v>
      </c>
      <c r="L340" s="47"/>
      <c r="M340" s="232" t="s">
        <v>21</v>
      </c>
      <c r="N340" s="233" t="s">
        <v>48</v>
      </c>
      <c r="O340" s="87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7" t="s">
        <v>142</v>
      </c>
      <c r="AT340" s="217" t="s">
        <v>152</v>
      </c>
      <c r="AU340" s="217" t="s">
        <v>85</v>
      </c>
      <c r="AY340" s="20" t="s">
        <v>136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20" t="s">
        <v>85</v>
      </c>
      <c r="BK340" s="218">
        <f>ROUND(I340*H340,2)</f>
        <v>0</v>
      </c>
      <c r="BL340" s="20" t="s">
        <v>142</v>
      </c>
      <c r="BM340" s="217" t="s">
        <v>456</v>
      </c>
    </row>
    <row r="341" s="2" customFormat="1">
      <c r="A341" s="41"/>
      <c r="B341" s="42"/>
      <c r="C341" s="43"/>
      <c r="D341" s="219" t="s">
        <v>143</v>
      </c>
      <c r="E341" s="43"/>
      <c r="F341" s="220" t="s">
        <v>457</v>
      </c>
      <c r="G341" s="43"/>
      <c r="H341" s="43"/>
      <c r="I341" s="221"/>
      <c r="J341" s="43"/>
      <c r="K341" s="43"/>
      <c r="L341" s="47"/>
      <c r="M341" s="222"/>
      <c r="N341" s="223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143</v>
      </c>
      <c r="AU341" s="20" t="s">
        <v>85</v>
      </c>
    </row>
    <row r="342" s="2" customFormat="1">
      <c r="A342" s="41"/>
      <c r="B342" s="42"/>
      <c r="C342" s="43"/>
      <c r="D342" s="219" t="s">
        <v>144</v>
      </c>
      <c r="E342" s="43"/>
      <c r="F342" s="224" t="s">
        <v>458</v>
      </c>
      <c r="G342" s="43"/>
      <c r="H342" s="43"/>
      <c r="I342" s="221"/>
      <c r="J342" s="43"/>
      <c r="K342" s="43"/>
      <c r="L342" s="47"/>
      <c r="M342" s="222"/>
      <c r="N342" s="223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144</v>
      </c>
      <c r="AU342" s="20" t="s">
        <v>85</v>
      </c>
    </row>
    <row r="343" s="2" customFormat="1" ht="16.5" customHeight="1">
      <c r="A343" s="41"/>
      <c r="B343" s="42"/>
      <c r="C343" s="225" t="s">
        <v>459</v>
      </c>
      <c r="D343" s="225" t="s">
        <v>152</v>
      </c>
      <c r="E343" s="226" t="s">
        <v>460</v>
      </c>
      <c r="F343" s="227" t="s">
        <v>357</v>
      </c>
      <c r="G343" s="228" t="s">
        <v>155</v>
      </c>
      <c r="H343" s="229">
        <v>6</v>
      </c>
      <c r="I343" s="230"/>
      <c r="J343" s="231">
        <f>ROUND(I343*H343,2)</f>
        <v>0</v>
      </c>
      <c r="K343" s="227" t="s">
        <v>21</v>
      </c>
      <c r="L343" s="47"/>
      <c r="M343" s="232" t="s">
        <v>21</v>
      </c>
      <c r="N343" s="233" t="s">
        <v>48</v>
      </c>
      <c r="O343" s="87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7" t="s">
        <v>142</v>
      </c>
      <c r="AT343" s="217" t="s">
        <v>152</v>
      </c>
      <c r="AU343" s="217" t="s">
        <v>85</v>
      </c>
      <c r="AY343" s="20" t="s">
        <v>136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20" t="s">
        <v>85</v>
      </c>
      <c r="BK343" s="218">
        <f>ROUND(I343*H343,2)</f>
        <v>0</v>
      </c>
      <c r="BL343" s="20" t="s">
        <v>142</v>
      </c>
      <c r="BM343" s="217" t="s">
        <v>461</v>
      </c>
    </row>
    <row r="344" s="2" customFormat="1">
      <c r="A344" s="41"/>
      <c r="B344" s="42"/>
      <c r="C344" s="43"/>
      <c r="D344" s="219" t="s">
        <v>143</v>
      </c>
      <c r="E344" s="43"/>
      <c r="F344" s="220" t="s">
        <v>357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143</v>
      </c>
      <c r="AU344" s="20" t="s">
        <v>85</v>
      </c>
    </row>
    <row r="345" s="2" customFormat="1">
      <c r="A345" s="41"/>
      <c r="B345" s="42"/>
      <c r="C345" s="43"/>
      <c r="D345" s="219" t="s">
        <v>144</v>
      </c>
      <c r="E345" s="43"/>
      <c r="F345" s="224" t="s">
        <v>145</v>
      </c>
      <c r="G345" s="43"/>
      <c r="H345" s="43"/>
      <c r="I345" s="221"/>
      <c r="J345" s="43"/>
      <c r="K345" s="43"/>
      <c r="L345" s="47"/>
      <c r="M345" s="222"/>
      <c r="N345" s="22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144</v>
      </c>
      <c r="AU345" s="20" t="s">
        <v>85</v>
      </c>
    </row>
    <row r="346" s="12" customFormat="1" ht="25.92" customHeight="1">
      <c r="A346" s="12"/>
      <c r="B346" s="191"/>
      <c r="C346" s="192"/>
      <c r="D346" s="193" t="s">
        <v>76</v>
      </c>
      <c r="E346" s="194" t="s">
        <v>462</v>
      </c>
      <c r="F346" s="194" t="s">
        <v>463</v>
      </c>
      <c r="G346" s="192"/>
      <c r="H346" s="192"/>
      <c r="I346" s="195"/>
      <c r="J346" s="196">
        <f>BK346</f>
        <v>0</v>
      </c>
      <c r="K346" s="192"/>
      <c r="L346" s="197"/>
      <c r="M346" s="198"/>
      <c r="N346" s="199"/>
      <c r="O346" s="199"/>
      <c r="P346" s="200">
        <f>SUM(P347:P349)</f>
        <v>0</v>
      </c>
      <c r="Q346" s="199"/>
      <c r="R346" s="200">
        <f>SUM(R347:R349)</f>
        <v>0</v>
      </c>
      <c r="S346" s="199"/>
      <c r="T346" s="201">
        <f>SUM(T347:T349)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2" t="s">
        <v>85</v>
      </c>
      <c r="AT346" s="203" t="s">
        <v>76</v>
      </c>
      <c r="AU346" s="203" t="s">
        <v>77</v>
      </c>
      <c r="AY346" s="202" t="s">
        <v>136</v>
      </c>
      <c r="BK346" s="204">
        <f>SUM(BK347:BK349)</f>
        <v>0</v>
      </c>
    </row>
    <row r="347" s="2" customFormat="1" ht="16.5" customHeight="1">
      <c r="A347" s="41"/>
      <c r="B347" s="42"/>
      <c r="C347" s="225" t="s">
        <v>437</v>
      </c>
      <c r="D347" s="225" t="s">
        <v>152</v>
      </c>
      <c r="E347" s="226" t="s">
        <v>464</v>
      </c>
      <c r="F347" s="227" t="s">
        <v>465</v>
      </c>
      <c r="G347" s="228" t="s">
        <v>194</v>
      </c>
      <c r="H347" s="229">
        <v>130</v>
      </c>
      <c r="I347" s="230"/>
      <c r="J347" s="231">
        <f>ROUND(I347*H347,2)</f>
        <v>0</v>
      </c>
      <c r="K347" s="227" t="s">
        <v>21</v>
      </c>
      <c r="L347" s="47"/>
      <c r="M347" s="232" t="s">
        <v>21</v>
      </c>
      <c r="N347" s="233" t="s">
        <v>48</v>
      </c>
      <c r="O347" s="87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7" t="s">
        <v>142</v>
      </c>
      <c r="AT347" s="217" t="s">
        <v>152</v>
      </c>
      <c r="AU347" s="217" t="s">
        <v>85</v>
      </c>
      <c r="AY347" s="20" t="s">
        <v>136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20" t="s">
        <v>85</v>
      </c>
      <c r="BK347" s="218">
        <f>ROUND(I347*H347,2)</f>
        <v>0</v>
      </c>
      <c r="BL347" s="20" t="s">
        <v>142</v>
      </c>
      <c r="BM347" s="217" t="s">
        <v>466</v>
      </c>
    </row>
    <row r="348" s="2" customFormat="1">
      <c r="A348" s="41"/>
      <c r="B348" s="42"/>
      <c r="C348" s="43"/>
      <c r="D348" s="219" t="s">
        <v>143</v>
      </c>
      <c r="E348" s="43"/>
      <c r="F348" s="220" t="s">
        <v>465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143</v>
      </c>
      <c r="AU348" s="20" t="s">
        <v>85</v>
      </c>
    </row>
    <row r="349" s="2" customFormat="1">
      <c r="A349" s="41"/>
      <c r="B349" s="42"/>
      <c r="C349" s="43"/>
      <c r="D349" s="219" t="s">
        <v>144</v>
      </c>
      <c r="E349" s="43"/>
      <c r="F349" s="224" t="s">
        <v>145</v>
      </c>
      <c r="G349" s="43"/>
      <c r="H349" s="43"/>
      <c r="I349" s="221"/>
      <c r="J349" s="43"/>
      <c r="K349" s="43"/>
      <c r="L349" s="47"/>
      <c r="M349" s="222"/>
      <c r="N349" s="223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144</v>
      </c>
      <c r="AU349" s="20" t="s">
        <v>85</v>
      </c>
    </row>
    <row r="350" s="12" customFormat="1" ht="25.92" customHeight="1">
      <c r="A350" s="12"/>
      <c r="B350" s="191"/>
      <c r="C350" s="192"/>
      <c r="D350" s="193" t="s">
        <v>76</v>
      </c>
      <c r="E350" s="194" t="s">
        <v>467</v>
      </c>
      <c r="F350" s="194" t="s">
        <v>468</v>
      </c>
      <c r="G350" s="192"/>
      <c r="H350" s="192"/>
      <c r="I350" s="195"/>
      <c r="J350" s="196">
        <f>BK350</f>
        <v>0</v>
      </c>
      <c r="K350" s="192"/>
      <c r="L350" s="197"/>
      <c r="M350" s="198"/>
      <c r="N350" s="199"/>
      <c r="O350" s="199"/>
      <c r="P350" s="200">
        <f>P351+P358</f>
        <v>0</v>
      </c>
      <c r="Q350" s="199"/>
      <c r="R350" s="200">
        <f>R351+R358</f>
        <v>0</v>
      </c>
      <c r="S350" s="199"/>
      <c r="T350" s="201">
        <f>T351+T358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2" t="s">
        <v>85</v>
      </c>
      <c r="AT350" s="203" t="s">
        <v>76</v>
      </c>
      <c r="AU350" s="203" t="s">
        <v>77</v>
      </c>
      <c r="AY350" s="202" t="s">
        <v>136</v>
      </c>
      <c r="BK350" s="204">
        <f>BK351+BK358</f>
        <v>0</v>
      </c>
    </row>
    <row r="351" s="12" customFormat="1" ht="22.8" customHeight="1">
      <c r="A351" s="12"/>
      <c r="B351" s="191"/>
      <c r="C351" s="192"/>
      <c r="D351" s="193" t="s">
        <v>76</v>
      </c>
      <c r="E351" s="256" t="s">
        <v>469</v>
      </c>
      <c r="F351" s="256" t="s">
        <v>468</v>
      </c>
      <c r="G351" s="192"/>
      <c r="H351" s="192"/>
      <c r="I351" s="195"/>
      <c r="J351" s="257">
        <f>BK351</f>
        <v>0</v>
      </c>
      <c r="K351" s="192"/>
      <c r="L351" s="197"/>
      <c r="M351" s="198"/>
      <c r="N351" s="199"/>
      <c r="O351" s="199"/>
      <c r="P351" s="200">
        <f>SUM(P352:P357)</f>
        <v>0</v>
      </c>
      <c r="Q351" s="199"/>
      <c r="R351" s="200">
        <f>SUM(R352:R357)</f>
        <v>0</v>
      </c>
      <c r="S351" s="199"/>
      <c r="T351" s="201">
        <f>SUM(T352:T357)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2" t="s">
        <v>85</v>
      </c>
      <c r="AT351" s="203" t="s">
        <v>76</v>
      </c>
      <c r="AU351" s="203" t="s">
        <v>85</v>
      </c>
      <c r="AY351" s="202" t="s">
        <v>136</v>
      </c>
      <c r="BK351" s="204">
        <f>SUM(BK352:BK357)</f>
        <v>0</v>
      </c>
    </row>
    <row r="352" s="2" customFormat="1" ht="16.5" customHeight="1">
      <c r="A352" s="41"/>
      <c r="B352" s="42"/>
      <c r="C352" s="205" t="s">
        <v>332</v>
      </c>
      <c r="D352" s="205" t="s">
        <v>137</v>
      </c>
      <c r="E352" s="206" t="s">
        <v>470</v>
      </c>
      <c r="F352" s="207" t="s">
        <v>471</v>
      </c>
      <c r="G352" s="208" t="s">
        <v>472</v>
      </c>
      <c r="H352" s="209">
        <v>1</v>
      </c>
      <c r="I352" s="210"/>
      <c r="J352" s="211">
        <f>ROUND(I352*H352,2)</f>
        <v>0</v>
      </c>
      <c r="K352" s="207" t="s">
        <v>21</v>
      </c>
      <c r="L352" s="212"/>
      <c r="M352" s="213" t="s">
        <v>21</v>
      </c>
      <c r="N352" s="214" t="s">
        <v>48</v>
      </c>
      <c r="O352" s="87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7" t="s">
        <v>141</v>
      </c>
      <c r="AT352" s="217" t="s">
        <v>137</v>
      </c>
      <c r="AU352" s="217" t="s">
        <v>87</v>
      </c>
      <c r="AY352" s="20" t="s">
        <v>136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20" t="s">
        <v>85</v>
      </c>
      <c r="BK352" s="218">
        <f>ROUND(I352*H352,2)</f>
        <v>0</v>
      </c>
      <c r="BL352" s="20" t="s">
        <v>142</v>
      </c>
      <c r="BM352" s="217" t="s">
        <v>473</v>
      </c>
    </row>
    <row r="353" s="2" customFormat="1">
      <c r="A353" s="41"/>
      <c r="B353" s="42"/>
      <c r="C353" s="43"/>
      <c r="D353" s="219" t="s">
        <v>143</v>
      </c>
      <c r="E353" s="43"/>
      <c r="F353" s="220" t="s">
        <v>474</v>
      </c>
      <c r="G353" s="43"/>
      <c r="H353" s="43"/>
      <c r="I353" s="221"/>
      <c r="J353" s="43"/>
      <c r="K353" s="43"/>
      <c r="L353" s="47"/>
      <c r="M353" s="222"/>
      <c r="N353" s="22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143</v>
      </c>
      <c r="AU353" s="20" t="s">
        <v>87</v>
      </c>
    </row>
    <row r="354" s="2" customFormat="1" ht="16.5" customHeight="1">
      <c r="A354" s="41"/>
      <c r="B354" s="42"/>
      <c r="C354" s="225" t="s">
        <v>475</v>
      </c>
      <c r="D354" s="225" t="s">
        <v>152</v>
      </c>
      <c r="E354" s="226" t="s">
        <v>476</v>
      </c>
      <c r="F354" s="227" t="s">
        <v>477</v>
      </c>
      <c r="G354" s="228" t="s">
        <v>472</v>
      </c>
      <c r="H354" s="229">
        <v>1</v>
      </c>
      <c r="I354" s="230"/>
      <c r="J354" s="231">
        <f>ROUND(I354*H354,2)</f>
        <v>0</v>
      </c>
      <c r="K354" s="227" t="s">
        <v>21</v>
      </c>
      <c r="L354" s="47"/>
      <c r="M354" s="232" t="s">
        <v>21</v>
      </c>
      <c r="N354" s="233" t="s">
        <v>48</v>
      </c>
      <c r="O354" s="87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7" t="s">
        <v>142</v>
      </c>
      <c r="AT354" s="217" t="s">
        <v>152</v>
      </c>
      <c r="AU354" s="217" t="s">
        <v>87</v>
      </c>
      <c r="AY354" s="20" t="s">
        <v>136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20" t="s">
        <v>85</v>
      </c>
      <c r="BK354" s="218">
        <f>ROUND(I354*H354,2)</f>
        <v>0</v>
      </c>
      <c r="BL354" s="20" t="s">
        <v>142</v>
      </c>
      <c r="BM354" s="217" t="s">
        <v>478</v>
      </c>
    </row>
    <row r="355" s="2" customFormat="1">
      <c r="A355" s="41"/>
      <c r="B355" s="42"/>
      <c r="C355" s="43"/>
      <c r="D355" s="219" t="s">
        <v>143</v>
      </c>
      <c r="E355" s="43"/>
      <c r="F355" s="220" t="s">
        <v>479</v>
      </c>
      <c r="G355" s="43"/>
      <c r="H355" s="43"/>
      <c r="I355" s="221"/>
      <c r="J355" s="43"/>
      <c r="K355" s="43"/>
      <c r="L355" s="47"/>
      <c r="M355" s="222"/>
      <c r="N355" s="223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143</v>
      </c>
      <c r="AU355" s="20" t="s">
        <v>87</v>
      </c>
    </row>
    <row r="356" s="2" customFormat="1" ht="16.5" customHeight="1">
      <c r="A356" s="41"/>
      <c r="B356" s="42"/>
      <c r="C356" s="225" t="s">
        <v>336</v>
      </c>
      <c r="D356" s="225" t="s">
        <v>152</v>
      </c>
      <c r="E356" s="226" t="s">
        <v>480</v>
      </c>
      <c r="F356" s="227" t="s">
        <v>481</v>
      </c>
      <c r="G356" s="228" t="s">
        <v>472</v>
      </c>
      <c r="H356" s="229">
        <v>1</v>
      </c>
      <c r="I356" s="230"/>
      <c r="J356" s="231">
        <f>ROUND(I356*H356,2)</f>
        <v>0</v>
      </c>
      <c r="K356" s="227" t="s">
        <v>21</v>
      </c>
      <c r="L356" s="47"/>
      <c r="M356" s="232" t="s">
        <v>21</v>
      </c>
      <c r="N356" s="233" t="s">
        <v>48</v>
      </c>
      <c r="O356" s="87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7" t="s">
        <v>142</v>
      </c>
      <c r="AT356" s="217" t="s">
        <v>152</v>
      </c>
      <c r="AU356" s="217" t="s">
        <v>87</v>
      </c>
      <c r="AY356" s="20" t="s">
        <v>136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20" t="s">
        <v>85</v>
      </c>
      <c r="BK356" s="218">
        <f>ROUND(I356*H356,2)</f>
        <v>0</v>
      </c>
      <c r="BL356" s="20" t="s">
        <v>142</v>
      </c>
      <c r="BM356" s="217" t="s">
        <v>482</v>
      </c>
    </row>
    <row r="357" s="2" customFormat="1">
      <c r="A357" s="41"/>
      <c r="B357" s="42"/>
      <c r="C357" s="43"/>
      <c r="D357" s="219" t="s">
        <v>143</v>
      </c>
      <c r="E357" s="43"/>
      <c r="F357" s="220" t="s">
        <v>481</v>
      </c>
      <c r="G357" s="43"/>
      <c r="H357" s="43"/>
      <c r="I357" s="221"/>
      <c r="J357" s="43"/>
      <c r="K357" s="43"/>
      <c r="L357" s="47"/>
      <c r="M357" s="222"/>
      <c r="N357" s="223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143</v>
      </c>
      <c r="AU357" s="20" t="s">
        <v>87</v>
      </c>
    </row>
    <row r="358" s="12" customFormat="1" ht="22.8" customHeight="1">
      <c r="A358" s="12"/>
      <c r="B358" s="191"/>
      <c r="C358" s="192"/>
      <c r="D358" s="193" t="s">
        <v>76</v>
      </c>
      <c r="E358" s="256" t="s">
        <v>483</v>
      </c>
      <c r="F358" s="256" t="s">
        <v>484</v>
      </c>
      <c r="G358" s="192"/>
      <c r="H358" s="192"/>
      <c r="I358" s="195"/>
      <c r="J358" s="257">
        <f>BK358</f>
        <v>0</v>
      </c>
      <c r="K358" s="192"/>
      <c r="L358" s="197"/>
      <c r="M358" s="198"/>
      <c r="N358" s="199"/>
      <c r="O358" s="199"/>
      <c r="P358" s="200">
        <f>SUM(P359:P378)</f>
        <v>0</v>
      </c>
      <c r="Q358" s="199"/>
      <c r="R358" s="200">
        <f>SUM(R359:R378)</f>
        <v>0</v>
      </c>
      <c r="S358" s="199"/>
      <c r="T358" s="201">
        <f>SUM(T359:T378)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2" t="s">
        <v>85</v>
      </c>
      <c r="AT358" s="203" t="s">
        <v>76</v>
      </c>
      <c r="AU358" s="203" t="s">
        <v>85</v>
      </c>
      <c r="AY358" s="202" t="s">
        <v>136</v>
      </c>
      <c r="BK358" s="204">
        <f>SUM(BK359:BK378)</f>
        <v>0</v>
      </c>
    </row>
    <row r="359" s="2" customFormat="1" ht="16.5" customHeight="1">
      <c r="A359" s="41"/>
      <c r="B359" s="42"/>
      <c r="C359" s="205" t="s">
        <v>485</v>
      </c>
      <c r="D359" s="205" t="s">
        <v>137</v>
      </c>
      <c r="E359" s="206" t="s">
        <v>486</v>
      </c>
      <c r="F359" s="207" t="s">
        <v>487</v>
      </c>
      <c r="G359" s="208" t="s">
        <v>488</v>
      </c>
      <c r="H359" s="209">
        <v>1</v>
      </c>
      <c r="I359" s="210"/>
      <c r="J359" s="211">
        <f>ROUND(I359*H359,2)</f>
        <v>0</v>
      </c>
      <c r="K359" s="207" t="s">
        <v>21</v>
      </c>
      <c r="L359" s="212"/>
      <c r="M359" s="213" t="s">
        <v>21</v>
      </c>
      <c r="N359" s="214" t="s">
        <v>48</v>
      </c>
      <c r="O359" s="87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7" t="s">
        <v>141</v>
      </c>
      <c r="AT359" s="217" t="s">
        <v>137</v>
      </c>
      <c r="AU359" s="217" t="s">
        <v>87</v>
      </c>
      <c r="AY359" s="20" t="s">
        <v>136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20" t="s">
        <v>85</v>
      </c>
      <c r="BK359" s="218">
        <f>ROUND(I359*H359,2)</f>
        <v>0</v>
      </c>
      <c r="BL359" s="20" t="s">
        <v>142</v>
      </c>
      <c r="BM359" s="217" t="s">
        <v>489</v>
      </c>
    </row>
    <row r="360" s="2" customFormat="1">
      <c r="A360" s="41"/>
      <c r="B360" s="42"/>
      <c r="C360" s="43"/>
      <c r="D360" s="219" t="s">
        <v>143</v>
      </c>
      <c r="E360" s="43"/>
      <c r="F360" s="220" t="s">
        <v>487</v>
      </c>
      <c r="G360" s="43"/>
      <c r="H360" s="43"/>
      <c r="I360" s="221"/>
      <c r="J360" s="43"/>
      <c r="K360" s="43"/>
      <c r="L360" s="47"/>
      <c r="M360" s="222"/>
      <c r="N360" s="223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143</v>
      </c>
      <c r="AU360" s="20" t="s">
        <v>87</v>
      </c>
    </row>
    <row r="361" s="2" customFormat="1" ht="16.5" customHeight="1">
      <c r="A361" s="41"/>
      <c r="B361" s="42"/>
      <c r="C361" s="205" t="s">
        <v>340</v>
      </c>
      <c r="D361" s="205" t="s">
        <v>137</v>
      </c>
      <c r="E361" s="206" t="s">
        <v>490</v>
      </c>
      <c r="F361" s="207" t="s">
        <v>491</v>
      </c>
      <c r="G361" s="208" t="s">
        <v>488</v>
      </c>
      <c r="H361" s="209">
        <v>1</v>
      </c>
      <c r="I361" s="210"/>
      <c r="J361" s="211">
        <f>ROUND(I361*H361,2)</f>
        <v>0</v>
      </c>
      <c r="K361" s="207" t="s">
        <v>21</v>
      </c>
      <c r="L361" s="212"/>
      <c r="M361" s="213" t="s">
        <v>21</v>
      </c>
      <c r="N361" s="214" t="s">
        <v>48</v>
      </c>
      <c r="O361" s="87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7" t="s">
        <v>141</v>
      </c>
      <c r="AT361" s="217" t="s">
        <v>137</v>
      </c>
      <c r="AU361" s="217" t="s">
        <v>87</v>
      </c>
      <c r="AY361" s="20" t="s">
        <v>136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20" t="s">
        <v>85</v>
      </c>
      <c r="BK361" s="218">
        <f>ROUND(I361*H361,2)</f>
        <v>0</v>
      </c>
      <c r="BL361" s="20" t="s">
        <v>142</v>
      </c>
      <c r="BM361" s="217" t="s">
        <v>492</v>
      </c>
    </row>
    <row r="362" s="2" customFormat="1">
      <c r="A362" s="41"/>
      <c r="B362" s="42"/>
      <c r="C362" s="43"/>
      <c r="D362" s="219" t="s">
        <v>143</v>
      </c>
      <c r="E362" s="43"/>
      <c r="F362" s="220" t="s">
        <v>493</v>
      </c>
      <c r="G362" s="43"/>
      <c r="H362" s="43"/>
      <c r="I362" s="221"/>
      <c r="J362" s="43"/>
      <c r="K362" s="43"/>
      <c r="L362" s="47"/>
      <c r="M362" s="222"/>
      <c r="N362" s="223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143</v>
      </c>
      <c r="AU362" s="20" t="s">
        <v>87</v>
      </c>
    </row>
    <row r="363" s="2" customFormat="1" ht="16.5" customHeight="1">
      <c r="A363" s="41"/>
      <c r="B363" s="42"/>
      <c r="C363" s="205" t="s">
        <v>494</v>
      </c>
      <c r="D363" s="205" t="s">
        <v>137</v>
      </c>
      <c r="E363" s="206" t="s">
        <v>495</v>
      </c>
      <c r="F363" s="207" t="s">
        <v>496</v>
      </c>
      <c r="G363" s="208" t="s">
        <v>488</v>
      </c>
      <c r="H363" s="209">
        <v>1</v>
      </c>
      <c r="I363" s="210"/>
      <c r="J363" s="211">
        <f>ROUND(I363*H363,2)</f>
        <v>0</v>
      </c>
      <c r="K363" s="207" t="s">
        <v>21</v>
      </c>
      <c r="L363" s="212"/>
      <c r="M363" s="213" t="s">
        <v>21</v>
      </c>
      <c r="N363" s="214" t="s">
        <v>48</v>
      </c>
      <c r="O363" s="87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7" t="s">
        <v>141</v>
      </c>
      <c r="AT363" s="217" t="s">
        <v>137</v>
      </c>
      <c r="AU363" s="217" t="s">
        <v>87</v>
      </c>
      <c r="AY363" s="20" t="s">
        <v>136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20" t="s">
        <v>85</v>
      </c>
      <c r="BK363" s="218">
        <f>ROUND(I363*H363,2)</f>
        <v>0</v>
      </c>
      <c r="BL363" s="20" t="s">
        <v>142</v>
      </c>
      <c r="BM363" s="217" t="s">
        <v>497</v>
      </c>
    </row>
    <row r="364" s="2" customFormat="1">
      <c r="A364" s="41"/>
      <c r="B364" s="42"/>
      <c r="C364" s="43"/>
      <c r="D364" s="219" t="s">
        <v>143</v>
      </c>
      <c r="E364" s="43"/>
      <c r="F364" s="220" t="s">
        <v>498</v>
      </c>
      <c r="G364" s="43"/>
      <c r="H364" s="43"/>
      <c r="I364" s="221"/>
      <c r="J364" s="43"/>
      <c r="K364" s="43"/>
      <c r="L364" s="47"/>
      <c r="M364" s="222"/>
      <c r="N364" s="22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143</v>
      </c>
      <c r="AU364" s="20" t="s">
        <v>87</v>
      </c>
    </row>
    <row r="365" s="2" customFormat="1" ht="16.5" customHeight="1">
      <c r="A365" s="41"/>
      <c r="B365" s="42"/>
      <c r="C365" s="205" t="s">
        <v>344</v>
      </c>
      <c r="D365" s="205" t="s">
        <v>137</v>
      </c>
      <c r="E365" s="206" t="s">
        <v>499</v>
      </c>
      <c r="F365" s="207" t="s">
        <v>500</v>
      </c>
      <c r="G365" s="208" t="s">
        <v>501</v>
      </c>
      <c r="H365" s="209">
        <v>960</v>
      </c>
      <c r="I365" s="210"/>
      <c r="J365" s="211">
        <f>ROUND(I365*H365,2)</f>
        <v>0</v>
      </c>
      <c r="K365" s="207" t="s">
        <v>21</v>
      </c>
      <c r="L365" s="212"/>
      <c r="M365" s="213" t="s">
        <v>21</v>
      </c>
      <c r="N365" s="214" t="s">
        <v>48</v>
      </c>
      <c r="O365" s="87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7" t="s">
        <v>141</v>
      </c>
      <c r="AT365" s="217" t="s">
        <v>137</v>
      </c>
      <c r="AU365" s="217" t="s">
        <v>87</v>
      </c>
      <c r="AY365" s="20" t="s">
        <v>136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20" t="s">
        <v>85</v>
      </c>
      <c r="BK365" s="218">
        <f>ROUND(I365*H365,2)</f>
        <v>0</v>
      </c>
      <c r="BL365" s="20" t="s">
        <v>142</v>
      </c>
      <c r="BM365" s="217" t="s">
        <v>502</v>
      </c>
    </row>
    <row r="366" s="2" customFormat="1">
      <c r="A366" s="41"/>
      <c r="B366" s="42"/>
      <c r="C366" s="43"/>
      <c r="D366" s="219" t="s">
        <v>143</v>
      </c>
      <c r="E366" s="43"/>
      <c r="F366" s="220" t="s">
        <v>503</v>
      </c>
      <c r="G366" s="43"/>
      <c r="H366" s="43"/>
      <c r="I366" s="221"/>
      <c r="J366" s="43"/>
      <c r="K366" s="43"/>
      <c r="L366" s="47"/>
      <c r="M366" s="222"/>
      <c r="N366" s="223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143</v>
      </c>
      <c r="AU366" s="20" t="s">
        <v>87</v>
      </c>
    </row>
    <row r="367" s="2" customFormat="1" ht="16.5" customHeight="1">
      <c r="A367" s="41"/>
      <c r="B367" s="42"/>
      <c r="C367" s="225" t="s">
        <v>504</v>
      </c>
      <c r="D367" s="225" t="s">
        <v>152</v>
      </c>
      <c r="E367" s="226" t="s">
        <v>505</v>
      </c>
      <c r="F367" s="227" t="s">
        <v>506</v>
      </c>
      <c r="G367" s="228" t="s">
        <v>194</v>
      </c>
      <c r="H367" s="229">
        <v>1</v>
      </c>
      <c r="I367" s="230"/>
      <c r="J367" s="231">
        <f>ROUND(I367*H367,2)</f>
        <v>0</v>
      </c>
      <c r="K367" s="227" t="s">
        <v>21</v>
      </c>
      <c r="L367" s="47"/>
      <c r="M367" s="232" t="s">
        <v>21</v>
      </c>
      <c r="N367" s="233" t="s">
        <v>48</v>
      </c>
      <c r="O367" s="87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7" t="s">
        <v>142</v>
      </c>
      <c r="AT367" s="217" t="s">
        <v>152</v>
      </c>
      <c r="AU367" s="217" t="s">
        <v>87</v>
      </c>
      <c r="AY367" s="20" t="s">
        <v>136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20" t="s">
        <v>85</v>
      </c>
      <c r="BK367" s="218">
        <f>ROUND(I367*H367,2)</f>
        <v>0</v>
      </c>
      <c r="BL367" s="20" t="s">
        <v>142</v>
      </c>
      <c r="BM367" s="217" t="s">
        <v>507</v>
      </c>
    </row>
    <row r="368" s="2" customFormat="1">
      <c r="A368" s="41"/>
      <c r="B368" s="42"/>
      <c r="C368" s="43"/>
      <c r="D368" s="219" t="s">
        <v>143</v>
      </c>
      <c r="E368" s="43"/>
      <c r="F368" s="220" t="s">
        <v>508</v>
      </c>
      <c r="G368" s="43"/>
      <c r="H368" s="43"/>
      <c r="I368" s="221"/>
      <c r="J368" s="43"/>
      <c r="K368" s="43"/>
      <c r="L368" s="47"/>
      <c r="M368" s="222"/>
      <c r="N368" s="223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143</v>
      </c>
      <c r="AU368" s="20" t="s">
        <v>87</v>
      </c>
    </row>
    <row r="369" s="2" customFormat="1">
      <c r="A369" s="41"/>
      <c r="B369" s="42"/>
      <c r="C369" s="43"/>
      <c r="D369" s="219" t="s">
        <v>144</v>
      </c>
      <c r="E369" s="43"/>
      <c r="F369" s="224" t="s">
        <v>509</v>
      </c>
      <c r="G369" s="43"/>
      <c r="H369" s="43"/>
      <c r="I369" s="221"/>
      <c r="J369" s="43"/>
      <c r="K369" s="43"/>
      <c r="L369" s="47"/>
      <c r="M369" s="222"/>
      <c r="N369" s="223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144</v>
      </c>
      <c r="AU369" s="20" t="s">
        <v>87</v>
      </c>
    </row>
    <row r="370" s="15" customFormat="1">
      <c r="A370" s="15"/>
      <c r="B370" s="258"/>
      <c r="C370" s="259"/>
      <c r="D370" s="219" t="s">
        <v>278</v>
      </c>
      <c r="E370" s="260" t="s">
        <v>21</v>
      </c>
      <c r="F370" s="261" t="s">
        <v>510</v>
      </c>
      <c r="G370" s="259"/>
      <c r="H370" s="260" t="s">
        <v>21</v>
      </c>
      <c r="I370" s="262"/>
      <c r="J370" s="259"/>
      <c r="K370" s="259"/>
      <c r="L370" s="263"/>
      <c r="M370" s="264"/>
      <c r="N370" s="265"/>
      <c r="O370" s="265"/>
      <c r="P370" s="265"/>
      <c r="Q370" s="265"/>
      <c r="R370" s="265"/>
      <c r="S370" s="265"/>
      <c r="T370" s="26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7" t="s">
        <v>278</v>
      </c>
      <c r="AU370" s="267" t="s">
        <v>87</v>
      </c>
      <c r="AV370" s="15" t="s">
        <v>85</v>
      </c>
      <c r="AW370" s="15" t="s">
        <v>38</v>
      </c>
      <c r="AX370" s="15" t="s">
        <v>77</v>
      </c>
      <c r="AY370" s="267" t="s">
        <v>136</v>
      </c>
    </row>
    <row r="371" s="13" customFormat="1">
      <c r="A371" s="13"/>
      <c r="B371" s="234"/>
      <c r="C371" s="235"/>
      <c r="D371" s="219" t="s">
        <v>278</v>
      </c>
      <c r="E371" s="236" t="s">
        <v>21</v>
      </c>
      <c r="F371" s="237" t="s">
        <v>511</v>
      </c>
      <c r="G371" s="235"/>
      <c r="H371" s="238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278</v>
      </c>
      <c r="AU371" s="244" t="s">
        <v>87</v>
      </c>
      <c r="AV371" s="13" t="s">
        <v>87</v>
      </c>
      <c r="AW371" s="13" t="s">
        <v>38</v>
      </c>
      <c r="AX371" s="13" t="s">
        <v>77</v>
      </c>
      <c r="AY371" s="244" t="s">
        <v>136</v>
      </c>
    </row>
    <row r="372" s="14" customFormat="1">
      <c r="A372" s="14"/>
      <c r="B372" s="245"/>
      <c r="C372" s="246"/>
      <c r="D372" s="219" t="s">
        <v>278</v>
      </c>
      <c r="E372" s="247" t="s">
        <v>21</v>
      </c>
      <c r="F372" s="248" t="s">
        <v>280</v>
      </c>
      <c r="G372" s="246"/>
      <c r="H372" s="249">
        <v>1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278</v>
      </c>
      <c r="AU372" s="255" t="s">
        <v>87</v>
      </c>
      <c r="AV372" s="14" t="s">
        <v>142</v>
      </c>
      <c r="AW372" s="14" t="s">
        <v>38</v>
      </c>
      <c r="AX372" s="14" t="s">
        <v>85</v>
      </c>
      <c r="AY372" s="255" t="s">
        <v>136</v>
      </c>
    </row>
    <row r="373" s="2" customFormat="1" ht="21.75" customHeight="1">
      <c r="A373" s="41"/>
      <c r="B373" s="42"/>
      <c r="C373" s="225" t="s">
        <v>347</v>
      </c>
      <c r="D373" s="225" t="s">
        <v>152</v>
      </c>
      <c r="E373" s="226" t="s">
        <v>512</v>
      </c>
      <c r="F373" s="227" t="s">
        <v>513</v>
      </c>
      <c r="G373" s="228" t="s">
        <v>194</v>
      </c>
      <c r="H373" s="229">
        <v>1</v>
      </c>
      <c r="I373" s="230"/>
      <c r="J373" s="231">
        <f>ROUND(I373*H373,2)</f>
        <v>0</v>
      </c>
      <c r="K373" s="227" t="s">
        <v>21</v>
      </c>
      <c r="L373" s="47"/>
      <c r="M373" s="232" t="s">
        <v>21</v>
      </c>
      <c r="N373" s="233" t="s">
        <v>48</v>
      </c>
      <c r="O373" s="87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7" t="s">
        <v>142</v>
      </c>
      <c r="AT373" s="217" t="s">
        <v>152</v>
      </c>
      <c r="AU373" s="217" t="s">
        <v>87</v>
      </c>
      <c r="AY373" s="20" t="s">
        <v>136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20" t="s">
        <v>85</v>
      </c>
      <c r="BK373" s="218">
        <f>ROUND(I373*H373,2)</f>
        <v>0</v>
      </c>
      <c r="BL373" s="20" t="s">
        <v>142</v>
      </c>
      <c r="BM373" s="217" t="s">
        <v>514</v>
      </c>
    </row>
    <row r="374" s="2" customFormat="1">
      <c r="A374" s="41"/>
      <c r="B374" s="42"/>
      <c r="C374" s="43"/>
      <c r="D374" s="219" t="s">
        <v>143</v>
      </c>
      <c r="E374" s="43"/>
      <c r="F374" s="220" t="s">
        <v>515</v>
      </c>
      <c r="G374" s="43"/>
      <c r="H374" s="43"/>
      <c r="I374" s="221"/>
      <c r="J374" s="43"/>
      <c r="K374" s="43"/>
      <c r="L374" s="47"/>
      <c r="M374" s="222"/>
      <c r="N374" s="223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143</v>
      </c>
      <c r="AU374" s="20" t="s">
        <v>87</v>
      </c>
    </row>
    <row r="375" s="2" customFormat="1">
      <c r="A375" s="41"/>
      <c r="B375" s="42"/>
      <c r="C375" s="43"/>
      <c r="D375" s="219" t="s">
        <v>144</v>
      </c>
      <c r="E375" s="43"/>
      <c r="F375" s="224" t="s">
        <v>516</v>
      </c>
      <c r="G375" s="43"/>
      <c r="H375" s="43"/>
      <c r="I375" s="221"/>
      <c r="J375" s="43"/>
      <c r="K375" s="43"/>
      <c r="L375" s="47"/>
      <c r="M375" s="222"/>
      <c r="N375" s="223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144</v>
      </c>
      <c r="AU375" s="20" t="s">
        <v>87</v>
      </c>
    </row>
    <row r="376" s="15" customFormat="1">
      <c r="A376" s="15"/>
      <c r="B376" s="258"/>
      <c r="C376" s="259"/>
      <c r="D376" s="219" t="s">
        <v>278</v>
      </c>
      <c r="E376" s="260" t="s">
        <v>21</v>
      </c>
      <c r="F376" s="261" t="s">
        <v>510</v>
      </c>
      <c r="G376" s="259"/>
      <c r="H376" s="260" t="s">
        <v>21</v>
      </c>
      <c r="I376" s="262"/>
      <c r="J376" s="259"/>
      <c r="K376" s="259"/>
      <c r="L376" s="263"/>
      <c r="M376" s="264"/>
      <c r="N376" s="265"/>
      <c r="O376" s="265"/>
      <c r="P376" s="265"/>
      <c r="Q376" s="265"/>
      <c r="R376" s="265"/>
      <c r="S376" s="265"/>
      <c r="T376" s="26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7" t="s">
        <v>278</v>
      </c>
      <c r="AU376" s="267" t="s">
        <v>87</v>
      </c>
      <c r="AV376" s="15" t="s">
        <v>85</v>
      </c>
      <c r="AW376" s="15" t="s">
        <v>38</v>
      </c>
      <c r="AX376" s="15" t="s">
        <v>77</v>
      </c>
      <c r="AY376" s="267" t="s">
        <v>136</v>
      </c>
    </row>
    <row r="377" s="13" customFormat="1">
      <c r="A377" s="13"/>
      <c r="B377" s="234"/>
      <c r="C377" s="235"/>
      <c r="D377" s="219" t="s">
        <v>278</v>
      </c>
      <c r="E377" s="236" t="s">
        <v>21</v>
      </c>
      <c r="F377" s="237" t="s">
        <v>511</v>
      </c>
      <c r="G377" s="235"/>
      <c r="H377" s="238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278</v>
      </c>
      <c r="AU377" s="244" t="s">
        <v>87</v>
      </c>
      <c r="AV377" s="13" t="s">
        <v>87</v>
      </c>
      <c r="AW377" s="13" t="s">
        <v>38</v>
      </c>
      <c r="AX377" s="13" t="s">
        <v>77</v>
      </c>
      <c r="AY377" s="244" t="s">
        <v>136</v>
      </c>
    </row>
    <row r="378" s="14" customFormat="1">
      <c r="A378" s="14"/>
      <c r="B378" s="245"/>
      <c r="C378" s="246"/>
      <c r="D378" s="219" t="s">
        <v>278</v>
      </c>
      <c r="E378" s="247" t="s">
        <v>21</v>
      </c>
      <c r="F378" s="248" t="s">
        <v>280</v>
      </c>
      <c r="G378" s="246"/>
      <c r="H378" s="249">
        <v>1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278</v>
      </c>
      <c r="AU378" s="255" t="s">
        <v>87</v>
      </c>
      <c r="AV378" s="14" t="s">
        <v>142</v>
      </c>
      <c r="AW378" s="14" t="s">
        <v>38</v>
      </c>
      <c r="AX378" s="14" t="s">
        <v>85</v>
      </c>
      <c r="AY378" s="255" t="s">
        <v>136</v>
      </c>
    </row>
    <row r="379" s="12" customFormat="1" ht="25.92" customHeight="1">
      <c r="A379" s="12"/>
      <c r="B379" s="191"/>
      <c r="C379" s="192"/>
      <c r="D379" s="193" t="s">
        <v>76</v>
      </c>
      <c r="E379" s="194" t="s">
        <v>517</v>
      </c>
      <c r="F379" s="194" t="s">
        <v>517</v>
      </c>
      <c r="G379" s="192"/>
      <c r="H379" s="192"/>
      <c r="I379" s="195"/>
      <c r="J379" s="196">
        <f>BK379</f>
        <v>0</v>
      </c>
      <c r="K379" s="192"/>
      <c r="L379" s="197"/>
      <c r="M379" s="198"/>
      <c r="N379" s="199"/>
      <c r="O379" s="199"/>
      <c r="P379" s="200">
        <f>SUM(P380:P390)</f>
        <v>0</v>
      </c>
      <c r="Q379" s="199"/>
      <c r="R379" s="200">
        <f>SUM(R380:R390)</f>
        <v>0</v>
      </c>
      <c r="S379" s="199"/>
      <c r="T379" s="201">
        <f>SUM(T380:T390)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2" t="s">
        <v>85</v>
      </c>
      <c r="AT379" s="203" t="s">
        <v>76</v>
      </c>
      <c r="AU379" s="203" t="s">
        <v>77</v>
      </c>
      <c r="AY379" s="202" t="s">
        <v>136</v>
      </c>
      <c r="BK379" s="204">
        <f>SUM(BK380:BK390)</f>
        <v>0</v>
      </c>
    </row>
    <row r="380" s="2" customFormat="1" ht="16.5" customHeight="1">
      <c r="A380" s="41"/>
      <c r="B380" s="42"/>
      <c r="C380" s="225" t="s">
        <v>518</v>
      </c>
      <c r="D380" s="225" t="s">
        <v>152</v>
      </c>
      <c r="E380" s="226" t="s">
        <v>519</v>
      </c>
      <c r="F380" s="227" t="s">
        <v>520</v>
      </c>
      <c r="G380" s="228" t="s">
        <v>521</v>
      </c>
      <c r="H380" s="229">
        <v>1</v>
      </c>
      <c r="I380" s="230"/>
      <c r="J380" s="231">
        <f>ROUND(I380*H380,2)</f>
        <v>0</v>
      </c>
      <c r="K380" s="227" t="s">
        <v>21</v>
      </c>
      <c r="L380" s="47"/>
      <c r="M380" s="232" t="s">
        <v>21</v>
      </c>
      <c r="N380" s="233" t="s">
        <v>48</v>
      </c>
      <c r="O380" s="87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7" t="s">
        <v>142</v>
      </c>
      <c r="AT380" s="217" t="s">
        <v>152</v>
      </c>
      <c r="AU380" s="217" t="s">
        <v>85</v>
      </c>
      <c r="AY380" s="20" t="s">
        <v>136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20" t="s">
        <v>85</v>
      </c>
      <c r="BK380" s="218">
        <f>ROUND(I380*H380,2)</f>
        <v>0</v>
      </c>
      <c r="BL380" s="20" t="s">
        <v>142</v>
      </c>
      <c r="BM380" s="217" t="s">
        <v>522</v>
      </c>
    </row>
    <row r="381" s="2" customFormat="1">
      <c r="A381" s="41"/>
      <c r="B381" s="42"/>
      <c r="C381" s="43"/>
      <c r="D381" s="219" t="s">
        <v>143</v>
      </c>
      <c r="E381" s="43"/>
      <c r="F381" s="220" t="s">
        <v>523</v>
      </c>
      <c r="G381" s="43"/>
      <c r="H381" s="43"/>
      <c r="I381" s="221"/>
      <c r="J381" s="43"/>
      <c r="K381" s="43"/>
      <c r="L381" s="47"/>
      <c r="M381" s="222"/>
      <c r="N381" s="223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143</v>
      </c>
      <c r="AU381" s="20" t="s">
        <v>85</v>
      </c>
    </row>
    <row r="382" s="2" customFormat="1" ht="16.5" customHeight="1">
      <c r="A382" s="41"/>
      <c r="B382" s="42"/>
      <c r="C382" s="225" t="s">
        <v>350</v>
      </c>
      <c r="D382" s="225" t="s">
        <v>152</v>
      </c>
      <c r="E382" s="226" t="s">
        <v>524</v>
      </c>
      <c r="F382" s="227" t="s">
        <v>525</v>
      </c>
      <c r="G382" s="228" t="s">
        <v>488</v>
      </c>
      <c r="H382" s="229">
        <v>1</v>
      </c>
      <c r="I382" s="230"/>
      <c r="J382" s="231">
        <f>ROUND(I382*H382,2)</f>
        <v>0</v>
      </c>
      <c r="K382" s="227" t="s">
        <v>21</v>
      </c>
      <c r="L382" s="47"/>
      <c r="M382" s="232" t="s">
        <v>21</v>
      </c>
      <c r="N382" s="233" t="s">
        <v>48</v>
      </c>
      <c r="O382" s="87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7" t="s">
        <v>142</v>
      </c>
      <c r="AT382" s="217" t="s">
        <v>152</v>
      </c>
      <c r="AU382" s="217" t="s">
        <v>85</v>
      </c>
      <c r="AY382" s="20" t="s">
        <v>136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20" t="s">
        <v>85</v>
      </c>
      <c r="BK382" s="218">
        <f>ROUND(I382*H382,2)</f>
        <v>0</v>
      </c>
      <c r="BL382" s="20" t="s">
        <v>142</v>
      </c>
      <c r="BM382" s="217" t="s">
        <v>526</v>
      </c>
    </row>
    <row r="383" s="2" customFormat="1">
      <c r="A383" s="41"/>
      <c r="B383" s="42"/>
      <c r="C383" s="43"/>
      <c r="D383" s="219" t="s">
        <v>143</v>
      </c>
      <c r="E383" s="43"/>
      <c r="F383" s="220" t="s">
        <v>525</v>
      </c>
      <c r="G383" s="43"/>
      <c r="H383" s="43"/>
      <c r="I383" s="221"/>
      <c r="J383" s="43"/>
      <c r="K383" s="43"/>
      <c r="L383" s="47"/>
      <c r="M383" s="222"/>
      <c r="N383" s="223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143</v>
      </c>
      <c r="AU383" s="20" t="s">
        <v>85</v>
      </c>
    </row>
    <row r="384" s="2" customFormat="1" ht="16.5" customHeight="1">
      <c r="A384" s="41"/>
      <c r="B384" s="42"/>
      <c r="C384" s="225" t="s">
        <v>527</v>
      </c>
      <c r="D384" s="225" t="s">
        <v>152</v>
      </c>
      <c r="E384" s="226" t="s">
        <v>528</v>
      </c>
      <c r="F384" s="227" t="s">
        <v>529</v>
      </c>
      <c r="G384" s="228" t="s">
        <v>488</v>
      </c>
      <c r="H384" s="229">
        <v>1</v>
      </c>
      <c r="I384" s="230"/>
      <c r="J384" s="231">
        <f>ROUND(I384*H384,2)</f>
        <v>0</v>
      </c>
      <c r="K384" s="227" t="s">
        <v>21</v>
      </c>
      <c r="L384" s="47"/>
      <c r="M384" s="232" t="s">
        <v>21</v>
      </c>
      <c r="N384" s="233" t="s">
        <v>48</v>
      </c>
      <c r="O384" s="87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7" t="s">
        <v>142</v>
      </c>
      <c r="AT384" s="217" t="s">
        <v>152</v>
      </c>
      <c r="AU384" s="217" t="s">
        <v>85</v>
      </c>
      <c r="AY384" s="20" t="s">
        <v>136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20" t="s">
        <v>85</v>
      </c>
      <c r="BK384" s="218">
        <f>ROUND(I384*H384,2)</f>
        <v>0</v>
      </c>
      <c r="BL384" s="20" t="s">
        <v>142</v>
      </c>
      <c r="BM384" s="217" t="s">
        <v>530</v>
      </c>
    </row>
    <row r="385" s="2" customFormat="1">
      <c r="A385" s="41"/>
      <c r="B385" s="42"/>
      <c r="C385" s="43"/>
      <c r="D385" s="219" t="s">
        <v>143</v>
      </c>
      <c r="E385" s="43"/>
      <c r="F385" s="220" t="s">
        <v>529</v>
      </c>
      <c r="G385" s="43"/>
      <c r="H385" s="43"/>
      <c r="I385" s="221"/>
      <c r="J385" s="43"/>
      <c r="K385" s="43"/>
      <c r="L385" s="47"/>
      <c r="M385" s="222"/>
      <c r="N385" s="223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143</v>
      </c>
      <c r="AU385" s="20" t="s">
        <v>85</v>
      </c>
    </row>
    <row r="386" s="2" customFormat="1" ht="16.5" customHeight="1">
      <c r="A386" s="41"/>
      <c r="B386" s="42"/>
      <c r="C386" s="225" t="s">
        <v>354</v>
      </c>
      <c r="D386" s="225" t="s">
        <v>152</v>
      </c>
      <c r="E386" s="226" t="s">
        <v>531</v>
      </c>
      <c r="F386" s="227" t="s">
        <v>532</v>
      </c>
      <c r="G386" s="228" t="s">
        <v>488</v>
      </c>
      <c r="H386" s="229">
        <v>1</v>
      </c>
      <c r="I386" s="230"/>
      <c r="J386" s="231">
        <f>ROUND(I386*H386,2)</f>
        <v>0</v>
      </c>
      <c r="K386" s="227" t="s">
        <v>21</v>
      </c>
      <c r="L386" s="47"/>
      <c r="M386" s="232" t="s">
        <v>21</v>
      </c>
      <c r="N386" s="233" t="s">
        <v>48</v>
      </c>
      <c r="O386" s="87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7" t="s">
        <v>142</v>
      </c>
      <c r="AT386" s="217" t="s">
        <v>152</v>
      </c>
      <c r="AU386" s="217" t="s">
        <v>85</v>
      </c>
      <c r="AY386" s="20" t="s">
        <v>136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20" t="s">
        <v>85</v>
      </c>
      <c r="BK386" s="218">
        <f>ROUND(I386*H386,2)</f>
        <v>0</v>
      </c>
      <c r="BL386" s="20" t="s">
        <v>142</v>
      </c>
      <c r="BM386" s="217" t="s">
        <v>533</v>
      </c>
    </row>
    <row r="387" s="2" customFormat="1">
      <c r="A387" s="41"/>
      <c r="B387" s="42"/>
      <c r="C387" s="43"/>
      <c r="D387" s="219" t="s">
        <v>143</v>
      </c>
      <c r="E387" s="43"/>
      <c r="F387" s="220" t="s">
        <v>532</v>
      </c>
      <c r="G387" s="43"/>
      <c r="H387" s="43"/>
      <c r="I387" s="221"/>
      <c r="J387" s="43"/>
      <c r="K387" s="43"/>
      <c r="L387" s="47"/>
      <c r="M387" s="222"/>
      <c r="N387" s="223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143</v>
      </c>
      <c r="AU387" s="20" t="s">
        <v>85</v>
      </c>
    </row>
    <row r="388" s="2" customFormat="1" ht="24.15" customHeight="1">
      <c r="A388" s="41"/>
      <c r="B388" s="42"/>
      <c r="C388" s="225" t="s">
        <v>534</v>
      </c>
      <c r="D388" s="225" t="s">
        <v>152</v>
      </c>
      <c r="E388" s="226" t="s">
        <v>535</v>
      </c>
      <c r="F388" s="227" t="s">
        <v>536</v>
      </c>
      <c r="G388" s="228" t="s">
        <v>155</v>
      </c>
      <c r="H388" s="229">
        <v>1</v>
      </c>
      <c r="I388" s="230"/>
      <c r="J388" s="231">
        <f>ROUND(I388*H388,2)</f>
        <v>0</v>
      </c>
      <c r="K388" s="227" t="s">
        <v>21</v>
      </c>
      <c r="L388" s="47"/>
      <c r="M388" s="232" t="s">
        <v>21</v>
      </c>
      <c r="N388" s="233" t="s">
        <v>48</v>
      </c>
      <c r="O388" s="87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7" t="s">
        <v>142</v>
      </c>
      <c r="AT388" s="217" t="s">
        <v>152</v>
      </c>
      <c r="AU388" s="217" t="s">
        <v>85</v>
      </c>
      <c r="AY388" s="20" t="s">
        <v>136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20" t="s">
        <v>85</v>
      </c>
      <c r="BK388" s="218">
        <f>ROUND(I388*H388,2)</f>
        <v>0</v>
      </c>
      <c r="BL388" s="20" t="s">
        <v>142</v>
      </c>
      <c r="BM388" s="217" t="s">
        <v>537</v>
      </c>
    </row>
    <row r="389" s="2" customFormat="1">
      <c r="A389" s="41"/>
      <c r="B389" s="42"/>
      <c r="C389" s="43"/>
      <c r="D389" s="219" t="s">
        <v>143</v>
      </c>
      <c r="E389" s="43"/>
      <c r="F389" s="220" t="s">
        <v>538</v>
      </c>
      <c r="G389" s="43"/>
      <c r="H389" s="43"/>
      <c r="I389" s="221"/>
      <c r="J389" s="43"/>
      <c r="K389" s="43"/>
      <c r="L389" s="47"/>
      <c r="M389" s="222"/>
      <c r="N389" s="223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143</v>
      </c>
      <c r="AU389" s="20" t="s">
        <v>85</v>
      </c>
    </row>
    <row r="390" s="2" customFormat="1">
      <c r="A390" s="41"/>
      <c r="B390" s="42"/>
      <c r="C390" s="43"/>
      <c r="D390" s="219" t="s">
        <v>144</v>
      </c>
      <c r="E390" s="43"/>
      <c r="F390" s="224" t="s">
        <v>145</v>
      </c>
      <c r="G390" s="43"/>
      <c r="H390" s="43"/>
      <c r="I390" s="221"/>
      <c r="J390" s="43"/>
      <c r="K390" s="43"/>
      <c r="L390" s="47"/>
      <c r="M390" s="268"/>
      <c r="N390" s="269"/>
      <c r="O390" s="270"/>
      <c r="P390" s="270"/>
      <c r="Q390" s="270"/>
      <c r="R390" s="270"/>
      <c r="S390" s="270"/>
      <c r="T390" s="27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144</v>
      </c>
      <c r="AU390" s="20" t="s">
        <v>85</v>
      </c>
    </row>
    <row r="391" s="2" customFormat="1" ht="6.96" customHeight="1">
      <c r="A391" s="41"/>
      <c r="B391" s="62"/>
      <c r="C391" s="63"/>
      <c r="D391" s="63"/>
      <c r="E391" s="63"/>
      <c r="F391" s="63"/>
      <c r="G391" s="63"/>
      <c r="H391" s="63"/>
      <c r="I391" s="63"/>
      <c r="J391" s="63"/>
      <c r="K391" s="63"/>
      <c r="L391" s="47"/>
      <c r="M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</row>
  </sheetData>
  <sheetProtection sheet="1" autoFilter="0" formatColumns="0" formatRows="0" objects="1" scenarios="1" spinCount="100000" saltValue="ATurQsJWMYuQXpkc0rI0dcO6d97hDA5hqBR/qHAp62waS7u99clzakTRcoaBXj39WWcPHxorhz812kKcIukkLA==" hashValue="bMGvwhciY0dn4MuMttpASQNFgL9kjMHhwpRaz8LPDeVFTvTajAoSHZf12s5nOHJneQqwomDIByNG7F8tcWgPOA==" algorithmName="SHA-512" password="CC35"/>
  <autoFilter ref="C91:K39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  <c r="AZ2" s="272" t="s">
        <v>539</v>
      </c>
      <c r="BA2" s="272" t="s">
        <v>540</v>
      </c>
      <c r="BB2" s="272" t="s">
        <v>194</v>
      </c>
      <c r="BC2" s="272" t="s">
        <v>541</v>
      </c>
      <c r="BD2" s="272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72" t="s">
        <v>542</v>
      </c>
      <c r="BA3" s="272" t="s">
        <v>542</v>
      </c>
      <c r="BB3" s="272" t="s">
        <v>543</v>
      </c>
      <c r="BC3" s="272" t="s">
        <v>544</v>
      </c>
      <c r="BD3" s="272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72" t="s">
        <v>545</v>
      </c>
      <c r="BA4" s="272" t="s">
        <v>546</v>
      </c>
      <c r="BB4" s="272" t="s">
        <v>194</v>
      </c>
      <c r="BC4" s="272" t="s">
        <v>547</v>
      </c>
      <c r="BD4" s="272" t="s">
        <v>87</v>
      </c>
    </row>
    <row r="5" s="1" customFormat="1" ht="6.96" customHeight="1">
      <c r="B5" s="23"/>
      <c r="L5" s="23"/>
      <c r="AZ5" s="272" t="s">
        <v>548</v>
      </c>
      <c r="BA5" s="272" t="s">
        <v>549</v>
      </c>
      <c r="BB5" s="272" t="s">
        <v>550</v>
      </c>
      <c r="BC5" s="272" t="s">
        <v>551</v>
      </c>
      <c r="BD5" s="272" t="s">
        <v>87</v>
      </c>
    </row>
    <row r="6" s="1" customFormat="1" ht="12" customHeight="1">
      <c r="B6" s="23"/>
      <c r="D6" s="135" t="s">
        <v>16</v>
      </c>
      <c r="L6" s="23"/>
      <c r="AZ6" s="272" t="s">
        <v>552</v>
      </c>
      <c r="BA6" s="272" t="s">
        <v>552</v>
      </c>
      <c r="BB6" s="272" t="s">
        <v>194</v>
      </c>
      <c r="BC6" s="272" t="s">
        <v>553</v>
      </c>
      <c r="BD6" s="272" t="s">
        <v>87</v>
      </c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  <c r="AZ7" s="272" t="s">
        <v>554</v>
      </c>
      <c r="BA7" s="272" t="s">
        <v>554</v>
      </c>
      <c r="BB7" s="272" t="s">
        <v>555</v>
      </c>
      <c r="BC7" s="272" t="s">
        <v>556</v>
      </c>
      <c r="BD7" s="272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72" t="s">
        <v>557</v>
      </c>
      <c r="BA8" s="272" t="s">
        <v>557</v>
      </c>
      <c r="BB8" s="272" t="s">
        <v>550</v>
      </c>
      <c r="BC8" s="272" t="s">
        <v>234</v>
      </c>
      <c r="BD8" s="272" t="s">
        <v>87</v>
      </c>
    </row>
    <row r="9" s="2" customFormat="1" ht="16.5" customHeight="1">
      <c r="A9" s="41"/>
      <c r="B9" s="47"/>
      <c r="C9" s="41"/>
      <c r="D9" s="41"/>
      <c r="E9" s="138" t="s">
        <v>558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72" t="s">
        <v>559</v>
      </c>
      <c r="BA9" s="272" t="s">
        <v>560</v>
      </c>
      <c r="BB9" s="272" t="s">
        <v>543</v>
      </c>
      <c r="BC9" s="272" t="s">
        <v>561</v>
      </c>
      <c r="BD9" s="272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72" t="s">
        <v>562</v>
      </c>
      <c r="BA10" s="272" t="s">
        <v>563</v>
      </c>
      <c r="BB10" s="272" t="s">
        <v>140</v>
      </c>
      <c r="BC10" s="272" t="s">
        <v>564</v>
      </c>
      <c r="BD10" s="272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72" t="s">
        <v>565</v>
      </c>
      <c r="BA11" s="272" t="s">
        <v>563</v>
      </c>
      <c r="BB11" s="272" t="s">
        <v>140</v>
      </c>
      <c r="BC11" s="272" t="s">
        <v>566</v>
      </c>
      <c r="BD11" s="272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72" t="s">
        <v>567</v>
      </c>
      <c r="BA12" s="272" t="s">
        <v>563</v>
      </c>
      <c r="BB12" s="272" t="s">
        <v>140</v>
      </c>
      <c r="BC12" s="272" t="s">
        <v>568</v>
      </c>
      <c r="BD12" s="272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72" t="s">
        <v>569</v>
      </c>
      <c r="BA13" s="272" t="s">
        <v>563</v>
      </c>
      <c r="BB13" s="272" t="s">
        <v>140</v>
      </c>
      <c r="BC13" s="272" t="s">
        <v>570</v>
      </c>
      <c r="BD13" s="272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72" t="s">
        <v>571</v>
      </c>
      <c r="BA14" s="272" t="s">
        <v>563</v>
      </c>
      <c r="BB14" s="272" t="s">
        <v>140</v>
      </c>
      <c r="BC14" s="272" t="s">
        <v>572</v>
      </c>
      <c r="BD14" s="272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72" t="s">
        <v>573</v>
      </c>
      <c r="BA15" s="272" t="s">
        <v>574</v>
      </c>
      <c r="BB15" s="272" t="s">
        <v>194</v>
      </c>
      <c r="BC15" s="272" t="s">
        <v>541</v>
      </c>
      <c r="BD15" s="272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72" t="s">
        <v>575</v>
      </c>
      <c r="BA16" s="272" t="s">
        <v>576</v>
      </c>
      <c r="BB16" s="272" t="s">
        <v>543</v>
      </c>
      <c r="BC16" s="272" t="s">
        <v>577</v>
      </c>
      <c r="BD16" s="272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72" t="s">
        <v>578</v>
      </c>
      <c r="BA17" s="272" t="s">
        <v>579</v>
      </c>
      <c r="BB17" s="272" t="s">
        <v>227</v>
      </c>
      <c r="BC17" s="272" t="s">
        <v>580</v>
      </c>
      <c r="BD17" s="272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72" t="s">
        <v>581</v>
      </c>
      <c r="BA18" s="272" t="s">
        <v>582</v>
      </c>
      <c r="BB18" s="272" t="s">
        <v>543</v>
      </c>
      <c r="BC18" s="272" t="s">
        <v>583</v>
      </c>
      <c r="BD18" s="272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72" t="s">
        <v>584</v>
      </c>
      <c r="BA19" s="272" t="s">
        <v>585</v>
      </c>
      <c r="BB19" s="272" t="s">
        <v>543</v>
      </c>
      <c r="BC19" s="272" t="s">
        <v>586</v>
      </c>
      <c r="BD19" s="272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72" t="s">
        <v>587</v>
      </c>
      <c r="BA20" s="272" t="s">
        <v>585</v>
      </c>
      <c r="BB20" s="272" t="s">
        <v>543</v>
      </c>
      <c r="BC20" s="272" t="s">
        <v>588</v>
      </c>
      <c r="BD20" s="272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72" t="s">
        <v>589</v>
      </c>
      <c r="BA21" s="272" t="s">
        <v>590</v>
      </c>
      <c r="BB21" s="272" t="s">
        <v>227</v>
      </c>
      <c r="BC21" s="272" t="s">
        <v>591</v>
      </c>
      <c r="BD21" s="272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72" t="s">
        <v>592</v>
      </c>
      <c r="BA22" s="272" t="s">
        <v>593</v>
      </c>
      <c r="BB22" s="272" t="s">
        <v>227</v>
      </c>
      <c r="BC22" s="272" t="s">
        <v>594</v>
      </c>
      <c r="BD22" s="272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72" t="s">
        <v>595</v>
      </c>
      <c r="BA23" s="272" t="s">
        <v>596</v>
      </c>
      <c r="BB23" s="272" t="s">
        <v>227</v>
      </c>
      <c r="BC23" s="272" t="s">
        <v>597</v>
      </c>
      <c r="BD23" s="272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72" t="s">
        <v>598</v>
      </c>
      <c r="BA24" s="272" t="s">
        <v>599</v>
      </c>
      <c r="BB24" s="272" t="s">
        <v>543</v>
      </c>
      <c r="BC24" s="272" t="s">
        <v>600</v>
      </c>
      <c r="BD24" s="272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72" t="s">
        <v>601</v>
      </c>
      <c r="BA25" s="272" t="s">
        <v>602</v>
      </c>
      <c r="BB25" s="272" t="s">
        <v>543</v>
      </c>
      <c r="BC25" s="272" t="s">
        <v>603</v>
      </c>
      <c r="BD25" s="272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72" t="s">
        <v>604</v>
      </c>
      <c r="BA26" s="272" t="s">
        <v>605</v>
      </c>
      <c r="BB26" s="272" t="s">
        <v>227</v>
      </c>
      <c r="BC26" s="272" t="s">
        <v>606</v>
      </c>
      <c r="BD26" s="272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73" t="s">
        <v>607</v>
      </c>
      <c r="BA27" s="273" t="s">
        <v>608</v>
      </c>
      <c r="BB27" s="273" t="s">
        <v>543</v>
      </c>
      <c r="BC27" s="273" t="s">
        <v>609</v>
      </c>
      <c r="BD27" s="273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72" t="s">
        <v>610</v>
      </c>
      <c r="BA28" s="272" t="s">
        <v>611</v>
      </c>
      <c r="BB28" s="272" t="s">
        <v>543</v>
      </c>
      <c r="BC28" s="272" t="s">
        <v>612</v>
      </c>
      <c r="BD28" s="272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72" t="s">
        <v>613</v>
      </c>
      <c r="BA29" s="272" t="s">
        <v>614</v>
      </c>
      <c r="BB29" s="272" t="s">
        <v>543</v>
      </c>
      <c r="BC29" s="272" t="s">
        <v>615</v>
      </c>
      <c r="BD29" s="272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72" t="s">
        <v>616</v>
      </c>
      <c r="BA30" s="272" t="s">
        <v>617</v>
      </c>
      <c r="BB30" s="272" t="s">
        <v>543</v>
      </c>
      <c r="BC30" s="272" t="s">
        <v>618</v>
      </c>
      <c r="BD30" s="272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72" t="s">
        <v>619</v>
      </c>
      <c r="BA31" s="272" t="s">
        <v>620</v>
      </c>
      <c r="BB31" s="272" t="s">
        <v>543</v>
      </c>
      <c r="BC31" s="272" t="s">
        <v>621</v>
      </c>
      <c r="BD31" s="272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72" t="s">
        <v>622</v>
      </c>
      <c r="BA32" s="272" t="s">
        <v>623</v>
      </c>
      <c r="BB32" s="272" t="s">
        <v>543</v>
      </c>
      <c r="BC32" s="272" t="s">
        <v>624</v>
      </c>
      <c r="BD32" s="272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ROUND((SUM(BE95:BE1164)),  2)</f>
        <v>0</v>
      </c>
      <c r="G33" s="41"/>
      <c r="H33" s="41"/>
      <c r="I33" s="151">
        <v>0.20999999999999999</v>
      </c>
      <c r="J33" s="150">
        <f>ROUND(((SUM(BE95:BE1164))*I33),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72" t="s">
        <v>625</v>
      </c>
      <c r="BA33" s="272" t="s">
        <v>626</v>
      </c>
      <c r="BB33" s="272" t="s">
        <v>194</v>
      </c>
      <c r="BC33" s="272" t="s">
        <v>627</v>
      </c>
      <c r="BD33" s="272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ROUND((SUM(BF95:BF1164)),  2)</f>
        <v>0</v>
      </c>
      <c r="G34" s="41"/>
      <c r="H34" s="41"/>
      <c r="I34" s="151">
        <v>0.12</v>
      </c>
      <c r="J34" s="150">
        <f>ROUND(((SUM(BF95:BF1164))*I34),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72" t="s">
        <v>628</v>
      </c>
      <c r="BA34" s="272" t="s">
        <v>629</v>
      </c>
      <c r="BB34" s="272" t="s">
        <v>227</v>
      </c>
      <c r="BC34" s="272" t="s">
        <v>630</v>
      </c>
      <c r="BD34" s="272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ROUND((SUM(BG95:BG1164)),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72" t="s">
        <v>631</v>
      </c>
      <c r="BA35" s="272" t="s">
        <v>632</v>
      </c>
      <c r="BB35" s="272" t="s">
        <v>194</v>
      </c>
      <c r="BC35" s="272" t="s">
        <v>633</v>
      </c>
      <c r="BD35" s="272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ROUND((SUM(BH95:BH1164)),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272" t="s">
        <v>634</v>
      </c>
      <c r="BA36" s="272" t="s">
        <v>635</v>
      </c>
      <c r="BB36" s="272" t="s">
        <v>194</v>
      </c>
      <c r="BC36" s="272" t="s">
        <v>636</v>
      </c>
      <c r="BD36" s="272" t="s">
        <v>87</v>
      </c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ROUND((SUM(BI95:BI1164)),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272" t="s">
        <v>637</v>
      </c>
      <c r="BA37" s="272" t="s">
        <v>638</v>
      </c>
      <c r="BB37" s="272" t="s">
        <v>140</v>
      </c>
      <c r="BC37" s="272" t="s">
        <v>639</v>
      </c>
      <c r="BD37" s="272" t="s">
        <v>87</v>
      </c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272" t="s">
        <v>640</v>
      </c>
      <c r="BA38" s="272" t="s">
        <v>641</v>
      </c>
      <c r="BB38" s="272" t="s">
        <v>140</v>
      </c>
      <c r="BC38" s="272" t="s">
        <v>642</v>
      </c>
      <c r="BD38" s="272" t="s">
        <v>87</v>
      </c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Z39" s="272" t="s">
        <v>643</v>
      </c>
      <c r="BA39" s="272" t="s">
        <v>644</v>
      </c>
      <c r="BB39" s="272" t="s">
        <v>140</v>
      </c>
      <c r="BC39" s="272" t="s">
        <v>645</v>
      </c>
      <c r="BD39" s="272" t="s">
        <v>87</v>
      </c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Z40" s="272" t="s">
        <v>646</v>
      </c>
      <c r="BA40" s="272" t="s">
        <v>647</v>
      </c>
      <c r="BB40" s="272" t="s">
        <v>140</v>
      </c>
      <c r="BC40" s="272" t="s">
        <v>648</v>
      </c>
      <c r="BD40" s="272" t="s">
        <v>87</v>
      </c>
    </row>
    <row r="41">
      <c r="AZ41" s="272" t="s">
        <v>649</v>
      </c>
      <c r="BA41" s="272" t="s">
        <v>650</v>
      </c>
      <c r="BB41" s="272" t="s">
        <v>140</v>
      </c>
      <c r="BC41" s="272" t="s">
        <v>651</v>
      </c>
      <c r="BD41" s="272" t="s">
        <v>87</v>
      </c>
    </row>
    <row r="42">
      <c r="AZ42" s="272" t="s">
        <v>652</v>
      </c>
      <c r="BA42" s="272" t="s">
        <v>653</v>
      </c>
      <c r="BB42" s="272" t="s">
        <v>227</v>
      </c>
      <c r="BC42" s="272" t="s">
        <v>654</v>
      </c>
      <c r="BD42" s="272" t="s">
        <v>87</v>
      </c>
    </row>
    <row r="43">
      <c r="AZ43" s="272" t="s">
        <v>655</v>
      </c>
      <c r="BA43" s="272" t="s">
        <v>656</v>
      </c>
      <c r="BB43" s="272" t="s">
        <v>543</v>
      </c>
      <c r="BC43" s="272" t="s">
        <v>657</v>
      </c>
      <c r="BD43" s="272" t="s">
        <v>87</v>
      </c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Z44" s="272" t="s">
        <v>658</v>
      </c>
      <c r="BA44" s="272" t="s">
        <v>659</v>
      </c>
      <c r="BB44" s="272" t="s">
        <v>472</v>
      </c>
      <c r="BC44" s="272" t="s">
        <v>660</v>
      </c>
      <c r="BD44" s="272" t="s">
        <v>87</v>
      </c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Z45" s="272" t="s">
        <v>661</v>
      </c>
      <c r="BA45" s="272" t="s">
        <v>659</v>
      </c>
      <c r="BB45" s="272" t="s">
        <v>472</v>
      </c>
      <c r="BC45" s="272" t="s">
        <v>662</v>
      </c>
      <c r="BD45" s="272" t="s">
        <v>87</v>
      </c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Z46" s="272" t="s">
        <v>663</v>
      </c>
      <c r="BA46" s="272" t="s">
        <v>664</v>
      </c>
      <c r="BB46" s="272" t="s">
        <v>227</v>
      </c>
      <c r="BC46" s="272" t="s">
        <v>665</v>
      </c>
      <c r="BD46" s="272" t="s">
        <v>87</v>
      </c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Z47" s="272" t="s">
        <v>666</v>
      </c>
      <c r="BA47" s="272" t="s">
        <v>667</v>
      </c>
      <c r="BB47" s="272" t="s">
        <v>543</v>
      </c>
      <c r="BC47" s="272" t="s">
        <v>668</v>
      </c>
      <c r="BD47" s="272" t="s">
        <v>87</v>
      </c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Z48" s="272" t="s">
        <v>669</v>
      </c>
      <c r="BA48" s="272" t="s">
        <v>670</v>
      </c>
      <c r="BB48" s="272" t="s">
        <v>194</v>
      </c>
      <c r="BC48" s="272" t="s">
        <v>671</v>
      </c>
      <c r="BD48" s="272" t="s">
        <v>87</v>
      </c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Z49" s="272" t="s">
        <v>672</v>
      </c>
      <c r="BA49" s="272" t="s">
        <v>673</v>
      </c>
      <c r="BB49" s="272" t="s">
        <v>227</v>
      </c>
      <c r="BC49" s="272" t="s">
        <v>674</v>
      </c>
      <c r="BD49" s="272" t="s">
        <v>87</v>
      </c>
    </row>
    <row r="50" s="2" customFormat="1" ht="16.5" customHeight="1">
      <c r="A50" s="41"/>
      <c r="B50" s="42"/>
      <c r="C50" s="43"/>
      <c r="D50" s="43"/>
      <c r="E50" s="72" t="str">
        <f>E9</f>
        <v>SO 01 - Rekonstrukce plat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Z50" s="272" t="s">
        <v>675</v>
      </c>
      <c r="BA50" s="272" t="s">
        <v>676</v>
      </c>
      <c r="BB50" s="272" t="s">
        <v>194</v>
      </c>
      <c r="BC50" s="272" t="s">
        <v>677</v>
      </c>
      <c r="BD50" s="272" t="s">
        <v>87</v>
      </c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Z51" s="272" t="s">
        <v>678</v>
      </c>
      <c r="BA51" s="272" t="s">
        <v>679</v>
      </c>
      <c r="BB51" s="272" t="s">
        <v>194</v>
      </c>
      <c r="BC51" s="272" t="s">
        <v>680</v>
      </c>
      <c r="BD51" s="272" t="s">
        <v>87</v>
      </c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Z52" s="272" t="s">
        <v>681</v>
      </c>
      <c r="BA52" s="272" t="s">
        <v>682</v>
      </c>
      <c r="BB52" s="272" t="s">
        <v>194</v>
      </c>
      <c r="BC52" s="272" t="s">
        <v>683</v>
      </c>
      <c r="BD52" s="272" t="s">
        <v>87</v>
      </c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Z53" s="272" t="s">
        <v>684</v>
      </c>
      <c r="BA53" s="272" t="s">
        <v>685</v>
      </c>
      <c r="BB53" s="272" t="s">
        <v>194</v>
      </c>
      <c r="BC53" s="272" t="s">
        <v>686</v>
      </c>
      <c r="BD53" s="272" t="s">
        <v>87</v>
      </c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Z54" s="272" t="s">
        <v>687</v>
      </c>
      <c r="BA54" s="272" t="s">
        <v>688</v>
      </c>
      <c r="BB54" s="272" t="s">
        <v>140</v>
      </c>
      <c r="BC54" s="272" t="s">
        <v>689</v>
      </c>
      <c r="BD54" s="272" t="s">
        <v>87</v>
      </c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Z55" s="272" t="s">
        <v>690</v>
      </c>
      <c r="BA55" s="272" t="s">
        <v>691</v>
      </c>
      <c r="BB55" s="272" t="s">
        <v>227</v>
      </c>
      <c r="BC55" s="272" t="s">
        <v>692</v>
      </c>
      <c r="BD55" s="272" t="s">
        <v>87</v>
      </c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Z56" s="272" t="s">
        <v>693</v>
      </c>
      <c r="BA56" s="272" t="s">
        <v>694</v>
      </c>
      <c r="BB56" s="272" t="s">
        <v>472</v>
      </c>
      <c r="BC56" s="272" t="s">
        <v>695</v>
      </c>
      <c r="BD56" s="272" t="s">
        <v>87</v>
      </c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Z57" s="272" t="s">
        <v>696</v>
      </c>
      <c r="BA57" s="272" t="s">
        <v>696</v>
      </c>
      <c r="BB57" s="272" t="s">
        <v>472</v>
      </c>
      <c r="BC57" s="272" t="s">
        <v>174</v>
      </c>
      <c r="BD57" s="272" t="s">
        <v>87</v>
      </c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Z58" s="272" t="s">
        <v>697</v>
      </c>
      <c r="BA58" s="272" t="s">
        <v>698</v>
      </c>
      <c r="BB58" s="272" t="s">
        <v>227</v>
      </c>
      <c r="BC58" s="272" t="s">
        <v>699</v>
      </c>
      <c r="BD58" s="272" t="s">
        <v>87</v>
      </c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  <c r="AZ59" s="272" t="s">
        <v>700</v>
      </c>
      <c r="BA59" s="272" t="s">
        <v>701</v>
      </c>
      <c r="BB59" s="272" t="s">
        <v>140</v>
      </c>
      <c r="BC59" s="272" t="s">
        <v>702</v>
      </c>
      <c r="BD59" s="272" t="s">
        <v>87</v>
      </c>
    </row>
    <row r="60" s="9" customFormat="1" ht="24.96" customHeight="1">
      <c r="A60" s="9"/>
      <c r="B60" s="168"/>
      <c r="C60" s="169"/>
      <c r="D60" s="170" t="s">
        <v>703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274" t="s">
        <v>704</v>
      </c>
      <c r="BA60" s="274" t="s">
        <v>705</v>
      </c>
      <c r="BB60" s="274" t="s">
        <v>194</v>
      </c>
      <c r="BC60" s="274" t="s">
        <v>706</v>
      </c>
      <c r="BD60" s="274" t="s">
        <v>87</v>
      </c>
    </row>
    <row r="61" s="10" customFormat="1" ht="19.92" customHeight="1">
      <c r="A61" s="10"/>
      <c r="B61" s="174"/>
      <c r="C61" s="175"/>
      <c r="D61" s="176" t="s">
        <v>707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Z61" s="275" t="s">
        <v>708</v>
      </c>
      <c r="BA61" s="275" t="s">
        <v>709</v>
      </c>
      <c r="BB61" s="275" t="s">
        <v>543</v>
      </c>
      <c r="BC61" s="275" t="s">
        <v>710</v>
      </c>
      <c r="BD61" s="275" t="s">
        <v>87</v>
      </c>
    </row>
    <row r="62" s="10" customFormat="1" ht="19.92" customHeight="1">
      <c r="A62" s="10"/>
      <c r="B62" s="174"/>
      <c r="C62" s="175"/>
      <c r="D62" s="176" t="s">
        <v>711</v>
      </c>
      <c r="E62" s="177"/>
      <c r="F62" s="177"/>
      <c r="G62" s="177"/>
      <c r="H62" s="177"/>
      <c r="I62" s="177"/>
      <c r="J62" s="178">
        <f>J298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Z62" s="275" t="s">
        <v>712</v>
      </c>
      <c r="BA62" s="275" t="s">
        <v>713</v>
      </c>
      <c r="BB62" s="275" t="s">
        <v>543</v>
      </c>
      <c r="BC62" s="275" t="s">
        <v>714</v>
      </c>
      <c r="BD62" s="275" t="s">
        <v>87</v>
      </c>
    </row>
    <row r="63" s="10" customFormat="1" ht="19.92" customHeight="1">
      <c r="A63" s="10"/>
      <c r="B63" s="174"/>
      <c r="C63" s="175"/>
      <c r="D63" s="176" t="s">
        <v>715</v>
      </c>
      <c r="E63" s="177"/>
      <c r="F63" s="177"/>
      <c r="G63" s="177"/>
      <c r="H63" s="177"/>
      <c r="I63" s="177"/>
      <c r="J63" s="178">
        <f>J360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Z63" s="275" t="s">
        <v>716</v>
      </c>
      <c r="BA63" s="275" t="s">
        <v>717</v>
      </c>
      <c r="BB63" s="275" t="s">
        <v>140</v>
      </c>
      <c r="BC63" s="275" t="s">
        <v>718</v>
      </c>
      <c r="BD63" s="275" t="s">
        <v>87</v>
      </c>
    </row>
    <row r="64" s="10" customFormat="1" ht="19.92" customHeight="1">
      <c r="A64" s="10"/>
      <c r="B64" s="174"/>
      <c r="C64" s="175"/>
      <c r="D64" s="176" t="s">
        <v>719</v>
      </c>
      <c r="E64" s="177"/>
      <c r="F64" s="177"/>
      <c r="G64" s="177"/>
      <c r="H64" s="177"/>
      <c r="I64" s="177"/>
      <c r="J64" s="178">
        <f>J490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Z64" s="275" t="s">
        <v>720</v>
      </c>
      <c r="BA64" s="275" t="s">
        <v>721</v>
      </c>
      <c r="BB64" s="275" t="s">
        <v>227</v>
      </c>
      <c r="BC64" s="275" t="s">
        <v>722</v>
      </c>
      <c r="BD64" s="275" t="s">
        <v>87</v>
      </c>
    </row>
    <row r="65" s="10" customFormat="1" ht="19.92" customHeight="1">
      <c r="A65" s="10"/>
      <c r="B65" s="174"/>
      <c r="C65" s="175"/>
      <c r="D65" s="176" t="s">
        <v>723</v>
      </c>
      <c r="E65" s="177"/>
      <c r="F65" s="177"/>
      <c r="G65" s="177"/>
      <c r="H65" s="177"/>
      <c r="I65" s="177"/>
      <c r="J65" s="178">
        <f>J548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Z65" s="275" t="s">
        <v>724</v>
      </c>
      <c r="BA65" s="275" t="s">
        <v>725</v>
      </c>
      <c r="BB65" s="275" t="s">
        <v>227</v>
      </c>
      <c r="BC65" s="275" t="s">
        <v>726</v>
      </c>
      <c r="BD65" s="275" t="s">
        <v>87</v>
      </c>
    </row>
    <row r="66" s="10" customFormat="1" ht="19.92" customHeight="1">
      <c r="A66" s="10"/>
      <c r="B66" s="174"/>
      <c r="C66" s="175"/>
      <c r="D66" s="176" t="s">
        <v>727</v>
      </c>
      <c r="E66" s="177"/>
      <c r="F66" s="177"/>
      <c r="G66" s="177"/>
      <c r="H66" s="177"/>
      <c r="I66" s="177"/>
      <c r="J66" s="178">
        <f>J636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Z66" s="275" t="s">
        <v>728</v>
      </c>
      <c r="BA66" s="275" t="s">
        <v>728</v>
      </c>
      <c r="BB66" s="275" t="s">
        <v>543</v>
      </c>
      <c r="BC66" s="275" t="s">
        <v>729</v>
      </c>
      <c r="BD66" s="275" t="s">
        <v>87</v>
      </c>
    </row>
    <row r="67" s="10" customFormat="1" ht="19.92" customHeight="1">
      <c r="A67" s="10"/>
      <c r="B67" s="174"/>
      <c r="C67" s="175"/>
      <c r="D67" s="176" t="s">
        <v>730</v>
      </c>
      <c r="E67" s="177"/>
      <c r="F67" s="177"/>
      <c r="G67" s="177"/>
      <c r="H67" s="177"/>
      <c r="I67" s="177"/>
      <c r="J67" s="178">
        <f>J681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Z67" s="275" t="s">
        <v>731</v>
      </c>
      <c r="BA67" s="275" t="s">
        <v>732</v>
      </c>
      <c r="BB67" s="275" t="s">
        <v>543</v>
      </c>
      <c r="BC67" s="275" t="s">
        <v>733</v>
      </c>
      <c r="BD67" s="275" t="s">
        <v>87</v>
      </c>
    </row>
    <row r="68" s="10" customFormat="1" ht="19.92" customHeight="1">
      <c r="A68" s="10"/>
      <c r="B68" s="174"/>
      <c r="C68" s="175"/>
      <c r="D68" s="176" t="s">
        <v>734</v>
      </c>
      <c r="E68" s="177"/>
      <c r="F68" s="177"/>
      <c r="G68" s="177"/>
      <c r="H68" s="177"/>
      <c r="I68" s="177"/>
      <c r="J68" s="178">
        <f>J917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Z68" s="275" t="s">
        <v>735</v>
      </c>
      <c r="BA68" s="275" t="s">
        <v>736</v>
      </c>
      <c r="BB68" s="275" t="s">
        <v>543</v>
      </c>
      <c r="BC68" s="275" t="s">
        <v>737</v>
      </c>
      <c r="BD68" s="275" t="s">
        <v>87</v>
      </c>
    </row>
    <row r="69" s="10" customFormat="1" ht="19.92" customHeight="1">
      <c r="A69" s="10"/>
      <c r="B69" s="174"/>
      <c r="C69" s="175"/>
      <c r="D69" s="176" t="s">
        <v>738</v>
      </c>
      <c r="E69" s="177"/>
      <c r="F69" s="177"/>
      <c r="G69" s="177"/>
      <c r="H69" s="177"/>
      <c r="I69" s="177"/>
      <c r="J69" s="178">
        <f>J997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Z69" s="275" t="s">
        <v>739</v>
      </c>
      <c r="BA69" s="275" t="s">
        <v>740</v>
      </c>
      <c r="BB69" s="275" t="s">
        <v>194</v>
      </c>
      <c r="BC69" s="275" t="s">
        <v>741</v>
      </c>
      <c r="BD69" s="275" t="s">
        <v>87</v>
      </c>
    </row>
    <row r="70" s="9" customFormat="1" ht="24.96" customHeight="1">
      <c r="A70" s="9"/>
      <c r="B70" s="168"/>
      <c r="C70" s="169"/>
      <c r="D70" s="170" t="s">
        <v>742</v>
      </c>
      <c r="E70" s="171"/>
      <c r="F70" s="171"/>
      <c r="G70" s="171"/>
      <c r="H70" s="171"/>
      <c r="I70" s="171"/>
      <c r="J70" s="172">
        <f>J1014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Z70" s="274" t="s">
        <v>743</v>
      </c>
      <c r="BA70" s="274" t="s">
        <v>744</v>
      </c>
      <c r="BB70" s="274" t="s">
        <v>194</v>
      </c>
      <c r="BC70" s="274" t="s">
        <v>745</v>
      </c>
      <c r="BD70" s="274" t="s">
        <v>87</v>
      </c>
    </row>
    <row r="71" s="10" customFormat="1" ht="19.92" customHeight="1">
      <c r="A71" s="10"/>
      <c r="B71" s="174"/>
      <c r="C71" s="175"/>
      <c r="D71" s="176" t="s">
        <v>746</v>
      </c>
      <c r="E71" s="177"/>
      <c r="F71" s="177"/>
      <c r="G71" s="177"/>
      <c r="H71" s="177"/>
      <c r="I71" s="177"/>
      <c r="J71" s="178">
        <f>J1015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Z71" s="275" t="s">
        <v>747</v>
      </c>
      <c r="BA71" s="275" t="s">
        <v>747</v>
      </c>
      <c r="BB71" s="275" t="s">
        <v>550</v>
      </c>
      <c r="BC71" s="275" t="s">
        <v>748</v>
      </c>
      <c r="BD71" s="275" t="s">
        <v>87</v>
      </c>
    </row>
    <row r="72" s="10" customFormat="1" ht="19.92" customHeight="1">
      <c r="A72" s="10"/>
      <c r="B72" s="174"/>
      <c r="C72" s="175"/>
      <c r="D72" s="176" t="s">
        <v>749</v>
      </c>
      <c r="E72" s="177"/>
      <c r="F72" s="177"/>
      <c r="G72" s="177"/>
      <c r="H72" s="177"/>
      <c r="I72" s="177"/>
      <c r="J72" s="178">
        <f>J1054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Z72" s="275" t="s">
        <v>750</v>
      </c>
      <c r="BA72" s="275" t="s">
        <v>751</v>
      </c>
      <c r="BB72" s="275" t="s">
        <v>194</v>
      </c>
      <c r="BC72" s="275" t="s">
        <v>752</v>
      </c>
      <c r="BD72" s="275" t="s">
        <v>87</v>
      </c>
    </row>
    <row r="73" s="9" customFormat="1" ht="24.96" customHeight="1">
      <c r="A73" s="9"/>
      <c r="B73" s="168"/>
      <c r="C73" s="169"/>
      <c r="D73" s="170" t="s">
        <v>753</v>
      </c>
      <c r="E73" s="171"/>
      <c r="F73" s="171"/>
      <c r="G73" s="171"/>
      <c r="H73" s="171"/>
      <c r="I73" s="171"/>
      <c r="J73" s="172">
        <f>J1143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Z73" s="274" t="s">
        <v>754</v>
      </c>
      <c r="BA73" s="274" t="s">
        <v>755</v>
      </c>
      <c r="BB73" s="274" t="s">
        <v>756</v>
      </c>
      <c r="BC73" s="274" t="s">
        <v>757</v>
      </c>
      <c r="BD73" s="274" t="s">
        <v>87</v>
      </c>
    </row>
    <row r="74" s="10" customFormat="1" ht="19.92" customHeight="1">
      <c r="A74" s="10"/>
      <c r="B74" s="174"/>
      <c r="C74" s="175"/>
      <c r="D74" s="176" t="s">
        <v>758</v>
      </c>
      <c r="E74" s="177"/>
      <c r="F74" s="177"/>
      <c r="G74" s="177"/>
      <c r="H74" s="177"/>
      <c r="I74" s="177"/>
      <c r="J74" s="178">
        <f>J1144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Z74" s="275" t="s">
        <v>759</v>
      </c>
      <c r="BA74" s="275" t="s">
        <v>759</v>
      </c>
      <c r="BB74" s="275" t="s">
        <v>543</v>
      </c>
      <c r="BC74" s="275" t="s">
        <v>760</v>
      </c>
      <c r="BD74" s="275" t="s">
        <v>87</v>
      </c>
    </row>
    <row r="75" s="10" customFormat="1" ht="19.92" customHeight="1">
      <c r="A75" s="10"/>
      <c r="B75" s="174"/>
      <c r="C75" s="175"/>
      <c r="D75" s="176" t="s">
        <v>761</v>
      </c>
      <c r="E75" s="177"/>
      <c r="F75" s="177"/>
      <c r="G75" s="177"/>
      <c r="H75" s="177"/>
      <c r="I75" s="177"/>
      <c r="J75" s="178">
        <f>J1148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Z75" s="275" t="s">
        <v>762</v>
      </c>
      <c r="BA75" s="275" t="s">
        <v>762</v>
      </c>
      <c r="BB75" s="275" t="s">
        <v>543</v>
      </c>
      <c r="BC75" s="275" t="s">
        <v>763</v>
      </c>
      <c r="BD75" s="275" t="s">
        <v>87</v>
      </c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Z76" s="272" t="s">
        <v>764</v>
      </c>
      <c r="BA76" s="272" t="s">
        <v>764</v>
      </c>
      <c r="BB76" s="272" t="s">
        <v>543</v>
      </c>
      <c r="BC76" s="272" t="s">
        <v>765</v>
      </c>
      <c r="BD76" s="272" t="s">
        <v>87</v>
      </c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Z77" s="272" t="s">
        <v>766</v>
      </c>
      <c r="BA77" s="272" t="s">
        <v>767</v>
      </c>
      <c r="BB77" s="272" t="s">
        <v>543</v>
      </c>
      <c r="BC77" s="272" t="s">
        <v>768</v>
      </c>
      <c r="BD77" s="272" t="s">
        <v>87</v>
      </c>
    </row>
    <row r="78">
      <c r="AZ78" s="272" t="s">
        <v>769</v>
      </c>
      <c r="BA78" s="272" t="s">
        <v>770</v>
      </c>
      <c r="BB78" s="272" t="s">
        <v>543</v>
      </c>
      <c r="BC78" s="272" t="s">
        <v>771</v>
      </c>
      <c r="BD78" s="272" t="s">
        <v>87</v>
      </c>
    </row>
    <row r="79">
      <c r="AZ79" s="272" t="s">
        <v>772</v>
      </c>
      <c r="BA79" s="272" t="s">
        <v>773</v>
      </c>
      <c r="BB79" s="272" t="s">
        <v>194</v>
      </c>
      <c r="BC79" s="272" t="s">
        <v>774</v>
      </c>
      <c r="BD79" s="272" t="s">
        <v>87</v>
      </c>
    </row>
    <row r="80">
      <c r="AZ80" s="272" t="s">
        <v>775</v>
      </c>
      <c r="BA80" s="272" t="s">
        <v>776</v>
      </c>
      <c r="BB80" s="272" t="s">
        <v>194</v>
      </c>
      <c r="BC80" s="272" t="s">
        <v>752</v>
      </c>
      <c r="BD80" s="272" t="s">
        <v>87</v>
      </c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Z81" s="272" t="s">
        <v>777</v>
      </c>
      <c r="BA81" s="272" t="s">
        <v>778</v>
      </c>
      <c r="BB81" s="272" t="s">
        <v>550</v>
      </c>
      <c r="BC81" s="272" t="s">
        <v>779</v>
      </c>
      <c r="BD81" s="272" t="s">
        <v>87</v>
      </c>
    </row>
    <row r="82" s="2" customFormat="1" ht="24.96" customHeight="1">
      <c r="A82" s="41"/>
      <c r="B82" s="42"/>
      <c r="C82" s="26" t="s">
        <v>121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63" t="str">
        <f>E7</f>
        <v>PK Dolánky – rekonstrukce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101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01 - Rekonstrukce plat plavební komory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F12</f>
        <v xml:space="preserve"> </v>
      </c>
      <c r="G89" s="43"/>
      <c r="H89" s="43"/>
      <c r="I89" s="35" t="s">
        <v>24</v>
      </c>
      <c r="J89" s="75" t="str">
        <f>IF(J12="","",J12)</f>
        <v>4. 10. 2024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E15</f>
        <v>Povodí Vltavy, státní podnik</v>
      </c>
      <c r="G91" s="43"/>
      <c r="H91" s="43"/>
      <c r="I91" s="35" t="s">
        <v>34</v>
      </c>
      <c r="J91" s="39" t="str">
        <f>E21</f>
        <v>AQUATIS a. s.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32</v>
      </c>
      <c r="D92" s="43"/>
      <c r="E92" s="43"/>
      <c r="F92" s="30" t="str">
        <f>IF(E18="","",E18)</f>
        <v>Vyplň údaj</v>
      </c>
      <c r="G92" s="43"/>
      <c r="H92" s="43"/>
      <c r="I92" s="35" t="s">
        <v>39</v>
      </c>
      <c r="J92" s="39" t="str">
        <f>E24</f>
        <v>Bc. Aneta Patková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122</v>
      </c>
      <c r="D94" s="183" t="s">
        <v>62</v>
      </c>
      <c r="E94" s="183" t="s">
        <v>58</v>
      </c>
      <c r="F94" s="183" t="s">
        <v>59</v>
      </c>
      <c r="G94" s="183" t="s">
        <v>123</v>
      </c>
      <c r="H94" s="183" t="s">
        <v>124</v>
      </c>
      <c r="I94" s="183" t="s">
        <v>125</v>
      </c>
      <c r="J94" s="183" t="s">
        <v>106</v>
      </c>
      <c r="K94" s="184" t="s">
        <v>126</v>
      </c>
      <c r="L94" s="185"/>
      <c r="M94" s="95" t="s">
        <v>21</v>
      </c>
      <c r="N94" s="96" t="s">
        <v>47</v>
      </c>
      <c r="O94" s="96" t="s">
        <v>127</v>
      </c>
      <c r="P94" s="96" t="s">
        <v>128</v>
      </c>
      <c r="Q94" s="96" t="s">
        <v>129</v>
      </c>
      <c r="R94" s="96" t="s">
        <v>130</v>
      </c>
      <c r="S94" s="96" t="s">
        <v>131</v>
      </c>
      <c r="T94" s="97" t="s">
        <v>132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133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P96+P1014+P1143</f>
        <v>0</v>
      </c>
      <c r="Q95" s="99"/>
      <c r="R95" s="188">
        <f>R96+R1014+R1143</f>
        <v>2273.0492507599997</v>
      </c>
      <c r="S95" s="99"/>
      <c r="T95" s="189">
        <f>T96+T1014+T1143</f>
        <v>3296.7563449999998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76</v>
      </c>
      <c r="AU95" s="20" t="s">
        <v>107</v>
      </c>
      <c r="BK95" s="190">
        <f>BK96+BK1014+BK1143</f>
        <v>0</v>
      </c>
    </row>
    <row r="96" s="12" customFormat="1" ht="25.92" customHeight="1">
      <c r="A96" s="12"/>
      <c r="B96" s="191"/>
      <c r="C96" s="192"/>
      <c r="D96" s="193" t="s">
        <v>76</v>
      </c>
      <c r="E96" s="194" t="s">
        <v>780</v>
      </c>
      <c r="F96" s="194" t="s">
        <v>781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P97+P298+P360+P490+P548+P636+P681+P917+P997</f>
        <v>0</v>
      </c>
      <c r="Q96" s="199"/>
      <c r="R96" s="200">
        <f>R97+R298+R360+R490+R548+R636+R681+R917+R997</f>
        <v>2199.8051421599998</v>
      </c>
      <c r="S96" s="199"/>
      <c r="T96" s="201">
        <f>T97+T298+T360+T490+T548+T636+T681+T917+T997</f>
        <v>3249.9904849999998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77</v>
      </c>
      <c r="AY96" s="202" t="s">
        <v>136</v>
      </c>
      <c r="BK96" s="204">
        <f>BK97+BK298+BK360+BK490+BK548+BK636+BK681+BK917+BK997</f>
        <v>0</v>
      </c>
    </row>
    <row r="97" s="12" customFormat="1" ht="22.8" customHeight="1">
      <c r="A97" s="12"/>
      <c r="B97" s="191"/>
      <c r="C97" s="192"/>
      <c r="D97" s="193" t="s">
        <v>76</v>
      </c>
      <c r="E97" s="256" t="s">
        <v>85</v>
      </c>
      <c r="F97" s="256" t="s">
        <v>782</v>
      </c>
      <c r="G97" s="192"/>
      <c r="H97" s="192"/>
      <c r="I97" s="195"/>
      <c r="J97" s="257">
        <f>BK97</f>
        <v>0</v>
      </c>
      <c r="K97" s="192"/>
      <c r="L97" s="197"/>
      <c r="M97" s="198"/>
      <c r="N97" s="199"/>
      <c r="O97" s="199"/>
      <c r="P97" s="200">
        <f>SUM(P98:P297)</f>
        <v>0</v>
      </c>
      <c r="Q97" s="199"/>
      <c r="R97" s="200">
        <f>SUM(R98:R297)</f>
        <v>1043.763033</v>
      </c>
      <c r="S97" s="199"/>
      <c r="T97" s="201">
        <f>SUM(T98:T297)</f>
        <v>1838.1605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85</v>
      </c>
      <c r="AT97" s="203" t="s">
        <v>76</v>
      </c>
      <c r="AU97" s="203" t="s">
        <v>85</v>
      </c>
      <c r="AY97" s="202" t="s">
        <v>136</v>
      </c>
      <c r="BK97" s="204">
        <f>SUM(BK98:BK297)</f>
        <v>0</v>
      </c>
    </row>
    <row r="98" s="2" customFormat="1" ht="16.5" customHeight="1">
      <c r="A98" s="41"/>
      <c r="B98" s="42"/>
      <c r="C98" s="225" t="s">
        <v>85</v>
      </c>
      <c r="D98" s="225" t="s">
        <v>152</v>
      </c>
      <c r="E98" s="226" t="s">
        <v>783</v>
      </c>
      <c r="F98" s="227" t="s">
        <v>784</v>
      </c>
      <c r="G98" s="228" t="s">
        <v>194</v>
      </c>
      <c r="H98" s="229">
        <v>2280.3000000000002</v>
      </c>
      <c r="I98" s="230"/>
      <c r="J98" s="231">
        <f>ROUND(I98*H98,2)</f>
        <v>0</v>
      </c>
      <c r="K98" s="227" t="s">
        <v>21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0.17999999999999999</v>
      </c>
      <c r="T98" s="216">
        <f>S98*H98</f>
        <v>410.45400000000001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142</v>
      </c>
      <c r="AT98" s="217" t="s">
        <v>152</v>
      </c>
      <c r="AU98" s="217" t="s">
        <v>87</v>
      </c>
      <c r="AY98" s="20" t="s">
        <v>136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142</v>
      </c>
      <c r="BM98" s="217" t="s">
        <v>785</v>
      </c>
    </row>
    <row r="99" s="2" customFormat="1">
      <c r="A99" s="41"/>
      <c r="B99" s="42"/>
      <c r="C99" s="43"/>
      <c r="D99" s="219" t="s">
        <v>143</v>
      </c>
      <c r="E99" s="43"/>
      <c r="F99" s="220" t="s">
        <v>786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143</v>
      </c>
      <c r="AU99" s="20" t="s">
        <v>87</v>
      </c>
    </row>
    <row r="100" s="13" customFormat="1">
      <c r="A100" s="13"/>
      <c r="B100" s="234"/>
      <c r="C100" s="235"/>
      <c r="D100" s="219" t="s">
        <v>278</v>
      </c>
      <c r="E100" s="236" t="s">
        <v>21</v>
      </c>
      <c r="F100" s="237" t="s">
        <v>739</v>
      </c>
      <c r="G100" s="235"/>
      <c r="H100" s="238">
        <v>1143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278</v>
      </c>
      <c r="AU100" s="244" t="s">
        <v>87</v>
      </c>
      <c r="AV100" s="13" t="s">
        <v>87</v>
      </c>
      <c r="AW100" s="13" t="s">
        <v>38</v>
      </c>
      <c r="AX100" s="13" t="s">
        <v>77</v>
      </c>
      <c r="AY100" s="244" t="s">
        <v>136</v>
      </c>
    </row>
    <row r="101" s="13" customFormat="1">
      <c r="A101" s="13"/>
      <c r="B101" s="234"/>
      <c r="C101" s="235"/>
      <c r="D101" s="219" t="s">
        <v>278</v>
      </c>
      <c r="E101" s="236" t="s">
        <v>21</v>
      </c>
      <c r="F101" s="237" t="s">
        <v>787</v>
      </c>
      <c r="G101" s="235"/>
      <c r="H101" s="238">
        <v>1105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278</v>
      </c>
      <c r="AU101" s="244" t="s">
        <v>87</v>
      </c>
      <c r="AV101" s="13" t="s">
        <v>87</v>
      </c>
      <c r="AW101" s="13" t="s">
        <v>38</v>
      </c>
      <c r="AX101" s="13" t="s">
        <v>77</v>
      </c>
      <c r="AY101" s="244" t="s">
        <v>136</v>
      </c>
    </row>
    <row r="102" s="13" customFormat="1">
      <c r="A102" s="13"/>
      <c r="B102" s="234"/>
      <c r="C102" s="235"/>
      <c r="D102" s="219" t="s">
        <v>278</v>
      </c>
      <c r="E102" s="236" t="s">
        <v>21</v>
      </c>
      <c r="F102" s="237" t="s">
        <v>669</v>
      </c>
      <c r="G102" s="235"/>
      <c r="H102" s="238">
        <v>32.299999999999997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278</v>
      </c>
      <c r="AU102" s="244" t="s">
        <v>87</v>
      </c>
      <c r="AV102" s="13" t="s">
        <v>87</v>
      </c>
      <c r="AW102" s="13" t="s">
        <v>38</v>
      </c>
      <c r="AX102" s="13" t="s">
        <v>77</v>
      </c>
      <c r="AY102" s="244" t="s">
        <v>136</v>
      </c>
    </row>
    <row r="103" s="14" customFormat="1">
      <c r="A103" s="14"/>
      <c r="B103" s="245"/>
      <c r="C103" s="246"/>
      <c r="D103" s="219" t="s">
        <v>278</v>
      </c>
      <c r="E103" s="247" t="s">
        <v>552</v>
      </c>
      <c r="F103" s="248" t="s">
        <v>280</v>
      </c>
      <c r="G103" s="246"/>
      <c r="H103" s="249">
        <v>2280.3000000000002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278</v>
      </c>
      <c r="AU103" s="255" t="s">
        <v>87</v>
      </c>
      <c r="AV103" s="14" t="s">
        <v>142</v>
      </c>
      <c r="AW103" s="14" t="s">
        <v>38</v>
      </c>
      <c r="AX103" s="14" t="s">
        <v>85</v>
      </c>
      <c r="AY103" s="255" t="s">
        <v>136</v>
      </c>
    </row>
    <row r="104" s="2" customFormat="1" ht="21.75" customHeight="1">
      <c r="A104" s="41"/>
      <c r="B104" s="42"/>
      <c r="C104" s="225" t="s">
        <v>87</v>
      </c>
      <c r="D104" s="225" t="s">
        <v>152</v>
      </c>
      <c r="E104" s="226" t="s">
        <v>788</v>
      </c>
      <c r="F104" s="227" t="s">
        <v>789</v>
      </c>
      <c r="G104" s="228" t="s">
        <v>194</v>
      </c>
      <c r="H104" s="229">
        <v>2248</v>
      </c>
      <c r="I104" s="230"/>
      <c r="J104" s="231">
        <f>ROUND(I104*H104,2)</f>
        <v>0</v>
      </c>
      <c r="K104" s="227" t="s">
        <v>790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0.63</v>
      </c>
      <c r="T104" s="216">
        <f>S104*H104</f>
        <v>1416.24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142</v>
      </c>
      <c r="AT104" s="217" t="s">
        <v>152</v>
      </c>
      <c r="AU104" s="217" t="s">
        <v>87</v>
      </c>
      <c r="AY104" s="20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142</v>
      </c>
      <c r="BM104" s="217" t="s">
        <v>791</v>
      </c>
    </row>
    <row r="105" s="2" customFormat="1">
      <c r="A105" s="41"/>
      <c r="B105" s="42"/>
      <c r="C105" s="43"/>
      <c r="D105" s="219" t="s">
        <v>143</v>
      </c>
      <c r="E105" s="43"/>
      <c r="F105" s="220" t="s">
        <v>792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143</v>
      </c>
      <c r="AU105" s="20" t="s">
        <v>87</v>
      </c>
    </row>
    <row r="106" s="2" customFormat="1">
      <c r="A106" s="41"/>
      <c r="B106" s="42"/>
      <c r="C106" s="43"/>
      <c r="D106" s="276" t="s">
        <v>793</v>
      </c>
      <c r="E106" s="43"/>
      <c r="F106" s="277" t="s">
        <v>794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793</v>
      </c>
      <c r="AU106" s="20" t="s">
        <v>87</v>
      </c>
    </row>
    <row r="107" s="15" customFormat="1">
      <c r="A107" s="15"/>
      <c r="B107" s="258"/>
      <c r="C107" s="259"/>
      <c r="D107" s="219" t="s">
        <v>278</v>
      </c>
      <c r="E107" s="260" t="s">
        <v>21</v>
      </c>
      <c r="F107" s="261" t="s">
        <v>795</v>
      </c>
      <c r="G107" s="259"/>
      <c r="H107" s="260" t="s">
        <v>21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7" t="s">
        <v>278</v>
      </c>
      <c r="AU107" s="267" t="s">
        <v>87</v>
      </c>
      <c r="AV107" s="15" t="s">
        <v>85</v>
      </c>
      <c r="AW107" s="15" t="s">
        <v>38</v>
      </c>
      <c r="AX107" s="15" t="s">
        <v>77</v>
      </c>
      <c r="AY107" s="267" t="s">
        <v>136</v>
      </c>
    </row>
    <row r="108" s="13" customFormat="1">
      <c r="A108" s="13"/>
      <c r="B108" s="234"/>
      <c r="C108" s="235"/>
      <c r="D108" s="219" t="s">
        <v>278</v>
      </c>
      <c r="E108" s="236" t="s">
        <v>739</v>
      </c>
      <c r="F108" s="237" t="s">
        <v>796</v>
      </c>
      <c r="G108" s="235"/>
      <c r="H108" s="238">
        <v>1143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278</v>
      </c>
      <c r="AU108" s="244" t="s">
        <v>87</v>
      </c>
      <c r="AV108" s="13" t="s">
        <v>87</v>
      </c>
      <c r="AW108" s="13" t="s">
        <v>38</v>
      </c>
      <c r="AX108" s="13" t="s">
        <v>77</v>
      </c>
      <c r="AY108" s="244" t="s">
        <v>136</v>
      </c>
    </row>
    <row r="109" s="13" customFormat="1">
      <c r="A109" s="13"/>
      <c r="B109" s="234"/>
      <c r="C109" s="235"/>
      <c r="D109" s="219" t="s">
        <v>278</v>
      </c>
      <c r="E109" s="236" t="s">
        <v>743</v>
      </c>
      <c r="F109" s="237" t="s">
        <v>797</v>
      </c>
      <c r="G109" s="235"/>
      <c r="H109" s="238">
        <v>1105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278</v>
      </c>
      <c r="AU109" s="244" t="s">
        <v>87</v>
      </c>
      <c r="AV109" s="13" t="s">
        <v>87</v>
      </c>
      <c r="AW109" s="13" t="s">
        <v>38</v>
      </c>
      <c r="AX109" s="13" t="s">
        <v>77</v>
      </c>
      <c r="AY109" s="244" t="s">
        <v>136</v>
      </c>
    </row>
    <row r="110" s="14" customFormat="1">
      <c r="A110" s="14"/>
      <c r="B110" s="245"/>
      <c r="C110" s="246"/>
      <c r="D110" s="219" t="s">
        <v>278</v>
      </c>
      <c r="E110" s="247" t="s">
        <v>21</v>
      </c>
      <c r="F110" s="248" t="s">
        <v>280</v>
      </c>
      <c r="G110" s="246"/>
      <c r="H110" s="249">
        <v>2248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278</v>
      </c>
      <c r="AU110" s="255" t="s">
        <v>87</v>
      </c>
      <c r="AV110" s="14" t="s">
        <v>142</v>
      </c>
      <c r="AW110" s="14" t="s">
        <v>38</v>
      </c>
      <c r="AX110" s="14" t="s">
        <v>85</v>
      </c>
      <c r="AY110" s="255" t="s">
        <v>136</v>
      </c>
    </row>
    <row r="111" s="2" customFormat="1" ht="16.5" customHeight="1">
      <c r="A111" s="41"/>
      <c r="B111" s="42"/>
      <c r="C111" s="225" t="s">
        <v>148</v>
      </c>
      <c r="D111" s="225" t="s">
        <v>152</v>
      </c>
      <c r="E111" s="226" t="s">
        <v>798</v>
      </c>
      <c r="F111" s="227" t="s">
        <v>799</v>
      </c>
      <c r="G111" s="228" t="s">
        <v>194</v>
      </c>
      <c r="H111" s="229">
        <v>32.299999999999997</v>
      </c>
      <c r="I111" s="230"/>
      <c r="J111" s="231">
        <f>ROUND(I111*H111,2)</f>
        <v>0</v>
      </c>
      <c r="K111" s="227" t="s">
        <v>790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0</v>
      </c>
      <c r="R111" s="215">
        <f>Q111*H111</f>
        <v>0</v>
      </c>
      <c r="S111" s="215">
        <v>0.35499999999999998</v>
      </c>
      <c r="T111" s="216">
        <f>S111*H111</f>
        <v>11.466499999999998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142</v>
      </c>
      <c r="AT111" s="217" t="s">
        <v>152</v>
      </c>
      <c r="AU111" s="217" t="s">
        <v>87</v>
      </c>
      <c r="AY111" s="20" t="s">
        <v>136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142</v>
      </c>
      <c r="BM111" s="217" t="s">
        <v>800</v>
      </c>
    </row>
    <row r="112" s="2" customFormat="1">
      <c r="A112" s="41"/>
      <c r="B112" s="42"/>
      <c r="C112" s="43"/>
      <c r="D112" s="219" t="s">
        <v>143</v>
      </c>
      <c r="E112" s="43"/>
      <c r="F112" s="220" t="s">
        <v>801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143</v>
      </c>
      <c r="AU112" s="20" t="s">
        <v>87</v>
      </c>
    </row>
    <row r="113" s="2" customFormat="1">
      <c r="A113" s="41"/>
      <c r="B113" s="42"/>
      <c r="C113" s="43"/>
      <c r="D113" s="276" t="s">
        <v>793</v>
      </c>
      <c r="E113" s="43"/>
      <c r="F113" s="277" t="s">
        <v>802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793</v>
      </c>
      <c r="AU113" s="20" t="s">
        <v>87</v>
      </c>
    </row>
    <row r="114" s="15" customFormat="1">
      <c r="A114" s="15"/>
      <c r="B114" s="258"/>
      <c r="C114" s="259"/>
      <c r="D114" s="219" t="s">
        <v>278</v>
      </c>
      <c r="E114" s="260" t="s">
        <v>21</v>
      </c>
      <c r="F114" s="261" t="s">
        <v>803</v>
      </c>
      <c r="G114" s="259"/>
      <c r="H114" s="260" t="s">
        <v>21</v>
      </c>
      <c r="I114" s="262"/>
      <c r="J114" s="259"/>
      <c r="K114" s="259"/>
      <c r="L114" s="263"/>
      <c r="M114" s="264"/>
      <c r="N114" s="265"/>
      <c r="O114" s="265"/>
      <c r="P114" s="265"/>
      <c r="Q114" s="265"/>
      <c r="R114" s="265"/>
      <c r="S114" s="265"/>
      <c r="T114" s="26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7" t="s">
        <v>278</v>
      </c>
      <c r="AU114" s="267" t="s">
        <v>87</v>
      </c>
      <c r="AV114" s="15" t="s">
        <v>85</v>
      </c>
      <c r="AW114" s="15" t="s">
        <v>38</v>
      </c>
      <c r="AX114" s="15" t="s">
        <v>77</v>
      </c>
      <c r="AY114" s="267" t="s">
        <v>136</v>
      </c>
    </row>
    <row r="115" s="13" customFormat="1">
      <c r="A115" s="13"/>
      <c r="B115" s="234"/>
      <c r="C115" s="235"/>
      <c r="D115" s="219" t="s">
        <v>278</v>
      </c>
      <c r="E115" s="236" t="s">
        <v>21</v>
      </c>
      <c r="F115" s="237" t="s">
        <v>804</v>
      </c>
      <c r="G115" s="235"/>
      <c r="H115" s="238">
        <v>32.299999999999997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278</v>
      </c>
      <c r="AU115" s="244" t="s">
        <v>87</v>
      </c>
      <c r="AV115" s="13" t="s">
        <v>87</v>
      </c>
      <c r="AW115" s="13" t="s">
        <v>38</v>
      </c>
      <c r="AX115" s="13" t="s">
        <v>77</v>
      </c>
      <c r="AY115" s="244" t="s">
        <v>136</v>
      </c>
    </row>
    <row r="116" s="14" customFormat="1">
      <c r="A116" s="14"/>
      <c r="B116" s="245"/>
      <c r="C116" s="246"/>
      <c r="D116" s="219" t="s">
        <v>278</v>
      </c>
      <c r="E116" s="247" t="s">
        <v>669</v>
      </c>
      <c r="F116" s="248" t="s">
        <v>280</v>
      </c>
      <c r="G116" s="246"/>
      <c r="H116" s="249">
        <v>32.299999999999997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278</v>
      </c>
      <c r="AU116" s="255" t="s">
        <v>87</v>
      </c>
      <c r="AV116" s="14" t="s">
        <v>142</v>
      </c>
      <c r="AW116" s="14" t="s">
        <v>38</v>
      </c>
      <c r="AX116" s="14" t="s">
        <v>85</v>
      </c>
      <c r="AY116" s="255" t="s">
        <v>136</v>
      </c>
    </row>
    <row r="117" s="2" customFormat="1" ht="16.5" customHeight="1">
      <c r="A117" s="41"/>
      <c r="B117" s="42"/>
      <c r="C117" s="225" t="s">
        <v>142</v>
      </c>
      <c r="D117" s="225" t="s">
        <v>152</v>
      </c>
      <c r="E117" s="226" t="s">
        <v>805</v>
      </c>
      <c r="F117" s="227" t="s">
        <v>806</v>
      </c>
      <c r="G117" s="228" t="s">
        <v>155</v>
      </c>
      <c r="H117" s="229">
        <v>2</v>
      </c>
      <c r="I117" s="230"/>
      <c r="J117" s="231">
        <f>ROUND(I117*H117,2)</f>
        <v>0</v>
      </c>
      <c r="K117" s="227" t="s">
        <v>21</v>
      </c>
      <c r="L117" s="47"/>
      <c r="M117" s="232" t="s">
        <v>21</v>
      </c>
      <c r="N117" s="233" t="s">
        <v>48</v>
      </c>
      <c r="O117" s="87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7" t="s">
        <v>142</v>
      </c>
      <c r="AT117" s="217" t="s">
        <v>152</v>
      </c>
      <c r="AU117" s="217" t="s">
        <v>87</v>
      </c>
      <c r="AY117" s="20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20" t="s">
        <v>85</v>
      </c>
      <c r="BK117" s="218">
        <f>ROUND(I117*H117,2)</f>
        <v>0</v>
      </c>
      <c r="BL117" s="20" t="s">
        <v>142</v>
      </c>
      <c r="BM117" s="217" t="s">
        <v>807</v>
      </c>
    </row>
    <row r="118" s="2" customFormat="1">
      <c r="A118" s="41"/>
      <c r="B118" s="42"/>
      <c r="C118" s="43"/>
      <c r="D118" s="219" t="s">
        <v>143</v>
      </c>
      <c r="E118" s="43"/>
      <c r="F118" s="220" t="s">
        <v>806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143</v>
      </c>
      <c r="AU118" s="20" t="s">
        <v>87</v>
      </c>
    </row>
    <row r="119" s="2" customFormat="1" ht="16.5" customHeight="1">
      <c r="A119" s="41"/>
      <c r="B119" s="42"/>
      <c r="C119" s="225" t="s">
        <v>156</v>
      </c>
      <c r="D119" s="225" t="s">
        <v>152</v>
      </c>
      <c r="E119" s="226" t="s">
        <v>808</v>
      </c>
      <c r="F119" s="227" t="s">
        <v>809</v>
      </c>
      <c r="G119" s="228" t="s">
        <v>155</v>
      </c>
      <c r="H119" s="229">
        <v>1</v>
      </c>
      <c r="I119" s="230"/>
      <c r="J119" s="231">
        <f>ROUND(I119*H119,2)</f>
        <v>0</v>
      </c>
      <c r="K119" s="227" t="s">
        <v>21</v>
      </c>
      <c r="L119" s="47"/>
      <c r="M119" s="232" t="s">
        <v>21</v>
      </c>
      <c r="N119" s="233" t="s">
        <v>48</v>
      </c>
      <c r="O119" s="87"/>
      <c r="P119" s="215">
        <f>O119*H119</f>
        <v>0</v>
      </c>
      <c r="Q119" s="215">
        <v>1.2096</v>
      </c>
      <c r="R119" s="215">
        <f>Q119*H119</f>
        <v>1.2096</v>
      </c>
      <c r="S119" s="215">
        <v>0</v>
      </c>
      <c r="T119" s="21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7" t="s">
        <v>142</v>
      </c>
      <c r="AT119" s="217" t="s">
        <v>152</v>
      </c>
      <c r="AU119" s="217" t="s">
        <v>87</v>
      </c>
      <c r="AY119" s="20" t="s">
        <v>136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20" t="s">
        <v>85</v>
      </c>
      <c r="BK119" s="218">
        <f>ROUND(I119*H119,2)</f>
        <v>0</v>
      </c>
      <c r="BL119" s="20" t="s">
        <v>142</v>
      </c>
      <c r="BM119" s="217" t="s">
        <v>810</v>
      </c>
    </row>
    <row r="120" s="2" customFormat="1">
      <c r="A120" s="41"/>
      <c r="B120" s="42"/>
      <c r="C120" s="43"/>
      <c r="D120" s="219" t="s">
        <v>143</v>
      </c>
      <c r="E120" s="43"/>
      <c r="F120" s="220" t="s">
        <v>809</v>
      </c>
      <c r="G120" s="43"/>
      <c r="H120" s="43"/>
      <c r="I120" s="221"/>
      <c r="J120" s="43"/>
      <c r="K120" s="43"/>
      <c r="L120" s="47"/>
      <c r="M120" s="222"/>
      <c r="N120" s="22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143</v>
      </c>
      <c r="AU120" s="20" t="s">
        <v>87</v>
      </c>
    </row>
    <row r="121" s="2" customFormat="1">
      <c r="A121" s="41"/>
      <c r="B121" s="42"/>
      <c r="C121" s="43"/>
      <c r="D121" s="219" t="s">
        <v>144</v>
      </c>
      <c r="E121" s="43"/>
      <c r="F121" s="224" t="s">
        <v>811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87</v>
      </c>
    </row>
    <row r="122" s="2" customFormat="1" ht="16.5" customHeight="1">
      <c r="A122" s="41"/>
      <c r="B122" s="42"/>
      <c r="C122" s="225" t="s">
        <v>151</v>
      </c>
      <c r="D122" s="225" t="s">
        <v>152</v>
      </c>
      <c r="E122" s="226" t="s">
        <v>812</v>
      </c>
      <c r="F122" s="227" t="s">
        <v>813</v>
      </c>
      <c r="G122" s="228" t="s">
        <v>155</v>
      </c>
      <c r="H122" s="229">
        <v>1</v>
      </c>
      <c r="I122" s="230"/>
      <c r="J122" s="231">
        <f>ROUND(I122*H122,2)</f>
        <v>0</v>
      </c>
      <c r="K122" s="227" t="s">
        <v>21</v>
      </c>
      <c r="L122" s="47"/>
      <c r="M122" s="232" t="s">
        <v>21</v>
      </c>
      <c r="N122" s="233" t="s">
        <v>48</v>
      </c>
      <c r="O122" s="87"/>
      <c r="P122" s="215">
        <f>O122*H122</f>
        <v>0</v>
      </c>
      <c r="Q122" s="215">
        <v>0.51839999999999997</v>
      </c>
      <c r="R122" s="215">
        <f>Q122*H122</f>
        <v>0.51839999999999997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142</v>
      </c>
      <c r="AT122" s="217" t="s">
        <v>152</v>
      </c>
      <c r="AU122" s="217" t="s">
        <v>87</v>
      </c>
      <c r="AY122" s="20" t="s">
        <v>136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142</v>
      </c>
      <c r="BM122" s="217" t="s">
        <v>814</v>
      </c>
    </row>
    <row r="123" s="2" customFormat="1">
      <c r="A123" s="41"/>
      <c r="B123" s="42"/>
      <c r="C123" s="43"/>
      <c r="D123" s="219" t="s">
        <v>143</v>
      </c>
      <c r="E123" s="43"/>
      <c r="F123" s="220" t="s">
        <v>813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143</v>
      </c>
      <c r="AU123" s="20" t="s">
        <v>87</v>
      </c>
    </row>
    <row r="124" s="2" customFormat="1">
      <c r="A124" s="41"/>
      <c r="B124" s="42"/>
      <c r="C124" s="43"/>
      <c r="D124" s="219" t="s">
        <v>144</v>
      </c>
      <c r="E124" s="43"/>
      <c r="F124" s="224" t="s">
        <v>815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87</v>
      </c>
    </row>
    <row r="125" s="2" customFormat="1" ht="16.5" customHeight="1">
      <c r="A125" s="41"/>
      <c r="B125" s="42"/>
      <c r="C125" s="225" t="s">
        <v>816</v>
      </c>
      <c r="D125" s="225" t="s">
        <v>152</v>
      </c>
      <c r="E125" s="226" t="s">
        <v>817</v>
      </c>
      <c r="F125" s="227" t="s">
        <v>818</v>
      </c>
      <c r="G125" s="228" t="s">
        <v>155</v>
      </c>
      <c r="H125" s="229">
        <v>2</v>
      </c>
      <c r="I125" s="230"/>
      <c r="J125" s="231">
        <f>ROUND(I125*H125,2)</f>
        <v>0</v>
      </c>
      <c r="K125" s="227" t="s">
        <v>21</v>
      </c>
      <c r="L125" s="47"/>
      <c r="M125" s="232" t="s">
        <v>21</v>
      </c>
      <c r="N125" s="233" t="s">
        <v>48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142</v>
      </c>
      <c r="AT125" s="217" t="s">
        <v>152</v>
      </c>
      <c r="AU125" s="217" t="s">
        <v>87</v>
      </c>
      <c r="AY125" s="20" t="s">
        <v>136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142</v>
      </c>
      <c r="BM125" s="217" t="s">
        <v>819</v>
      </c>
    </row>
    <row r="126" s="2" customFormat="1">
      <c r="A126" s="41"/>
      <c r="B126" s="42"/>
      <c r="C126" s="43"/>
      <c r="D126" s="219" t="s">
        <v>143</v>
      </c>
      <c r="E126" s="43"/>
      <c r="F126" s="220" t="s">
        <v>820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143</v>
      </c>
      <c r="AU126" s="20" t="s">
        <v>87</v>
      </c>
    </row>
    <row r="127" s="2" customFormat="1" ht="16.5" customHeight="1">
      <c r="A127" s="41"/>
      <c r="B127" s="42"/>
      <c r="C127" s="225" t="s">
        <v>141</v>
      </c>
      <c r="D127" s="225" t="s">
        <v>152</v>
      </c>
      <c r="E127" s="226" t="s">
        <v>821</v>
      </c>
      <c r="F127" s="227" t="s">
        <v>822</v>
      </c>
      <c r="G127" s="228" t="s">
        <v>155</v>
      </c>
      <c r="H127" s="229">
        <v>2</v>
      </c>
      <c r="I127" s="230"/>
      <c r="J127" s="231">
        <f>ROUND(I127*H127,2)</f>
        <v>0</v>
      </c>
      <c r="K127" s="227" t="s">
        <v>21</v>
      </c>
      <c r="L127" s="47"/>
      <c r="M127" s="232" t="s">
        <v>21</v>
      </c>
      <c r="N127" s="233" t="s">
        <v>48</v>
      </c>
      <c r="O127" s="87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7" t="s">
        <v>142</v>
      </c>
      <c r="AT127" s="217" t="s">
        <v>152</v>
      </c>
      <c r="AU127" s="217" t="s">
        <v>87</v>
      </c>
      <c r="AY127" s="20" t="s">
        <v>136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20" t="s">
        <v>85</v>
      </c>
      <c r="BK127" s="218">
        <f>ROUND(I127*H127,2)</f>
        <v>0</v>
      </c>
      <c r="BL127" s="20" t="s">
        <v>142</v>
      </c>
      <c r="BM127" s="217" t="s">
        <v>823</v>
      </c>
    </row>
    <row r="128" s="2" customFormat="1">
      <c r="A128" s="41"/>
      <c r="B128" s="42"/>
      <c r="C128" s="43"/>
      <c r="D128" s="219" t="s">
        <v>143</v>
      </c>
      <c r="E128" s="43"/>
      <c r="F128" s="220" t="s">
        <v>822</v>
      </c>
      <c r="G128" s="43"/>
      <c r="H128" s="43"/>
      <c r="I128" s="221"/>
      <c r="J128" s="43"/>
      <c r="K128" s="43"/>
      <c r="L128" s="47"/>
      <c r="M128" s="222"/>
      <c r="N128" s="223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143</v>
      </c>
      <c r="AU128" s="20" t="s">
        <v>87</v>
      </c>
    </row>
    <row r="129" s="2" customFormat="1" ht="16.5" customHeight="1">
      <c r="A129" s="41"/>
      <c r="B129" s="42"/>
      <c r="C129" s="225" t="s">
        <v>167</v>
      </c>
      <c r="D129" s="225" t="s">
        <v>152</v>
      </c>
      <c r="E129" s="226" t="s">
        <v>824</v>
      </c>
      <c r="F129" s="227" t="s">
        <v>825</v>
      </c>
      <c r="G129" s="228" t="s">
        <v>194</v>
      </c>
      <c r="H129" s="229">
        <v>2093.152</v>
      </c>
      <c r="I129" s="230"/>
      <c r="J129" s="231">
        <f>ROUND(I129*H129,2)</f>
        <v>0</v>
      </c>
      <c r="K129" s="227" t="s">
        <v>790</v>
      </c>
      <c r="L129" s="47"/>
      <c r="M129" s="232" t="s">
        <v>21</v>
      </c>
      <c r="N129" s="233" t="s">
        <v>48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7" t="s">
        <v>142</v>
      </c>
      <c r="AT129" s="217" t="s">
        <v>152</v>
      </c>
      <c r="AU129" s="217" t="s">
        <v>87</v>
      </c>
      <c r="AY129" s="20" t="s">
        <v>136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20" t="s">
        <v>85</v>
      </c>
      <c r="BK129" s="218">
        <f>ROUND(I129*H129,2)</f>
        <v>0</v>
      </c>
      <c r="BL129" s="20" t="s">
        <v>142</v>
      </c>
      <c r="BM129" s="217" t="s">
        <v>826</v>
      </c>
    </row>
    <row r="130" s="2" customFormat="1">
      <c r="A130" s="41"/>
      <c r="B130" s="42"/>
      <c r="C130" s="43"/>
      <c r="D130" s="219" t="s">
        <v>143</v>
      </c>
      <c r="E130" s="43"/>
      <c r="F130" s="220" t="s">
        <v>827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143</v>
      </c>
      <c r="AU130" s="20" t="s">
        <v>87</v>
      </c>
    </row>
    <row r="131" s="2" customFormat="1">
      <c r="A131" s="41"/>
      <c r="B131" s="42"/>
      <c r="C131" s="43"/>
      <c r="D131" s="276" t="s">
        <v>793</v>
      </c>
      <c r="E131" s="43"/>
      <c r="F131" s="277" t="s">
        <v>828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793</v>
      </c>
      <c r="AU131" s="20" t="s">
        <v>87</v>
      </c>
    </row>
    <row r="132" s="15" customFormat="1">
      <c r="A132" s="15"/>
      <c r="B132" s="258"/>
      <c r="C132" s="259"/>
      <c r="D132" s="219" t="s">
        <v>278</v>
      </c>
      <c r="E132" s="260" t="s">
        <v>21</v>
      </c>
      <c r="F132" s="261" t="s">
        <v>829</v>
      </c>
      <c r="G132" s="259"/>
      <c r="H132" s="260" t="s">
        <v>21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278</v>
      </c>
      <c r="AU132" s="267" t="s">
        <v>87</v>
      </c>
      <c r="AV132" s="15" t="s">
        <v>85</v>
      </c>
      <c r="AW132" s="15" t="s">
        <v>38</v>
      </c>
      <c r="AX132" s="15" t="s">
        <v>77</v>
      </c>
      <c r="AY132" s="267" t="s">
        <v>136</v>
      </c>
    </row>
    <row r="133" s="15" customFormat="1">
      <c r="A133" s="15"/>
      <c r="B133" s="258"/>
      <c r="C133" s="259"/>
      <c r="D133" s="219" t="s">
        <v>278</v>
      </c>
      <c r="E133" s="260" t="s">
        <v>21</v>
      </c>
      <c r="F133" s="261" t="s">
        <v>830</v>
      </c>
      <c r="G133" s="259"/>
      <c r="H133" s="260" t="s">
        <v>21</v>
      </c>
      <c r="I133" s="262"/>
      <c r="J133" s="259"/>
      <c r="K133" s="259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278</v>
      </c>
      <c r="AU133" s="267" t="s">
        <v>87</v>
      </c>
      <c r="AV133" s="15" t="s">
        <v>85</v>
      </c>
      <c r="AW133" s="15" t="s">
        <v>38</v>
      </c>
      <c r="AX133" s="15" t="s">
        <v>77</v>
      </c>
      <c r="AY133" s="267" t="s">
        <v>136</v>
      </c>
    </row>
    <row r="134" s="13" customFormat="1">
      <c r="A134" s="13"/>
      <c r="B134" s="234"/>
      <c r="C134" s="235"/>
      <c r="D134" s="219" t="s">
        <v>278</v>
      </c>
      <c r="E134" s="236" t="s">
        <v>21</v>
      </c>
      <c r="F134" s="237" t="s">
        <v>831</v>
      </c>
      <c r="G134" s="235"/>
      <c r="H134" s="238">
        <v>41.033999999999999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278</v>
      </c>
      <c r="AU134" s="244" t="s">
        <v>87</v>
      </c>
      <c r="AV134" s="13" t="s">
        <v>87</v>
      </c>
      <c r="AW134" s="13" t="s">
        <v>38</v>
      </c>
      <c r="AX134" s="13" t="s">
        <v>77</v>
      </c>
      <c r="AY134" s="244" t="s">
        <v>136</v>
      </c>
    </row>
    <row r="135" s="13" customFormat="1">
      <c r="A135" s="13"/>
      <c r="B135" s="234"/>
      <c r="C135" s="235"/>
      <c r="D135" s="219" t="s">
        <v>278</v>
      </c>
      <c r="E135" s="236" t="s">
        <v>21</v>
      </c>
      <c r="F135" s="237" t="s">
        <v>832</v>
      </c>
      <c r="G135" s="235"/>
      <c r="H135" s="238">
        <v>1571.5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278</v>
      </c>
      <c r="AU135" s="244" t="s">
        <v>87</v>
      </c>
      <c r="AV135" s="13" t="s">
        <v>87</v>
      </c>
      <c r="AW135" s="13" t="s">
        <v>38</v>
      </c>
      <c r="AX135" s="13" t="s">
        <v>77</v>
      </c>
      <c r="AY135" s="244" t="s">
        <v>136</v>
      </c>
    </row>
    <row r="136" s="16" customFormat="1">
      <c r="A136" s="16"/>
      <c r="B136" s="278"/>
      <c r="C136" s="279"/>
      <c r="D136" s="219" t="s">
        <v>278</v>
      </c>
      <c r="E136" s="280" t="s">
        <v>584</v>
      </c>
      <c r="F136" s="281" t="s">
        <v>833</v>
      </c>
      <c r="G136" s="279"/>
      <c r="H136" s="282">
        <v>1612.5340000000001</v>
      </c>
      <c r="I136" s="283"/>
      <c r="J136" s="279"/>
      <c r="K136" s="279"/>
      <c r="L136" s="284"/>
      <c r="M136" s="285"/>
      <c r="N136" s="286"/>
      <c r="O136" s="286"/>
      <c r="P136" s="286"/>
      <c r="Q136" s="286"/>
      <c r="R136" s="286"/>
      <c r="S136" s="286"/>
      <c r="T136" s="287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8" t="s">
        <v>278</v>
      </c>
      <c r="AU136" s="288" t="s">
        <v>87</v>
      </c>
      <c r="AV136" s="16" t="s">
        <v>148</v>
      </c>
      <c r="AW136" s="16" t="s">
        <v>38</v>
      </c>
      <c r="AX136" s="16" t="s">
        <v>77</v>
      </c>
      <c r="AY136" s="288" t="s">
        <v>136</v>
      </c>
    </row>
    <row r="137" s="15" customFormat="1">
      <c r="A137" s="15"/>
      <c r="B137" s="258"/>
      <c r="C137" s="259"/>
      <c r="D137" s="219" t="s">
        <v>278</v>
      </c>
      <c r="E137" s="260" t="s">
        <v>21</v>
      </c>
      <c r="F137" s="261" t="s">
        <v>834</v>
      </c>
      <c r="G137" s="259"/>
      <c r="H137" s="260" t="s">
        <v>21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278</v>
      </c>
      <c r="AU137" s="267" t="s">
        <v>87</v>
      </c>
      <c r="AV137" s="15" t="s">
        <v>85</v>
      </c>
      <c r="AW137" s="15" t="s">
        <v>38</v>
      </c>
      <c r="AX137" s="15" t="s">
        <v>77</v>
      </c>
      <c r="AY137" s="267" t="s">
        <v>136</v>
      </c>
    </row>
    <row r="138" s="13" customFormat="1">
      <c r="A138" s="13"/>
      <c r="B138" s="234"/>
      <c r="C138" s="235"/>
      <c r="D138" s="219" t="s">
        <v>278</v>
      </c>
      <c r="E138" s="236" t="s">
        <v>21</v>
      </c>
      <c r="F138" s="237" t="s">
        <v>835</v>
      </c>
      <c r="G138" s="235"/>
      <c r="H138" s="238">
        <v>94.680000000000007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278</v>
      </c>
      <c r="AU138" s="244" t="s">
        <v>87</v>
      </c>
      <c r="AV138" s="13" t="s">
        <v>87</v>
      </c>
      <c r="AW138" s="13" t="s">
        <v>38</v>
      </c>
      <c r="AX138" s="13" t="s">
        <v>77</v>
      </c>
      <c r="AY138" s="244" t="s">
        <v>136</v>
      </c>
    </row>
    <row r="139" s="13" customFormat="1">
      <c r="A139" s="13"/>
      <c r="B139" s="234"/>
      <c r="C139" s="235"/>
      <c r="D139" s="219" t="s">
        <v>278</v>
      </c>
      <c r="E139" s="236" t="s">
        <v>21</v>
      </c>
      <c r="F139" s="237" t="s">
        <v>836</v>
      </c>
      <c r="G139" s="235"/>
      <c r="H139" s="238">
        <v>385.93799999999999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278</v>
      </c>
      <c r="AU139" s="244" t="s">
        <v>87</v>
      </c>
      <c r="AV139" s="13" t="s">
        <v>87</v>
      </c>
      <c r="AW139" s="13" t="s">
        <v>38</v>
      </c>
      <c r="AX139" s="13" t="s">
        <v>77</v>
      </c>
      <c r="AY139" s="244" t="s">
        <v>136</v>
      </c>
    </row>
    <row r="140" s="16" customFormat="1">
      <c r="A140" s="16"/>
      <c r="B140" s="278"/>
      <c r="C140" s="279"/>
      <c r="D140" s="219" t="s">
        <v>278</v>
      </c>
      <c r="E140" s="280" t="s">
        <v>587</v>
      </c>
      <c r="F140" s="281" t="s">
        <v>833</v>
      </c>
      <c r="G140" s="279"/>
      <c r="H140" s="282">
        <v>480.618</v>
      </c>
      <c r="I140" s="283"/>
      <c r="J140" s="279"/>
      <c r="K140" s="279"/>
      <c r="L140" s="284"/>
      <c r="M140" s="285"/>
      <c r="N140" s="286"/>
      <c r="O140" s="286"/>
      <c r="P140" s="286"/>
      <c r="Q140" s="286"/>
      <c r="R140" s="286"/>
      <c r="S140" s="286"/>
      <c r="T140" s="287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88" t="s">
        <v>278</v>
      </c>
      <c r="AU140" s="288" t="s">
        <v>87</v>
      </c>
      <c r="AV140" s="16" t="s">
        <v>148</v>
      </c>
      <c r="AW140" s="16" t="s">
        <v>38</v>
      </c>
      <c r="AX140" s="16" t="s">
        <v>77</v>
      </c>
      <c r="AY140" s="288" t="s">
        <v>136</v>
      </c>
    </row>
    <row r="141" s="14" customFormat="1">
      <c r="A141" s="14"/>
      <c r="B141" s="245"/>
      <c r="C141" s="246"/>
      <c r="D141" s="219" t="s">
        <v>278</v>
      </c>
      <c r="E141" s="247" t="s">
        <v>581</v>
      </c>
      <c r="F141" s="248" t="s">
        <v>280</v>
      </c>
      <c r="G141" s="246"/>
      <c r="H141" s="249">
        <v>2093.152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278</v>
      </c>
      <c r="AU141" s="255" t="s">
        <v>87</v>
      </c>
      <c r="AV141" s="14" t="s">
        <v>142</v>
      </c>
      <c r="AW141" s="14" t="s">
        <v>38</v>
      </c>
      <c r="AX141" s="14" t="s">
        <v>85</v>
      </c>
      <c r="AY141" s="255" t="s">
        <v>136</v>
      </c>
    </row>
    <row r="142" s="2" customFormat="1" ht="16.5" customHeight="1">
      <c r="A142" s="41"/>
      <c r="B142" s="42"/>
      <c r="C142" s="225" t="s">
        <v>159</v>
      </c>
      <c r="D142" s="225" t="s">
        <v>152</v>
      </c>
      <c r="E142" s="226" t="s">
        <v>837</v>
      </c>
      <c r="F142" s="227" t="s">
        <v>838</v>
      </c>
      <c r="G142" s="228" t="s">
        <v>543</v>
      </c>
      <c r="H142" s="229">
        <v>1395.943</v>
      </c>
      <c r="I142" s="230"/>
      <c r="J142" s="231">
        <f>ROUND(I142*H142,2)</f>
        <v>0</v>
      </c>
      <c r="K142" s="227" t="s">
        <v>790</v>
      </c>
      <c r="L142" s="47"/>
      <c r="M142" s="232" t="s">
        <v>21</v>
      </c>
      <c r="N142" s="233" t="s">
        <v>48</v>
      </c>
      <c r="O142" s="87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7" t="s">
        <v>142</v>
      </c>
      <c r="AT142" s="217" t="s">
        <v>152</v>
      </c>
      <c r="AU142" s="217" t="s">
        <v>87</v>
      </c>
      <c r="AY142" s="20" t="s">
        <v>136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20" t="s">
        <v>85</v>
      </c>
      <c r="BK142" s="218">
        <f>ROUND(I142*H142,2)</f>
        <v>0</v>
      </c>
      <c r="BL142" s="20" t="s">
        <v>142</v>
      </c>
      <c r="BM142" s="217" t="s">
        <v>839</v>
      </c>
    </row>
    <row r="143" s="2" customFormat="1">
      <c r="A143" s="41"/>
      <c r="B143" s="42"/>
      <c r="C143" s="43"/>
      <c r="D143" s="219" t="s">
        <v>143</v>
      </c>
      <c r="E143" s="43"/>
      <c r="F143" s="220" t="s">
        <v>840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143</v>
      </c>
      <c r="AU143" s="20" t="s">
        <v>87</v>
      </c>
    </row>
    <row r="144" s="2" customFormat="1">
      <c r="A144" s="41"/>
      <c r="B144" s="42"/>
      <c r="C144" s="43"/>
      <c r="D144" s="276" t="s">
        <v>793</v>
      </c>
      <c r="E144" s="43"/>
      <c r="F144" s="277" t="s">
        <v>841</v>
      </c>
      <c r="G144" s="43"/>
      <c r="H144" s="43"/>
      <c r="I144" s="221"/>
      <c r="J144" s="43"/>
      <c r="K144" s="43"/>
      <c r="L144" s="47"/>
      <c r="M144" s="222"/>
      <c r="N144" s="22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793</v>
      </c>
      <c r="AU144" s="20" t="s">
        <v>87</v>
      </c>
    </row>
    <row r="145" s="15" customFormat="1">
      <c r="A145" s="15"/>
      <c r="B145" s="258"/>
      <c r="C145" s="259"/>
      <c r="D145" s="219" t="s">
        <v>278</v>
      </c>
      <c r="E145" s="260" t="s">
        <v>21</v>
      </c>
      <c r="F145" s="261" t="s">
        <v>842</v>
      </c>
      <c r="G145" s="259"/>
      <c r="H145" s="260" t="s">
        <v>21</v>
      </c>
      <c r="I145" s="262"/>
      <c r="J145" s="259"/>
      <c r="K145" s="259"/>
      <c r="L145" s="263"/>
      <c r="M145" s="264"/>
      <c r="N145" s="265"/>
      <c r="O145" s="265"/>
      <c r="P145" s="265"/>
      <c r="Q145" s="265"/>
      <c r="R145" s="265"/>
      <c r="S145" s="265"/>
      <c r="T145" s="26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7" t="s">
        <v>278</v>
      </c>
      <c r="AU145" s="267" t="s">
        <v>87</v>
      </c>
      <c r="AV145" s="15" t="s">
        <v>85</v>
      </c>
      <c r="AW145" s="15" t="s">
        <v>38</v>
      </c>
      <c r="AX145" s="15" t="s">
        <v>77</v>
      </c>
      <c r="AY145" s="267" t="s">
        <v>136</v>
      </c>
    </row>
    <row r="146" s="15" customFormat="1">
      <c r="A146" s="15"/>
      <c r="B146" s="258"/>
      <c r="C146" s="259"/>
      <c r="D146" s="219" t="s">
        <v>278</v>
      </c>
      <c r="E146" s="260" t="s">
        <v>21</v>
      </c>
      <c r="F146" s="261" t="s">
        <v>843</v>
      </c>
      <c r="G146" s="259"/>
      <c r="H146" s="260" t="s">
        <v>21</v>
      </c>
      <c r="I146" s="262"/>
      <c r="J146" s="259"/>
      <c r="K146" s="259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278</v>
      </c>
      <c r="AU146" s="267" t="s">
        <v>87</v>
      </c>
      <c r="AV146" s="15" t="s">
        <v>85</v>
      </c>
      <c r="AW146" s="15" t="s">
        <v>38</v>
      </c>
      <c r="AX146" s="15" t="s">
        <v>77</v>
      </c>
      <c r="AY146" s="267" t="s">
        <v>136</v>
      </c>
    </row>
    <row r="147" s="13" customFormat="1">
      <c r="A147" s="13"/>
      <c r="B147" s="234"/>
      <c r="C147" s="235"/>
      <c r="D147" s="219" t="s">
        <v>278</v>
      </c>
      <c r="E147" s="236" t="s">
        <v>21</v>
      </c>
      <c r="F147" s="237" t="s">
        <v>844</v>
      </c>
      <c r="G147" s="235"/>
      <c r="H147" s="238">
        <v>27.710000000000001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278</v>
      </c>
      <c r="AU147" s="244" t="s">
        <v>87</v>
      </c>
      <c r="AV147" s="13" t="s">
        <v>87</v>
      </c>
      <c r="AW147" s="13" t="s">
        <v>38</v>
      </c>
      <c r="AX147" s="13" t="s">
        <v>77</v>
      </c>
      <c r="AY147" s="244" t="s">
        <v>136</v>
      </c>
    </row>
    <row r="148" s="13" customFormat="1">
      <c r="A148" s="13"/>
      <c r="B148" s="234"/>
      <c r="C148" s="235"/>
      <c r="D148" s="219" t="s">
        <v>278</v>
      </c>
      <c r="E148" s="236" t="s">
        <v>21</v>
      </c>
      <c r="F148" s="237" t="s">
        <v>845</v>
      </c>
      <c r="G148" s="235"/>
      <c r="H148" s="238">
        <v>511.22500000000002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278</v>
      </c>
      <c r="AU148" s="244" t="s">
        <v>87</v>
      </c>
      <c r="AV148" s="13" t="s">
        <v>87</v>
      </c>
      <c r="AW148" s="13" t="s">
        <v>38</v>
      </c>
      <c r="AX148" s="13" t="s">
        <v>77</v>
      </c>
      <c r="AY148" s="244" t="s">
        <v>136</v>
      </c>
    </row>
    <row r="149" s="13" customFormat="1">
      <c r="A149" s="13"/>
      <c r="B149" s="234"/>
      <c r="C149" s="235"/>
      <c r="D149" s="219" t="s">
        <v>278</v>
      </c>
      <c r="E149" s="236" t="s">
        <v>21</v>
      </c>
      <c r="F149" s="237" t="s">
        <v>846</v>
      </c>
      <c r="G149" s="235"/>
      <c r="H149" s="238">
        <v>96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278</v>
      </c>
      <c r="AU149" s="244" t="s">
        <v>87</v>
      </c>
      <c r="AV149" s="13" t="s">
        <v>87</v>
      </c>
      <c r="AW149" s="13" t="s">
        <v>38</v>
      </c>
      <c r="AX149" s="13" t="s">
        <v>77</v>
      </c>
      <c r="AY149" s="244" t="s">
        <v>136</v>
      </c>
    </row>
    <row r="150" s="13" customFormat="1">
      <c r="A150" s="13"/>
      <c r="B150" s="234"/>
      <c r="C150" s="235"/>
      <c r="D150" s="219" t="s">
        <v>278</v>
      </c>
      <c r="E150" s="236" t="s">
        <v>21</v>
      </c>
      <c r="F150" s="237" t="s">
        <v>847</v>
      </c>
      <c r="G150" s="235"/>
      <c r="H150" s="238">
        <v>7.2149999999999999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278</v>
      </c>
      <c r="AU150" s="244" t="s">
        <v>87</v>
      </c>
      <c r="AV150" s="13" t="s">
        <v>87</v>
      </c>
      <c r="AW150" s="13" t="s">
        <v>38</v>
      </c>
      <c r="AX150" s="13" t="s">
        <v>77</v>
      </c>
      <c r="AY150" s="244" t="s">
        <v>136</v>
      </c>
    </row>
    <row r="151" s="16" customFormat="1">
      <c r="A151" s="16"/>
      <c r="B151" s="278"/>
      <c r="C151" s="279"/>
      <c r="D151" s="219" t="s">
        <v>278</v>
      </c>
      <c r="E151" s="280" t="s">
        <v>613</v>
      </c>
      <c r="F151" s="281" t="s">
        <v>833</v>
      </c>
      <c r="G151" s="279"/>
      <c r="H151" s="282">
        <v>642.14999999999998</v>
      </c>
      <c r="I151" s="283"/>
      <c r="J151" s="279"/>
      <c r="K151" s="279"/>
      <c r="L151" s="284"/>
      <c r="M151" s="285"/>
      <c r="N151" s="286"/>
      <c r="O151" s="286"/>
      <c r="P151" s="286"/>
      <c r="Q151" s="286"/>
      <c r="R151" s="286"/>
      <c r="S151" s="286"/>
      <c r="T151" s="287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8" t="s">
        <v>278</v>
      </c>
      <c r="AU151" s="288" t="s">
        <v>87</v>
      </c>
      <c r="AV151" s="16" t="s">
        <v>148</v>
      </c>
      <c r="AW151" s="16" t="s">
        <v>38</v>
      </c>
      <c r="AX151" s="16" t="s">
        <v>77</v>
      </c>
      <c r="AY151" s="288" t="s">
        <v>136</v>
      </c>
    </row>
    <row r="152" s="15" customFormat="1">
      <c r="A152" s="15"/>
      <c r="B152" s="258"/>
      <c r="C152" s="259"/>
      <c r="D152" s="219" t="s">
        <v>278</v>
      </c>
      <c r="E152" s="260" t="s">
        <v>21</v>
      </c>
      <c r="F152" s="261" t="s">
        <v>848</v>
      </c>
      <c r="G152" s="259"/>
      <c r="H152" s="260" t="s">
        <v>21</v>
      </c>
      <c r="I152" s="262"/>
      <c r="J152" s="259"/>
      <c r="K152" s="259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278</v>
      </c>
      <c r="AU152" s="267" t="s">
        <v>87</v>
      </c>
      <c r="AV152" s="15" t="s">
        <v>85</v>
      </c>
      <c r="AW152" s="15" t="s">
        <v>38</v>
      </c>
      <c r="AX152" s="15" t="s">
        <v>77</v>
      </c>
      <c r="AY152" s="267" t="s">
        <v>136</v>
      </c>
    </row>
    <row r="153" s="13" customFormat="1">
      <c r="A153" s="13"/>
      <c r="B153" s="234"/>
      <c r="C153" s="235"/>
      <c r="D153" s="219" t="s">
        <v>278</v>
      </c>
      <c r="E153" s="236" t="s">
        <v>21</v>
      </c>
      <c r="F153" s="237" t="s">
        <v>849</v>
      </c>
      <c r="G153" s="235"/>
      <c r="H153" s="238">
        <v>485.77499999999998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278</v>
      </c>
      <c r="AU153" s="244" t="s">
        <v>87</v>
      </c>
      <c r="AV153" s="13" t="s">
        <v>87</v>
      </c>
      <c r="AW153" s="13" t="s">
        <v>38</v>
      </c>
      <c r="AX153" s="13" t="s">
        <v>77</v>
      </c>
      <c r="AY153" s="244" t="s">
        <v>136</v>
      </c>
    </row>
    <row r="154" s="13" customFormat="1">
      <c r="A154" s="13"/>
      <c r="B154" s="234"/>
      <c r="C154" s="235"/>
      <c r="D154" s="219" t="s">
        <v>278</v>
      </c>
      <c r="E154" s="236" t="s">
        <v>21</v>
      </c>
      <c r="F154" s="237" t="s">
        <v>850</v>
      </c>
      <c r="G154" s="235"/>
      <c r="H154" s="238">
        <v>111.72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278</v>
      </c>
      <c r="AU154" s="244" t="s">
        <v>87</v>
      </c>
      <c r="AV154" s="13" t="s">
        <v>87</v>
      </c>
      <c r="AW154" s="13" t="s">
        <v>38</v>
      </c>
      <c r="AX154" s="13" t="s">
        <v>77</v>
      </c>
      <c r="AY154" s="244" t="s">
        <v>136</v>
      </c>
    </row>
    <row r="155" s="13" customFormat="1">
      <c r="A155" s="13"/>
      <c r="B155" s="234"/>
      <c r="C155" s="235"/>
      <c r="D155" s="219" t="s">
        <v>278</v>
      </c>
      <c r="E155" s="236" t="s">
        <v>21</v>
      </c>
      <c r="F155" s="237" t="s">
        <v>851</v>
      </c>
      <c r="G155" s="235"/>
      <c r="H155" s="238">
        <v>43.009999999999998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278</v>
      </c>
      <c r="AU155" s="244" t="s">
        <v>87</v>
      </c>
      <c r="AV155" s="13" t="s">
        <v>87</v>
      </c>
      <c r="AW155" s="13" t="s">
        <v>38</v>
      </c>
      <c r="AX155" s="13" t="s">
        <v>77</v>
      </c>
      <c r="AY155" s="244" t="s">
        <v>136</v>
      </c>
    </row>
    <row r="156" s="13" customFormat="1">
      <c r="A156" s="13"/>
      <c r="B156" s="234"/>
      <c r="C156" s="235"/>
      <c r="D156" s="219" t="s">
        <v>278</v>
      </c>
      <c r="E156" s="236" t="s">
        <v>21</v>
      </c>
      <c r="F156" s="237" t="s">
        <v>852</v>
      </c>
      <c r="G156" s="235"/>
      <c r="H156" s="238">
        <v>46.287999999999997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278</v>
      </c>
      <c r="AU156" s="244" t="s">
        <v>87</v>
      </c>
      <c r="AV156" s="13" t="s">
        <v>87</v>
      </c>
      <c r="AW156" s="13" t="s">
        <v>38</v>
      </c>
      <c r="AX156" s="13" t="s">
        <v>77</v>
      </c>
      <c r="AY156" s="244" t="s">
        <v>136</v>
      </c>
    </row>
    <row r="157" s="13" customFormat="1">
      <c r="A157" s="13"/>
      <c r="B157" s="234"/>
      <c r="C157" s="235"/>
      <c r="D157" s="219" t="s">
        <v>278</v>
      </c>
      <c r="E157" s="236" t="s">
        <v>21</v>
      </c>
      <c r="F157" s="237" t="s">
        <v>853</v>
      </c>
      <c r="G157" s="235"/>
      <c r="H157" s="238">
        <v>67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278</v>
      </c>
      <c r="AU157" s="244" t="s">
        <v>87</v>
      </c>
      <c r="AV157" s="13" t="s">
        <v>87</v>
      </c>
      <c r="AW157" s="13" t="s">
        <v>38</v>
      </c>
      <c r="AX157" s="13" t="s">
        <v>77</v>
      </c>
      <c r="AY157" s="244" t="s">
        <v>136</v>
      </c>
    </row>
    <row r="158" s="16" customFormat="1">
      <c r="A158" s="16"/>
      <c r="B158" s="278"/>
      <c r="C158" s="279"/>
      <c r="D158" s="219" t="s">
        <v>278</v>
      </c>
      <c r="E158" s="280" t="s">
        <v>601</v>
      </c>
      <c r="F158" s="281" t="s">
        <v>833</v>
      </c>
      <c r="G158" s="279"/>
      <c r="H158" s="282">
        <v>753.79300000000001</v>
      </c>
      <c r="I158" s="283"/>
      <c r="J158" s="279"/>
      <c r="K158" s="279"/>
      <c r="L158" s="284"/>
      <c r="M158" s="285"/>
      <c r="N158" s="286"/>
      <c r="O158" s="286"/>
      <c r="P158" s="286"/>
      <c r="Q158" s="286"/>
      <c r="R158" s="286"/>
      <c r="S158" s="286"/>
      <c r="T158" s="287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88" t="s">
        <v>278</v>
      </c>
      <c r="AU158" s="288" t="s">
        <v>87</v>
      </c>
      <c r="AV158" s="16" t="s">
        <v>148</v>
      </c>
      <c r="AW158" s="16" t="s">
        <v>38</v>
      </c>
      <c r="AX158" s="16" t="s">
        <v>77</v>
      </c>
      <c r="AY158" s="288" t="s">
        <v>136</v>
      </c>
    </row>
    <row r="159" s="14" customFormat="1">
      <c r="A159" s="14"/>
      <c r="B159" s="245"/>
      <c r="C159" s="246"/>
      <c r="D159" s="219" t="s">
        <v>278</v>
      </c>
      <c r="E159" s="247" t="s">
        <v>598</v>
      </c>
      <c r="F159" s="248" t="s">
        <v>280</v>
      </c>
      <c r="G159" s="246"/>
      <c r="H159" s="249">
        <v>1395.943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278</v>
      </c>
      <c r="AU159" s="255" t="s">
        <v>87</v>
      </c>
      <c r="AV159" s="14" t="s">
        <v>142</v>
      </c>
      <c r="AW159" s="14" t="s">
        <v>38</v>
      </c>
      <c r="AX159" s="14" t="s">
        <v>85</v>
      </c>
      <c r="AY159" s="255" t="s">
        <v>136</v>
      </c>
    </row>
    <row r="160" s="2" customFormat="1" ht="21.75" customHeight="1">
      <c r="A160" s="41"/>
      <c r="B160" s="42"/>
      <c r="C160" s="225" t="s">
        <v>174</v>
      </c>
      <c r="D160" s="225" t="s">
        <v>152</v>
      </c>
      <c r="E160" s="226" t="s">
        <v>854</v>
      </c>
      <c r="F160" s="227" t="s">
        <v>855</v>
      </c>
      <c r="G160" s="228" t="s">
        <v>543</v>
      </c>
      <c r="H160" s="229">
        <v>1329.816</v>
      </c>
      <c r="I160" s="230"/>
      <c r="J160" s="231">
        <f>ROUND(I160*H160,2)</f>
        <v>0</v>
      </c>
      <c r="K160" s="227" t="s">
        <v>790</v>
      </c>
      <c r="L160" s="47"/>
      <c r="M160" s="232" t="s">
        <v>21</v>
      </c>
      <c r="N160" s="233" t="s">
        <v>48</v>
      </c>
      <c r="O160" s="87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7" t="s">
        <v>142</v>
      </c>
      <c r="AT160" s="217" t="s">
        <v>152</v>
      </c>
      <c r="AU160" s="217" t="s">
        <v>87</v>
      </c>
      <c r="AY160" s="20" t="s">
        <v>136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20" t="s">
        <v>85</v>
      </c>
      <c r="BK160" s="218">
        <f>ROUND(I160*H160,2)</f>
        <v>0</v>
      </c>
      <c r="BL160" s="20" t="s">
        <v>142</v>
      </c>
      <c r="BM160" s="217" t="s">
        <v>856</v>
      </c>
    </row>
    <row r="161" s="2" customFormat="1">
      <c r="A161" s="41"/>
      <c r="B161" s="42"/>
      <c r="C161" s="43"/>
      <c r="D161" s="219" t="s">
        <v>143</v>
      </c>
      <c r="E161" s="43"/>
      <c r="F161" s="220" t="s">
        <v>857</v>
      </c>
      <c r="G161" s="43"/>
      <c r="H161" s="43"/>
      <c r="I161" s="221"/>
      <c r="J161" s="43"/>
      <c r="K161" s="43"/>
      <c r="L161" s="47"/>
      <c r="M161" s="222"/>
      <c r="N161" s="22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143</v>
      </c>
      <c r="AU161" s="20" t="s">
        <v>87</v>
      </c>
    </row>
    <row r="162" s="2" customFormat="1">
      <c r="A162" s="41"/>
      <c r="B162" s="42"/>
      <c r="C162" s="43"/>
      <c r="D162" s="276" t="s">
        <v>793</v>
      </c>
      <c r="E162" s="43"/>
      <c r="F162" s="277" t="s">
        <v>858</v>
      </c>
      <c r="G162" s="43"/>
      <c r="H162" s="43"/>
      <c r="I162" s="221"/>
      <c r="J162" s="43"/>
      <c r="K162" s="43"/>
      <c r="L162" s="47"/>
      <c r="M162" s="222"/>
      <c r="N162" s="223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793</v>
      </c>
      <c r="AU162" s="20" t="s">
        <v>87</v>
      </c>
    </row>
    <row r="163" s="2" customFormat="1">
      <c r="A163" s="41"/>
      <c r="B163" s="42"/>
      <c r="C163" s="43"/>
      <c r="D163" s="219" t="s">
        <v>144</v>
      </c>
      <c r="E163" s="43"/>
      <c r="F163" s="224" t="s">
        <v>859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87</v>
      </c>
    </row>
    <row r="164" s="15" customFormat="1">
      <c r="A164" s="15"/>
      <c r="B164" s="258"/>
      <c r="C164" s="259"/>
      <c r="D164" s="219" t="s">
        <v>278</v>
      </c>
      <c r="E164" s="260" t="s">
        <v>21</v>
      </c>
      <c r="F164" s="261" t="s">
        <v>860</v>
      </c>
      <c r="G164" s="259"/>
      <c r="H164" s="260" t="s">
        <v>21</v>
      </c>
      <c r="I164" s="262"/>
      <c r="J164" s="259"/>
      <c r="K164" s="259"/>
      <c r="L164" s="263"/>
      <c r="M164" s="264"/>
      <c r="N164" s="265"/>
      <c r="O164" s="265"/>
      <c r="P164" s="265"/>
      <c r="Q164" s="265"/>
      <c r="R164" s="265"/>
      <c r="S164" s="265"/>
      <c r="T164" s="26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7" t="s">
        <v>278</v>
      </c>
      <c r="AU164" s="267" t="s">
        <v>87</v>
      </c>
      <c r="AV164" s="15" t="s">
        <v>85</v>
      </c>
      <c r="AW164" s="15" t="s">
        <v>38</v>
      </c>
      <c r="AX164" s="15" t="s">
        <v>77</v>
      </c>
      <c r="AY164" s="267" t="s">
        <v>136</v>
      </c>
    </row>
    <row r="165" s="15" customFormat="1">
      <c r="A165" s="15"/>
      <c r="B165" s="258"/>
      <c r="C165" s="259"/>
      <c r="D165" s="219" t="s">
        <v>278</v>
      </c>
      <c r="E165" s="260" t="s">
        <v>21</v>
      </c>
      <c r="F165" s="261" t="s">
        <v>861</v>
      </c>
      <c r="G165" s="259"/>
      <c r="H165" s="260" t="s">
        <v>21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278</v>
      </c>
      <c r="AU165" s="267" t="s">
        <v>87</v>
      </c>
      <c r="AV165" s="15" t="s">
        <v>85</v>
      </c>
      <c r="AW165" s="15" t="s">
        <v>38</v>
      </c>
      <c r="AX165" s="15" t="s">
        <v>77</v>
      </c>
      <c r="AY165" s="267" t="s">
        <v>136</v>
      </c>
    </row>
    <row r="166" s="13" customFormat="1">
      <c r="A166" s="13"/>
      <c r="B166" s="234"/>
      <c r="C166" s="235"/>
      <c r="D166" s="219" t="s">
        <v>278</v>
      </c>
      <c r="E166" s="236" t="s">
        <v>21</v>
      </c>
      <c r="F166" s="237" t="s">
        <v>601</v>
      </c>
      <c r="G166" s="235"/>
      <c r="H166" s="238">
        <v>753.79300000000001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278</v>
      </c>
      <c r="AU166" s="244" t="s">
        <v>87</v>
      </c>
      <c r="AV166" s="13" t="s">
        <v>87</v>
      </c>
      <c r="AW166" s="13" t="s">
        <v>38</v>
      </c>
      <c r="AX166" s="13" t="s">
        <v>77</v>
      </c>
      <c r="AY166" s="244" t="s">
        <v>136</v>
      </c>
    </row>
    <row r="167" s="13" customFormat="1">
      <c r="A167" s="13"/>
      <c r="B167" s="234"/>
      <c r="C167" s="235"/>
      <c r="D167" s="219" t="s">
        <v>278</v>
      </c>
      <c r="E167" s="236" t="s">
        <v>21</v>
      </c>
      <c r="F167" s="237" t="s">
        <v>862</v>
      </c>
      <c r="G167" s="235"/>
      <c r="H167" s="238">
        <v>241.88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278</v>
      </c>
      <c r="AU167" s="244" t="s">
        <v>87</v>
      </c>
      <c r="AV167" s="13" t="s">
        <v>87</v>
      </c>
      <c r="AW167" s="13" t="s">
        <v>38</v>
      </c>
      <c r="AX167" s="13" t="s">
        <v>77</v>
      </c>
      <c r="AY167" s="244" t="s">
        <v>136</v>
      </c>
    </row>
    <row r="168" s="15" customFormat="1">
      <c r="A168" s="15"/>
      <c r="B168" s="258"/>
      <c r="C168" s="259"/>
      <c r="D168" s="219" t="s">
        <v>278</v>
      </c>
      <c r="E168" s="260" t="s">
        <v>21</v>
      </c>
      <c r="F168" s="261" t="s">
        <v>863</v>
      </c>
      <c r="G168" s="259"/>
      <c r="H168" s="260" t="s">
        <v>21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278</v>
      </c>
      <c r="AU168" s="267" t="s">
        <v>87</v>
      </c>
      <c r="AV168" s="15" t="s">
        <v>85</v>
      </c>
      <c r="AW168" s="15" t="s">
        <v>38</v>
      </c>
      <c r="AX168" s="15" t="s">
        <v>77</v>
      </c>
      <c r="AY168" s="267" t="s">
        <v>136</v>
      </c>
    </row>
    <row r="169" s="13" customFormat="1">
      <c r="A169" s="13"/>
      <c r="B169" s="234"/>
      <c r="C169" s="235"/>
      <c r="D169" s="219" t="s">
        <v>278</v>
      </c>
      <c r="E169" s="236" t="s">
        <v>21</v>
      </c>
      <c r="F169" s="237" t="s">
        <v>731</v>
      </c>
      <c r="G169" s="235"/>
      <c r="H169" s="238">
        <v>228.858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278</v>
      </c>
      <c r="AU169" s="244" t="s">
        <v>87</v>
      </c>
      <c r="AV169" s="13" t="s">
        <v>87</v>
      </c>
      <c r="AW169" s="13" t="s">
        <v>38</v>
      </c>
      <c r="AX169" s="13" t="s">
        <v>77</v>
      </c>
      <c r="AY169" s="244" t="s">
        <v>136</v>
      </c>
    </row>
    <row r="170" s="13" customFormat="1">
      <c r="A170" s="13"/>
      <c r="B170" s="234"/>
      <c r="C170" s="235"/>
      <c r="D170" s="219" t="s">
        <v>278</v>
      </c>
      <c r="E170" s="236" t="s">
        <v>21</v>
      </c>
      <c r="F170" s="237" t="s">
        <v>864</v>
      </c>
      <c r="G170" s="235"/>
      <c r="H170" s="238">
        <v>105.285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278</v>
      </c>
      <c r="AU170" s="244" t="s">
        <v>87</v>
      </c>
      <c r="AV170" s="13" t="s">
        <v>87</v>
      </c>
      <c r="AW170" s="13" t="s">
        <v>38</v>
      </c>
      <c r="AX170" s="13" t="s">
        <v>77</v>
      </c>
      <c r="AY170" s="244" t="s">
        <v>136</v>
      </c>
    </row>
    <row r="171" s="14" customFormat="1">
      <c r="A171" s="14"/>
      <c r="B171" s="245"/>
      <c r="C171" s="246"/>
      <c r="D171" s="219" t="s">
        <v>278</v>
      </c>
      <c r="E171" s="247" t="s">
        <v>21</v>
      </c>
      <c r="F171" s="248" t="s">
        <v>280</v>
      </c>
      <c r="G171" s="246"/>
      <c r="H171" s="249">
        <v>1329.816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278</v>
      </c>
      <c r="AU171" s="255" t="s">
        <v>87</v>
      </c>
      <c r="AV171" s="14" t="s">
        <v>142</v>
      </c>
      <c r="AW171" s="14" t="s">
        <v>38</v>
      </c>
      <c r="AX171" s="14" t="s">
        <v>85</v>
      </c>
      <c r="AY171" s="255" t="s">
        <v>136</v>
      </c>
    </row>
    <row r="172" s="2" customFormat="1" ht="16.5" customHeight="1">
      <c r="A172" s="41"/>
      <c r="B172" s="42"/>
      <c r="C172" s="225" t="s">
        <v>8</v>
      </c>
      <c r="D172" s="225" t="s">
        <v>152</v>
      </c>
      <c r="E172" s="226" t="s">
        <v>865</v>
      </c>
      <c r="F172" s="227" t="s">
        <v>866</v>
      </c>
      <c r="G172" s="228" t="s">
        <v>543</v>
      </c>
      <c r="H172" s="229">
        <v>1727.759</v>
      </c>
      <c r="I172" s="230"/>
      <c r="J172" s="231">
        <f>ROUND(I172*H172,2)</f>
        <v>0</v>
      </c>
      <c r="K172" s="227" t="s">
        <v>21</v>
      </c>
      <c r="L172" s="47"/>
      <c r="M172" s="232" t="s">
        <v>21</v>
      </c>
      <c r="N172" s="233" t="s">
        <v>48</v>
      </c>
      <c r="O172" s="87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7" t="s">
        <v>142</v>
      </c>
      <c r="AT172" s="217" t="s">
        <v>152</v>
      </c>
      <c r="AU172" s="217" t="s">
        <v>87</v>
      </c>
      <c r="AY172" s="20" t="s">
        <v>136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20" t="s">
        <v>85</v>
      </c>
      <c r="BK172" s="218">
        <f>ROUND(I172*H172,2)</f>
        <v>0</v>
      </c>
      <c r="BL172" s="20" t="s">
        <v>142</v>
      </c>
      <c r="BM172" s="217" t="s">
        <v>867</v>
      </c>
    </row>
    <row r="173" s="2" customFormat="1">
      <c r="A173" s="41"/>
      <c r="B173" s="42"/>
      <c r="C173" s="43"/>
      <c r="D173" s="219" t="s">
        <v>143</v>
      </c>
      <c r="E173" s="43"/>
      <c r="F173" s="220" t="s">
        <v>868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143</v>
      </c>
      <c r="AU173" s="20" t="s">
        <v>87</v>
      </c>
    </row>
    <row r="174" s="15" customFormat="1">
      <c r="A174" s="15"/>
      <c r="B174" s="258"/>
      <c r="C174" s="259"/>
      <c r="D174" s="219" t="s">
        <v>278</v>
      </c>
      <c r="E174" s="260" t="s">
        <v>21</v>
      </c>
      <c r="F174" s="261" t="s">
        <v>869</v>
      </c>
      <c r="G174" s="259"/>
      <c r="H174" s="260" t="s">
        <v>21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278</v>
      </c>
      <c r="AU174" s="267" t="s">
        <v>87</v>
      </c>
      <c r="AV174" s="15" t="s">
        <v>85</v>
      </c>
      <c r="AW174" s="15" t="s">
        <v>38</v>
      </c>
      <c r="AX174" s="15" t="s">
        <v>77</v>
      </c>
      <c r="AY174" s="267" t="s">
        <v>136</v>
      </c>
    </row>
    <row r="175" s="13" customFormat="1">
      <c r="A175" s="13"/>
      <c r="B175" s="234"/>
      <c r="C175" s="235"/>
      <c r="D175" s="219" t="s">
        <v>278</v>
      </c>
      <c r="E175" s="236" t="s">
        <v>21</v>
      </c>
      <c r="F175" s="237" t="s">
        <v>613</v>
      </c>
      <c r="G175" s="235"/>
      <c r="H175" s="238">
        <v>642.14999999999998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278</v>
      </c>
      <c r="AU175" s="244" t="s">
        <v>87</v>
      </c>
      <c r="AV175" s="13" t="s">
        <v>87</v>
      </c>
      <c r="AW175" s="13" t="s">
        <v>38</v>
      </c>
      <c r="AX175" s="13" t="s">
        <v>77</v>
      </c>
      <c r="AY175" s="244" t="s">
        <v>136</v>
      </c>
    </row>
    <row r="176" s="13" customFormat="1">
      <c r="A176" s="13"/>
      <c r="B176" s="234"/>
      <c r="C176" s="235"/>
      <c r="D176" s="219" t="s">
        <v>278</v>
      </c>
      <c r="E176" s="236" t="s">
        <v>21</v>
      </c>
      <c r="F176" s="237" t="s">
        <v>870</v>
      </c>
      <c r="G176" s="235"/>
      <c r="H176" s="238">
        <v>72.093000000000004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278</v>
      </c>
      <c r="AU176" s="244" t="s">
        <v>87</v>
      </c>
      <c r="AV176" s="13" t="s">
        <v>87</v>
      </c>
      <c r="AW176" s="13" t="s">
        <v>38</v>
      </c>
      <c r="AX176" s="13" t="s">
        <v>77</v>
      </c>
      <c r="AY176" s="244" t="s">
        <v>136</v>
      </c>
    </row>
    <row r="177" s="13" customFormat="1">
      <c r="A177" s="13"/>
      <c r="B177" s="234"/>
      <c r="C177" s="235"/>
      <c r="D177" s="219" t="s">
        <v>278</v>
      </c>
      <c r="E177" s="236" t="s">
        <v>21</v>
      </c>
      <c r="F177" s="237" t="s">
        <v>712</v>
      </c>
      <c r="G177" s="235"/>
      <c r="H177" s="238">
        <v>402.58999999999998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278</v>
      </c>
      <c r="AU177" s="244" t="s">
        <v>87</v>
      </c>
      <c r="AV177" s="13" t="s">
        <v>87</v>
      </c>
      <c r="AW177" s="13" t="s">
        <v>38</v>
      </c>
      <c r="AX177" s="13" t="s">
        <v>77</v>
      </c>
      <c r="AY177" s="244" t="s">
        <v>136</v>
      </c>
    </row>
    <row r="178" s="15" customFormat="1">
      <c r="A178" s="15"/>
      <c r="B178" s="258"/>
      <c r="C178" s="259"/>
      <c r="D178" s="219" t="s">
        <v>278</v>
      </c>
      <c r="E178" s="260" t="s">
        <v>21</v>
      </c>
      <c r="F178" s="261" t="s">
        <v>871</v>
      </c>
      <c r="G178" s="259"/>
      <c r="H178" s="260" t="s">
        <v>21</v>
      </c>
      <c r="I178" s="262"/>
      <c r="J178" s="259"/>
      <c r="K178" s="259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278</v>
      </c>
      <c r="AU178" s="267" t="s">
        <v>87</v>
      </c>
      <c r="AV178" s="15" t="s">
        <v>85</v>
      </c>
      <c r="AW178" s="15" t="s">
        <v>38</v>
      </c>
      <c r="AX178" s="15" t="s">
        <v>77</v>
      </c>
      <c r="AY178" s="267" t="s">
        <v>136</v>
      </c>
    </row>
    <row r="179" s="13" customFormat="1">
      <c r="A179" s="13"/>
      <c r="B179" s="234"/>
      <c r="C179" s="235"/>
      <c r="D179" s="219" t="s">
        <v>278</v>
      </c>
      <c r="E179" s="236" t="s">
        <v>21</v>
      </c>
      <c r="F179" s="237" t="s">
        <v>735</v>
      </c>
      <c r="G179" s="235"/>
      <c r="H179" s="238">
        <v>156.86000000000001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278</v>
      </c>
      <c r="AU179" s="244" t="s">
        <v>87</v>
      </c>
      <c r="AV179" s="13" t="s">
        <v>87</v>
      </c>
      <c r="AW179" s="13" t="s">
        <v>38</v>
      </c>
      <c r="AX179" s="13" t="s">
        <v>77</v>
      </c>
      <c r="AY179" s="244" t="s">
        <v>136</v>
      </c>
    </row>
    <row r="180" s="13" customFormat="1">
      <c r="A180" s="13"/>
      <c r="B180" s="234"/>
      <c r="C180" s="235"/>
      <c r="D180" s="219" t="s">
        <v>278</v>
      </c>
      <c r="E180" s="236" t="s">
        <v>21</v>
      </c>
      <c r="F180" s="237" t="s">
        <v>872</v>
      </c>
      <c r="G180" s="235"/>
      <c r="H180" s="238">
        <v>51.475999999999999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278</v>
      </c>
      <c r="AU180" s="244" t="s">
        <v>87</v>
      </c>
      <c r="AV180" s="13" t="s">
        <v>87</v>
      </c>
      <c r="AW180" s="13" t="s">
        <v>38</v>
      </c>
      <c r="AX180" s="13" t="s">
        <v>77</v>
      </c>
      <c r="AY180" s="244" t="s">
        <v>136</v>
      </c>
    </row>
    <row r="181" s="13" customFormat="1">
      <c r="A181" s="13"/>
      <c r="B181" s="234"/>
      <c r="C181" s="235"/>
      <c r="D181" s="219" t="s">
        <v>278</v>
      </c>
      <c r="E181" s="236" t="s">
        <v>21</v>
      </c>
      <c r="F181" s="237" t="s">
        <v>712</v>
      </c>
      <c r="G181" s="235"/>
      <c r="H181" s="238">
        <v>402.58999999999998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278</v>
      </c>
      <c r="AU181" s="244" t="s">
        <v>87</v>
      </c>
      <c r="AV181" s="13" t="s">
        <v>87</v>
      </c>
      <c r="AW181" s="13" t="s">
        <v>38</v>
      </c>
      <c r="AX181" s="13" t="s">
        <v>77</v>
      </c>
      <c r="AY181" s="244" t="s">
        <v>136</v>
      </c>
    </row>
    <row r="182" s="14" customFormat="1">
      <c r="A182" s="14"/>
      <c r="B182" s="245"/>
      <c r="C182" s="246"/>
      <c r="D182" s="219" t="s">
        <v>278</v>
      </c>
      <c r="E182" s="247" t="s">
        <v>21</v>
      </c>
      <c r="F182" s="248" t="s">
        <v>280</v>
      </c>
      <c r="G182" s="246"/>
      <c r="H182" s="249">
        <v>1727.759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278</v>
      </c>
      <c r="AU182" s="255" t="s">
        <v>87</v>
      </c>
      <c r="AV182" s="14" t="s">
        <v>142</v>
      </c>
      <c r="AW182" s="14" t="s">
        <v>38</v>
      </c>
      <c r="AX182" s="14" t="s">
        <v>85</v>
      </c>
      <c r="AY182" s="255" t="s">
        <v>136</v>
      </c>
    </row>
    <row r="183" s="2" customFormat="1" ht="16.5" customHeight="1">
      <c r="A183" s="41"/>
      <c r="B183" s="42"/>
      <c r="C183" s="225" t="s">
        <v>181</v>
      </c>
      <c r="D183" s="225" t="s">
        <v>152</v>
      </c>
      <c r="E183" s="226" t="s">
        <v>873</v>
      </c>
      <c r="F183" s="227" t="s">
        <v>874</v>
      </c>
      <c r="G183" s="228" t="s">
        <v>550</v>
      </c>
      <c r="H183" s="229">
        <v>2428.3609999999999</v>
      </c>
      <c r="I183" s="230"/>
      <c r="J183" s="231">
        <f>ROUND(I183*H183,2)</f>
        <v>0</v>
      </c>
      <c r="K183" s="227" t="s">
        <v>21</v>
      </c>
      <c r="L183" s="47"/>
      <c r="M183" s="232" t="s">
        <v>21</v>
      </c>
      <c r="N183" s="233" t="s">
        <v>48</v>
      </c>
      <c r="O183" s="87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7" t="s">
        <v>142</v>
      </c>
      <c r="AT183" s="217" t="s">
        <v>152</v>
      </c>
      <c r="AU183" s="217" t="s">
        <v>87</v>
      </c>
      <c r="AY183" s="20" t="s">
        <v>136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20" t="s">
        <v>85</v>
      </c>
      <c r="BK183" s="218">
        <f>ROUND(I183*H183,2)</f>
        <v>0</v>
      </c>
      <c r="BL183" s="20" t="s">
        <v>142</v>
      </c>
      <c r="BM183" s="217" t="s">
        <v>875</v>
      </c>
    </row>
    <row r="184" s="2" customFormat="1">
      <c r="A184" s="41"/>
      <c r="B184" s="42"/>
      <c r="C184" s="43"/>
      <c r="D184" s="219" t="s">
        <v>143</v>
      </c>
      <c r="E184" s="43"/>
      <c r="F184" s="220" t="s">
        <v>876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143</v>
      </c>
      <c r="AU184" s="20" t="s">
        <v>87</v>
      </c>
    </row>
    <row r="185" s="13" customFormat="1">
      <c r="A185" s="13"/>
      <c r="B185" s="234"/>
      <c r="C185" s="235"/>
      <c r="D185" s="219" t="s">
        <v>278</v>
      </c>
      <c r="E185" s="236" t="s">
        <v>21</v>
      </c>
      <c r="F185" s="237" t="s">
        <v>559</v>
      </c>
      <c r="G185" s="235"/>
      <c r="H185" s="238">
        <v>780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278</v>
      </c>
      <c r="AU185" s="244" t="s">
        <v>87</v>
      </c>
      <c r="AV185" s="13" t="s">
        <v>87</v>
      </c>
      <c r="AW185" s="13" t="s">
        <v>38</v>
      </c>
      <c r="AX185" s="13" t="s">
        <v>77</v>
      </c>
      <c r="AY185" s="244" t="s">
        <v>136</v>
      </c>
    </row>
    <row r="186" s="13" customFormat="1">
      <c r="A186" s="13"/>
      <c r="B186" s="234"/>
      <c r="C186" s="235"/>
      <c r="D186" s="219" t="s">
        <v>278</v>
      </c>
      <c r="E186" s="236" t="s">
        <v>21</v>
      </c>
      <c r="F186" s="237" t="s">
        <v>877</v>
      </c>
      <c r="G186" s="235"/>
      <c r="H186" s="238">
        <v>1395.943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278</v>
      </c>
      <c r="AU186" s="244" t="s">
        <v>87</v>
      </c>
      <c r="AV186" s="13" t="s">
        <v>87</v>
      </c>
      <c r="AW186" s="13" t="s">
        <v>38</v>
      </c>
      <c r="AX186" s="13" t="s">
        <v>77</v>
      </c>
      <c r="AY186" s="244" t="s">
        <v>136</v>
      </c>
    </row>
    <row r="187" s="13" customFormat="1">
      <c r="A187" s="13"/>
      <c r="B187" s="234"/>
      <c r="C187" s="235"/>
      <c r="D187" s="219" t="s">
        <v>278</v>
      </c>
      <c r="E187" s="236" t="s">
        <v>21</v>
      </c>
      <c r="F187" s="237" t="s">
        <v>878</v>
      </c>
      <c r="G187" s="235"/>
      <c r="H187" s="238">
        <v>-788.30799999999999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278</v>
      </c>
      <c r="AU187" s="244" t="s">
        <v>87</v>
      </c>
      <c r="AV187" s="13" t="s">
        <v>87</v>
      </c>
      <c r="AW187" s="13" t="s">
        <v>38</v>
      </c>
      <c r="AX187" s="13" t="s">
        <v>77</v>
      </c>
      <c r="AY187" s="244" t="s">
        <v>136</v>
      </c>
    </row>
    <row r="188" s="14" customFormat="1">
      <c r="A188" s="14"/>
      <c r="B188" s="245"/>
      <c r="C188" s="246"/>
      <c r="D188" s="219" t="s">
        <v>278</v>
      </c>
      <c r="E188" s="247" t="s">
        <v>764</v>
      </c>
      <c r="F188" s="248" t="s">
        <v>280</v>
      </c>
      <c r="G188" s="246"/>
      <c r="H188" s="249">
        <v>1387.635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278</v>
      </c>
      <c r="AU188" s="255" t="s">
        <v>87</v>
      </c>
      <c r="AV188" s="14" t="s">
        <v>142</v>
      </c>
      <c r="AW188" s="14" t="s">
        <v>38</v>
      </c>
      <c r="AX188" s="14" t="s">
        <v>77</v>
      </c>
      <c r="AY188" s="255" t="s">
        <v>136</v>
      </c>
    </row>
    <row r="189" s="13" customFormat="1">
      <c r="A189" s="13"/>
      <c r="B189" s="234"/>
      <c r="C189" s="235"/>
      <c r="D189" s="219" t="s">
        <v>278</v>
      </c>
      <c r="E189" s="236" t="s">
        <v>21</v>
      </c>
      <c r="F189" s="237" t="s">
        <v>879</v>
      </c>
      <c r="G189" s="235"/>
      <c r="H189" s="238">
        <v>2428.3609999999999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278</v>
      </c>
      <c r="AU189" s="244" t="s">
        <v>87</v>
      </c>
      <c r="AV189" s="13" t="s">
        <v>87</v>
      </c>
      <c r="AW189" s="13" t="s">
        <v>38</v>
      </c>
      <c r="AX189" s="13" t="s">
        <v>85</v>
      </c>
      <c r="AY189" s="244" t="s">
        <v>136</v>
      </c>
    </row>
    <row r="190" s="2" customFormat="1" ht="16.5" customHeight="1">
      <c r="A190" s="41"/>
      <c r="B190" s="42"/>
      <c r="C190" s="225" t="s">
        <v>166</v>
      </c>
      <c r="D190" s="225" t="s">
        <v>152</v>
      </c>
      <c r="E190" s="226" t="s">
        <v>880</v>
      </c>
      <c r="F190" s="227" t="s">
        <v>881</v>
      </c>
      <c r="G190" s="228" t="s">
        <v>543</v>
      </c>
      <c r="H190" s="229">
        <v>1102.281</v>
      </c>
      <c r="I190" s="230"/>
      <c r="J190" s="231">
        <f>ROUND(I190*H190,2)</f>
        <v>0</v>
      </c>
      <c r="K190" s="227" t="s">
        <v>790</v>
      </c>
      <c r="L190" s="47"/>
      <c r="M190" s="232" t="s">
        <v>21</v>
      </c>
      <c r="N190" s="233" t="s">
        <v>48</v>
      </c>
      <c r="O190" s="87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7" t="s">
        <v>142</v>
      </c>
      <c r="AT190" s="217" t="s">
        <v>152</v>
      </c>
      <c r="AU190" s="217" t="s">
        <v>87</v>
      </c>
      <c r="AY190" s="20" t="s">
        <v>136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20" t="s">
        <v>85</v>
      </c>
      <c r="BK190" s="218">
        <f>ROUND(I190*H190,2)</f>
        <v>0</v>
      </c>
      <c r="BL190" s="20" t="s">
        <v>142</v>
      </c>
      <c r="BM190" s="217" t="s">
        <v>882</v>
      </c>
    </row>
    <row r="191" s="2" customFormat="1">
      <c r="A191" s="41"/>
      <c r="B191" s="42"/>
      <c r="C191" s="43"/>
      <c r="D191" s="219" t="s">
        <v>143</v>
      </c>
      <c r="E191" s="43"/>
      <c r="F191" s="220" t="s">
        <v>883</v>
      </c>
      <c r="G191" s="43"/>
      <c r="H191" s="43"/>
      <c r="I191" s="221"/>
      <c r="J191" s="43"/>
      <c r="K191" s="43"/>
      <c r="L191" s="47"/>
      <c r="M191" s="222"/>
      <c r="N191" s="22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143</v>
      </c>
      <c r="AU191" s="20" t="s">
        <v>87</v>
      </c>
    </row>
    <row r="192" s="2" customFormat="1">
      <c r="A192" s="41"/>
      <c r="B192" s="42"/>
      <c r="C192" s="43"/>
      <c r="D192" s="276" t="s">
        <v>793</v>
      </c>
      <c r="E192" s="43"/>
      <c r="F192" s="277" t="s">
        <v>884</v>
      </c>
      <c r="G192" s="43"/>
      <c r="H192" s="43"/>
      <c r="I192" s="221"/>
      <c r="J192" s="43"/>
      <c r="K192" s="43"/>
      <c r="L192" s="47"/>
      <c r="M192" s="222"/>
      <c r="N192" s="22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793</v>
      </c>
      <c r="AU192" s="20" t="s">
        <v>87</v>
      </c>
    </row>
    <row r="193" s="15" customFormat="1">
      <c r="A193" s="15"/>
      <c r="B193" s="258"/>
      <c r="C193" s="259"/>
      <c r="D193" s="219" t="s">
        <v>278</v>
      </c>
      <c r="E193" s="260" t="s">
        <v>21</v>
      </c>
      <c r="F193" s="261" t="s">
        <v>885</v>
      </c>
      <c r="G193" s="259"/>
      <c r="H193" s="260" t="s">
        <v>21</v>
      </c>
      <c r="I193" s="262"/>
      <c r="J193" s="259"/>
      <c r="K193" s="259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278</v>
      </c>
      <c r="AU193" s="267" t="s">
        <v>87</v>
      </c>
      <c r="AV193" s="15" t="s">
        <v>85</v>
      </c>
      <c r="AW193" s="15" t="s">
        <v>38</v>
      </c>
      <c r="AX193" s="15" t="s">
        <v>77</v>
      </c>
      <c r="AY193" s="267" t="s">
        <v>136</v>
      </c>
    </row>
    <row r="194" s="13" customFormat="1">
      <c r="A194" s="13"/>
      <c r="B194" s="234"/>
      <c r="C194" s="235"/>
      <c r="D194" s="219" t="s">
        <v>278</v>
      </c>
      <c r="E194" s="236" t="s">
        <v>21</v>
      </c>
      <c r="F194" s="237" t="s">
        <v>728</v>
      </c>
      <c r="G194" s="235"/>
      <c r="H194" s="238">
        <v>788.30799999999999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278</v>
      </c>
      <c r="AU194" s="244" t="s">
        <v>87</v>
      </c>
      <c r="AV194" s="13" t="s">
        <v>87</v>
      </c>
      <c r="AW194" s="13" t="s">
        <v>38</v>
      </c>
      <c r="AX194" s="13" t="s">
        <v>77</v>
      </c>
      <c r="AY194" s="244" t="s">
        <v>136</v>
      </c>
    </row>
    <row r="195" s="13" customFormat="1">
      <c r="A195" s="13"/>
      <c r="B195" s="234"/>
      <c r="C195" s="235"/>
      <c r="D195" s="219" t="s">
        <v>278</v>
      </c>
      <c r="E195" s="236" t="s">
        <v>21</v>
      </c>
      <c r="F195" s="237" t="s">
        <v>886</v>
      </c>
      <c r="G195" s="235"/>
      <c r="H195" s="238">
        <v>313.97300000000001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278</v>
      </c>
      <c r="AU195" s="244" t="s">
        <v>87</v>
      </c>
      <c r="AV195" s="13" t="s">
        <v>87</v>
      </c>
      <c r="AW195" s="13" t="s">
        <v>38</v>
      </c>
      <c r="AX195" s="13" t="s">
        <v>77</v>
      </c>
      <c r="AY195" s="244" t="s">
        <v>136</v>
      </c>
    </row>
    <row r="196" s="14" customFormat="1">
      <c r="A196" s="14"/>
      <c r="B196" s="245"/>
      <c r="C196" s="246"/>
      <c r="D196" s="219" t="s">
        <v>278</v>
      </c>
      <c r="E196" s="247" t="s">
        <v>21</v>
      </c>
      <c r="F196" s="248" t="s">
        <v>280</v>
      </c>
      <c r="G196" s="246"/>
      <c r="H196" s="249">
        <v>1102.281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278</v>
      </c>
      <c r="AU196" s="255" t="s">
        <v>87</v>
      </c>
      <c r="AV196" s="14" t="s">
        <v>142</v>
      </c>
      <c r="AW196" s="14" t="s">
        <v>38</v>
      </c>
      <c r="AX196" s="14" t="s">
        <v>85</v>
      </c>
      <c r="AY196" s="255" t="s">
        <v>136</v>
      </c>
    </row>
    <row r="197" s="2" customFormat="1" ht="16.5" customHeight="1">
      <c r="A197" s="41"/>
      <c r="B197" s="42"/>
      <c r="C197" s="225" t="s">
        <v>188</v>
      </c>
      <c r="D197" s="225" t="s">
        <v>152</v>
      </c>
      <c r="E197" s="226" t="s">
        <v>887</v>
      </c>
      <c r="F197" s="227" t="s">
        <v>888</v>
      </c>
      <c r="G197" s="228" t="s">
        <v>543</v>
      </c>
      <c r="H197" s="229">
        <v>1102.281</v>
      </c>
      <c r="I197" s="230"/>
      <c r="J197" s="231">
        <f>ROUND(I197*H197,2)</f>
        <v>0</v>
      </c>
      <c r="K197" s="227" t="s">
        <v>790</v>
      </c>
      <c r="L197" s="47"/>
      <c r="M197" s="232" t="s">
        <v>21</v>
      </c>
      <c r="N197" s="233" t="s">
        <v>48</v>
      </c>
      <c r="O197" s="87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7" t="s">
        <v>142</v>
      </c>
      <c r="AT197" s="217" t="s">
        <v>152</v>
      </c>
      <c r="AU197" s="217" t="s">
        <v>87</v>
      </c>
      <c r="AY197" s="20" t="s">
        <v>136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20" t="s">
        <v>85</v>
      </c>
      <c r="BK197" s="218">
        <f>ROUND(I197*H197,2)</f>
        <v>0</v>
      </c>
      <c r="BL197" s="20" t="s">
        <v>142</v>
      </c>
      <c r="BM197" s="217" t="s">
        <v>889</v>
      </c>
    </row>
    <row r="198" s="2" customFormat="1">
      <c r="A198" s="41"/>
      <c r="B198" s="42"/>
      <c r="C198" s="43"/>
      <c r="D198" s="219" t="s">
        <v>143</v>
      </c>
      <c r="E198" s="43"/>
      <c r="F198" s="220" t="s">
        <v>890</v>
      </c>
      <c r="G198" s="43"/>
      <c r="H198" s="43"/>
      <c r="I198" s="221"/>
      <c r="J198" s="43"/>
      <c r="K198" s="43"/>
      <c r="L198" s="47"/>
      <c r="M198" s="222"/>
      <c r="N198" s="22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143</v>
      </c>
      <c r="AU198" s="20" t="s">
        <v>87</v>
      </c>
    </row>
    <row r="199" s="2" customFormat="1">
      <c r="A199" s="41"/>
      <c r="B199" s="42"/>
      <c r="C199" s="43"/>
      <c r="D199" s="276" t="s">
        <v>793</v>
      </c>
      <c r="E199" s="43"/>
      <c r="F199" s="277" t="s">
        <v>891</v>
      </c>
      <c r="G199" s="43"/>
      <c r="H199" s="43"/>
      <c r="I199" s="221"/>
      <c r="J199" s="43"/>
      <c r="K199" s="43"/>
      <c r="L199" s="47"/>
      <c r="M199" s="222"/>
      <c r="N199" s="22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793</v>
      </c>
      <c r="AU199" s="20" t="s">
        <v>87</v>
      </c>
    </row>
    <row r="200" s="15" customFormat="1">
      <c r="A200" s="15"/>
      <c r="B200" s="258"/>
      <c r="C200" s="259"/>
      <c r="D200" s="219" t="s">
        <v>278</v>
      </c>
      <c r="E200" s="260" t="s">
        <v>21</v>
      </c>
      <c r="F200" s="261" t="s">
        <v>892</v>
      </c>
      <c r="G200" s="259"/>
      <c r="H200" s="260" t="s">
        <v>21</v>
      </c>
      <c r="I200" s="262"/>
      <c r="J200" s="259"/>
      <c r="K200" s="259"/>
      <c r="L200" s="263"/>
      <c r="M200" s="264"/>
      <c r="N200" s="265"/>
      <c r="O200" s="265"/>
      <c r="P200" s="265"/>
      <c r="Q200" s="265"/>
      <c r="R200" s="265"/>
      <c r="S200" s="265"/>
      <c r="T200" s="26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7" t="s">
        <v>278</v>
      </c>
      <c r="AU200" s="267" t="s">
        <v>87</v>
      </c>
      <c r="AV200" s="15" t="s">
        <v>85</v>
      </c>
      <c r="AW200" s="15" t="s">
        <v>38</v>
      </c>
      <c r="AX200" s="15" t="s">
        <v>77</v>
      </c>
      <c r="AY200" s="267" t="s">
        <v>136</v>
      </c>
    </row>
    <row r="201" s="13" customFormat="1">
      <c r="A201" s="13"/>
      <c r="B201" s="234"/>
      <c r="C201" s="235"/>
      <c r="D201" s="219" t="s">
        <v>278</v>
      </c>
      <c r="E201" s="236" t="s">
        <v>21</v>
      </c>
      <c r="F201" s="237" t="s">
        <v>728</v>
      </c>
      <c r="G201" s="235"/>
      <c r="H201" s="238">
        <v>788.30799999999999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278</v>
      </c>
      <c r="AU201" s="244" t="s">
        <v>87</v>
      </c>
      <c r="AV201" s="13" t="s">
        <v>87</v>
      </c>
      <c r="AW201" s="13" t="s">
        <v>38</v>
      </c>
      <c r="AX201" s="13" t="s">
        <v>77</v>
      </c>
      <c r="AY201" s="244" t="s">
        <v>136</v>
      </c>
    </row>
    <row r="202" s="13" customFormat="1">
      <c r="A202" s="13"/>
      <c r="B202" s="234"/>
      <c r="C202" s="235"/>
      <c r="D202" s="219" t="s">
        <v>278</v>
      </c>
      <c r="E202" s="236" t="s">
        <v>21</v>
      </c>
      <c r="F202" s="237" t="s">
        <v>886</v>
      </c>
      <c r="G202" s="235"/>
      <c r="H202" s="238">
        <v>313.97300000000001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278</v>
      </c>
      <c r="AU202" s="244" t="s">
        <v>87</v>
      </c>
      <c r="AV202" s="13" t="s">
        <v>87</v>
      </c>
      <c r="AW202" s="13" t="s">
        <v>38</v>
      </c>
      <c r="AX202" s="13" t="s">
        <v>77</v>
      </c>
      <c r="AY202" s="244" t="s">
        <v>136</v>
      </c>
    </row>
    <row r="203" s="14" customFormat="1">
      <c r="A203" s="14"/>
      <c r="B203" s="245"/>
      <c r="C203" s="246"/>
      <c r="D203" s="219" t="s">
        <v>278</v>
      </c>
      <c r="E203" s="247" t="s">
        <v>21</v>
      </c>
      <c r="F203" s="248" t="s">
        <v>280</v>
      </c>
      <c r="G203" s="246"/>
      <c r="H203" s="249">
        <v>1102.281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278</v>
      </c>
      <c r="AU203" s="255" t="s">
        <v>87</v>
      </c>
      <c r="AV203" s="14" t="s">
        <v>142</v>
      </c>
      <c r="AW203" s="14" t="s">
        <v>38</v>
      </c>
      <c r="AX203" s="14" t="s">
        <v>85</v>
      </c>
      <c r="AY203" s="255" t="s">
        <v>136</v>
      </c>
    </row>
    <row r="204" s="2" customFormat="1" ht="16.5" customHeight="1">
      <c r="A204" s="41"/>
      <c r="B204" s="42"/>
      <c r="C204" s="225" t="s">
        <v>170</v>
      </c>
      <c r="D204" s="225" t="s">
        <v>152</v>
      </c>
      <c r="E204" s="226" t="s">
        <v>893</v>
      </c>
      <c r="F204" s="227" t="s">
        <v>894</v>
      </c>
      <c r="G204" s="228" t="s">
        <v>543</v>
      </c>
      <c r="H204" s="229">
        <v>788.30799999999999</v>
      </c>
      <c r="I204" s="230"/>
      <c r="J204" s="231">
        <f>ROUND(I204*H204,2)</f>
        <v>0</v>
      </c>
      <c r="K204" s="227" t="s">
        <v>790</v>
      </c>
      <c r="L204" s="47"/>
      <c r="M204" s="232" t="s">
        <v>21</v>
      </c>
      <c r="N204" s="233" t="s">
        <v>48</v>
      </c>
      <c r="O204" s="87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7" t="s">
        <v>142</v>
      </c>
      <c r="AT204" s="217" t="s">
        <v>152</v>
      </c>
      <c r="AU204" s="217" t="s">
        <v>87</v>
      </c>
      <c r="AY204" s="20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20" t="s">
        <v>85</v>
      </c>
      <c r="BK204" s="218">
        <f>ROUND(I204*H204,2)</f>
        <v>0</v>
      </c>
      <c r="BL204" s="20" t="s">
        <v>142</v>
      </c>
      <c r="BM204" s="217" t="s">
        <v>895</v>
      </c>
    </row>
    <row r="205" s="2" customFormat="1">
      <c r="A205" s="41"/>
      <c r="B205" s="42"/>
      <c r="C205" s="43"/>
      <c r="D205" s="219" t="s">
        <v>143</v>
      </c>
      <c r="E205" s="43"/>
      <c r="F205" s="220" t="s">
        <v>896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143</v>
      </c>
      <c r="AU205" s="20" t="s">
        <v>87</v>
      </c>
    </row>
    <row r="206" s="2" customFormat="1">
      <c r="A206" s="41"/>
      <c r="B206" s="42"/>
      <c r="C206" s="43"/>
      <c r="D206" s="276" t="s">
        <v>793</v>
      </c>
      <c r="E206" s="43"/>
      <c r="F206" s="277" t="s">
        <v>897</v>
      </c>
      <c r="G206" s="43"/>
      <c r="H206" s="43"/>
      <c r="I206" s="221"/>
      <c r="J206" s="43"/>
      <c r="K206" s="43"/>
      <c r="L206" s="47"/>
      <c r="M206" s="222"/>
      <c r="N206" s="223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793</v>
      </c>
      <c r="AU206" s="20" t="s">
        <v>87</v>
      </c>
    </row>
    <row r="207" s="2" customFormat="1">
      <c r="A207" s="41"/>
      <c r="B207" s="42"/>
      <c r="C207" s="43"/>
      <c r="D207" s="219" t="s">
        <v>144</v>
      </c>
      <c r="E207" s="43"/>
      <c r="F207" s="224" t="s">
        <v>898</v>
      </c>
      <c r="G207" s="43"/>
      <c r="H207" s="43"/>
      <c r="I207" s="221"/>
      <c r="J207" s="43"/>
      <c r="K207" s="43"/>
      <c r="L207" s="47"/>
      <c r="M207" s="222"/>
      <c r="N207" s="22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87</v>
      </c>
    </row>
    <row r="208" s="15" customFormat="1">
      <c r="A208" s="15"/>
      <c r="B208" s="258"/>
      <c r="C208" s="259"/>
      <c r="D208" s="219" t="s">
        <v>278</v>
      </c>
      <c r="E208" s="260" t="s">
        <v>21</v>
      </c>
      <c r="F208" s="261" t="s">
        <v>899</v>
      </c>
      <c r="G208" s="259"/>
      <c r="H208" s="260" t="s">
        <v>21</v>
      </c>
      <c r="I208" s="262"/>
      <c r="J208" s="259"/>
      <c r="K208" s="259"/>
      <c r="L208" s="263"/>
      <c r="M208" s="264"/>
      <c r="N208" s="265"/>
      <c r="O208" s="265"/>
      <c r="P208" s="265"/>
      <c r="Q208" s="265"/>
      <c r="R208" s="265"/>
      <c r="S208" s="265"/>
      <c r="T208" s="26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7" t="s">
        <v>278</v>
      </c>
      <c r="AU208" s="267" t="s">
        <v>87</v>
      </c>
      <c r="AV208" s="15" t="s">
        <v>85</v>
      </c>
      <c r="AW208" s="15" t="s">
        <v>38</v>
      </c>
      <c r="AX208" s="15" t="s">
        <v>77</v>
      </c>
      <c r="AY208" s="267" t="s">
        <v>136</v>
      </c>
    </row>
    <row r="209" s="13" customFormat="1">
      <c r="A209" s="13"/>
      <c r="B209" s="234"/>
      <c r="C209" s="235"/>
      <c r="D209" s="219" t="s">
        <v>278</v>
      </c>
      <c r="E209" s="236" t="s">
        <v>21</v>
      </c>
      <c r="F209" s="237" t="s">
        <v>900</v>
      </c>
      <c r="G209" s="235"/>
      <c r="H209" s="238">
        <v>110.11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278</v>
      </c>
      <c r="AU209" s="244" t="s">
        <v>87</v>
      </c>
      <c r="AV209" s="13" t="s">
        <v>87</v>
      </c>
      <c r="AW209" s="13" t="s">
        <v>38</v>
      </c>
      <c r="AX209" s="13" t="s">
        <v>77</v>
      </c>
      <c r="AY209" s="244" t="s">
        <v>136</v>
      </c>
    </row>
    <row r="210" s="13" customFormat="1">
      <c r="A210" s="13"/>
      <c r="B210" s="234"/>
      <c r="C210" s="235"/>
      <c r="D210" s="219" t="s">
        <v>278</v>
      </c>
      <c r="E210" s="236" t="s">
        <v>21</v>
      </c>
      <c r="F210" s="237" t="s">
        <v>901</v>
      </c>
      <c r="G210" s="235"/>
      <c r="H210" s="238">
        <v>46.75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278</v>
      </c>
      <c r="AU210" s="244" t="s">
        <v>87</v>
      </c>
      <c r="AV210" s="13" t="s">
        <v>87</v>
      </c>
      <c r="AW210" s="13" t="s">
        <v>38</v>
      </c>
      <c r="AX210" s="13" t="s">
        <v>77</v>
      </c>
      <c r="AY210" s="244" t="s">
        <v>136</v>
      </c>
    </row>
    <row r="211" s="16" customFormat="1">
      <c r="A211" s="16"/>
      <c r="B211" s="278"/>
      <c r="C211" s="279"/>
      <c r="D211" s="219" t="s">
        <v>278</v>
      </c>
      <c r="E211" s="280" t="s">
        <v>735</v>
      </c>
      <c r="F211" s="281" t="s">
        <v>833</v>
      </c>
      <c r="G211" s="279"/>
      <c r="H211" s="282">
        <v>156.86000000000001</v>
      </c>
      <c r="I211" s="283"/>
      <c r="J211" s="279"/>
      <c r="K211" s="279"/>
      <c r="L211" s="284"/>
      <c r="M211" s="285"/>
      <c r="N211" s="286"/>
      <c r="O211" s="286"/>
      <c r="P211" s="286"/>
      <c r="Q211" s="286"/>
      <c r="R211" s="286"/>
      <c r="S211" s="286"/>
      <c r="T211" s="287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88" t="s">
        <v>278</v>
      </c>
      <c r="AU211" s="288" t="s">
        <v>87</v>
      </c>
      <c r="AV211" s="16" t="s">
        <v>148</v>
      </c>
      <c r="AW211" s="16" t="s">
        <v>38</v>
      </c>
      <c r="AX211" s="16" t="s">
        <v>77</v>
      </c>
      <c r="AY211" s="288" t="s">
        <v>136</v>
      </c>
    </row>
    <row r="212" s="15" customFormat="1">
      <c r="A212" s="15"/>
      <c r="B212" s="258"/>
      <c r="C212" s="259"/>
      <c r="D212" s="219" t="s">
        <v>278</v>
      </c>
      <c r="E212" s="260" t="s">
        <v>21</v>
      </c>
      <c r="F212" s="261" t="s">
        <v>830</v>
      </c>
      <c r="G212" s="259"/>
      <c r="H212" s="260" t="s">
        <v>21</v>
      </c>
      <c r="I212" s="262"/>
      <c r="J212" s="259"/>
      <c r="K212" s="259"/>
      <c r="L212" s="263"/>
      <c r="M212" s="264"/>
      <c r="N212" s="265"/>
      <c r="O212" s="265"/>
      <c r="P212" s="265"/>
      <c r="Q212" s="265"/>
      <c r="R212" s="265"/>
      <c r="S212" s="265"/>
      <c r="T212" s="26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7" t="s">
        <v>278</v>
      </c>
      <c r="AU212" s="267" t="s">
        <v>87</v>
      </c>
      <c r="AV212" s="15" t="s">
        <v>85</v>
      </c>
      <c r="AW212" s="15" t="s">
        <v>38</v>
      </c>
      <c r="AX212" s="15" t="s">
        <v>77</v>
      </c>
      <c r="AY212" s="267" t="s">
        <v>136</v>
      </c>
    </row>
    <row r="213" s="13" customFormat="1">
      <c r="A213" s="13"/>
      <c r="B213" s="234"/>
      <c r="C213" s="235"/>
      <c r="D213" s="219" t="s">
        <v>278</v>
      </c>
      <c r="E213" s="236" t="s">
        <v>21</v>
      </c>
      <c r="F213" s="237" t="s">
        <v>902</v>
      </c>
      <c r="G213" s="235"/>
      <c r="H213" s="238">
        <v>15.960000000000001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278</v>
      </c>
      <c r="AU213" s="244" t="s">
        <v>87</v>
      </c>
      <c r="AV213" s="13" t="s">
        <v>87</v>
      </c>
      <c r="AW213" s="13" t="s">
        <v>38</v>
      </c>
      <c r="AX213" s="13" t="s">
        <v>77</v>
      </c>
      <c r="AY213" s="244" t="s">
        <v>136</v>
      </c>
    </row>
    <row r="214" s="13" customFormat="1">
      <c r="A214" s="13"/>
      <c r="B214" s="234"/>
      <c r="C214" s="235"/>
      <c r="D214" s="219" t="s">
        <v>278</v>
      </c>
      <c r="E214" s="236" t="s">
        <v>21</v>
      </c>
      <c r="F214" s="237" t="s">
        <v>903</v>
      </c>
      <c r="G214" s="235"/>
      <c r="H214" s="238">
        <v>190.5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278</v>
      </c>
      <c r="AU214" s="244" t="s">
        <v>87</v>
      </c>
      <c r="AV214" s="13" t="s">
        <v>87</v>
      </c>
      <c r="AW214" s="13" t="s">
        <v>38</v>
      </c>
      <c r="AX214" s="13" t="s">
        <v>77</v>
      </c>
      <c r="AY214" s="244" t="s">
        <v>136</v>
      </c>
    </row>
    <row r="215" s="15" customFormat="1">
      <c r="A215" s="15"/>
      <c r="B215" s="258"/>
      <c r="C215" s="259"/>
      <c r="D215" s="219" t="s">
        <v>278</v>
      </c>
      <c r="E215" s="260" t="s">
        <v>21</v>
      </c>
      <c r="F215" s="261" t="s">
        <v>904</v>
      </c>
      <c r="G215" s="259"/>
      <c r="H215" s="260" t="s">
        <v>21</v>
      </c>
      <c r="I215" s="262"/>
      <c r="J215" s="259"/>
      <c r="K215" s="259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278</v>
      </c>
      <c r="AU215" s="267" t="s">
        <v>87</v>
      </c>
      <c r="AV215" s="15" t="s">
        <v>85</v>
      </c>
      <c r="AW215" s="15" t="s">
        <v>38</v>
      </c>
      <c r="AX215" s="15" t="s">
        <v>77</v>
      </c>
      <c r="AY215" s="267" t="s">
        <v>136</v>
      </c>
    </row>
    <row r="216" s="13" customFormat="1">
      <c r="A216" s="13"/>
      <c r="B216" s="234"/>
      <c r="C216" s="235"/>
      <c r="D216" s="219" t="s">
        <v>278</v>
      </c>
      <c r="E216" s="236" t="s">
        <v>21</v>
      </c>
      <c r="F216" s="237" t="s">
        <v>905</v>
      </c>
      <c r="G216" s="235"/>
      <c r="H216" s="238">
        <v>22.398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278</v>
      </c>
      <c r="AU216" s="244" t="s">
        <v>87</v>
      </c>
      <c r="AV216" s="13" t="s">
        <v>87</v>
      </c>
      <c r="AW216" s="13" t="s">
        <v>38</v>
      </c>
      <c r="AX216" s="13" t="s">
        <v>77</v>
      </c>
      <c r="AY216" s="244" t="s">
        <v>136</v>
      </c>
    </row>
    <row r="217" s="16" customFormat="1">
      <c r="A217" s="16"/>
      <c r="B217" s="278"/>
      <c r="C217" s="279"/>
      <c r="D217" s="219" t="s">
        <v>278</v>
      </c>
      <c r="E217" s="280" t="s">
        <v>731</v>
      </c>
      <c r="F217" s="281" t="s">
        <v>833</v>
      </c>
      <c r="G217" s="279"/>
      <c r="H217" s="282">
        <v>228.858</v>
      </c>
      <c r="I217" s="283"/>
      <c r="J217" s="279"/>
      <c r="K217" s="279"/>
      <c r="L217" s="284"/>
      <c r="M217" s="285"/>
      <c r="N217" s="286"/>
      <c r="O217" s="286"/>
      <c r="P217" s="286"/>
      <c r="Q217" s="286"/>
      <c r="R217" s="286"/>
      <c r="S217" s="286"/>
      <c r="T217" s="287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8" t="s">
        <v>278</v>
      </c>
      <c r="AU217" s="288" t="s">
        <v>87</v>
      </c>
      <c r="AV217" s="16" t="s">
        <v>148</v>
      </c>
      <c r="AW217" s="16" t="s">
        <v>38</v>
      </c>
      <c r="AX217" s="16" t="s">
        <v>77</v>
      </c>
      <c r="AY217" s="288" t="s">
        <v>136</v>
      </c>
    </row>
    <row r="218" s="15" customFormat="1">
      <c r="A218" s="15"/>
      <c r="B218" s="258"/>
      <c r="C218" s="259"/>
      <c r="D218" s="219" t="s">
        <v>278</v>
      </c>
      <c r="E218" s="260" t="s">
        <v>21</v>
      </c>
      <c r="F218" s="261" t="s">
        <v>906</v>
      </c>
      <c r="G218" s="259"/>
      <c r="H218" s="260" t="s">
        <v>21</v>
      </c>
      <c r="I218" s="262"/>
      <c r="J218" s="259"/>
      <c r="K218" s="259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278</v>
      </c>
      <c r="AU218" s="267" t="s">
        <v>87</v>
      </c>
      <c r="AV218" s="15" t="s">
        <v>85</v>
      </c>
      <c r="AW218" s="15" t="s">
        <v>38</v>
      </c>
      <c r="AX218" s="15" t="s">
        <v>77</v>
      </c>
      <c r="AY218" s="267" t="s">
        <v>136</v>
      </c>
    </row>
    <row r="219" s="13" customFormat="1">
      <c r="A219" s="13"/>
      <c r="B219" s="234"/>
      <c r="C219" s="235"/>
      <c r="D219" s="219" t="s">
        <v>278</v>
      </c>
      <c r="E219" s="236" t="s">
        <v>21</v>
      </c>
      <c r="F219" s="237" t="s">
        <v>907</v>
      </c>
      <c r="G219" s="235"/>
      <c r="H219" s="238">
        <v>-2890.4299999999998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278</v>
      </c>
      <c r="AU219" s="244" t="s">
        <v>87</v>
      </c>
      <c r="AV219" s="13" t="s">
        <v>87</v>
      </c>
      <c r="AW219" s="13" t="s">
        <v>38</v>
      </c>
      <c r="AX219" s="13" t="s">
        <v>77</v>
      </c>
      <c r="AY219" s="244" t="s">
        <v>136</v>
      </c>
    </row>
    <row r="220" s="13" customFormat="1">
      <c r="A220" s="13"/>
      <c r="B220" s="234"/>
      <c r="C220" s="235"/>
      <c r="D220" s="219" t="s">
        <v>278</v>
      </c>
      <c r="E220" s="236" t="s">
        <v>21</v>
      </c>
      <c r="F220" s="237" t="s">
        <v>908</v>
      </c>
      <c r="G220" s="235"/>
      <c r="H220" s="238">
        <v>-104.709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278</v>
      </c>
      <c r="AU220" s="244" t="s">
        <v>87</v>
      </c>
      <c r="AV220" s="13" t="s">
        <v>87</v>
      </c>
      <c r="AW220" s="13" t="s">
        <v>38</v>
      </c>
      <c r="AX220" s="13" t="s">
        <v>77</v>
      </c>
      <c r="AY220" s="244" t="s">
        <v>136</v>
      </c>
    </row>
    <row r="221" s="13" customFormat="1">
      <c r="A221" s="13"/>
      <c r="B221" s="234"/>
      <c r="C221" s="235"/>
      <c r="D221" s="219" t="s">
        <v>278</v>
      </c>
      <c r="E221" s="236" t="s">
        <v>21</v>
      </c>
      <c r="F221" s="237" t="s">
        <v>909</v>
      </c>
      <c r="G221" s="235"/>
      <c r="H221" s="238">
        <v>1041.983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278</v>
      </c>
      <c r="AU221" s="244" t="s">
        <v>87</v>
      </c>
      <c r="AV221" s="13" t="s">
        <v>87</v>
      </c>
      <c r="AW221" s="13" t="s">
        <v>38</v>
      </c>
      <c r="AX221" s="13" t="s">
        <v>77</v>
      </c>
      <c r="AY221" s="244" t="s">
        <v>136</v>
      </c>
    </row>
    <row r="222" s="13" customFormat="1">
      <c r="A222" s="13"/>
      <c r="B222" s="234"/>
      <c r="C222" s="235"/>
      <c r="D222" s="219" t="s">
        <v>278</v>
      </c>
      <c r="E222" s="236" t="s">
        <v>21</v>
      </c>
      <c r="F222" s="237" t="s">
        <v>910</v>
      </c>
      <c r="G222" s="235"/>
      <c r="H222" s="238">
        <v>70.704999999999998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278</v>
      </c>
      <c r="AU222" s="244" t="s">
        <v>87</v>
      </c>
      <c r="AV222" s="13" t="s">
        <v>87</v>
      </c>
      <c r="AW222" s="13" t="s">
        <v>38</v>
      </c>
      <c r="AX222" s="13" t="s">
        <v>77</v>
      </c>
      <c r="AY222" s="244" t="s">
        <v>136</v>
      </c>
    </row>
    <row r="223" s="13" customFormat="1">
      <c r="A223" s="13"/>
      <c r="B223" s="234"/>
      <c r="C223" s="235"/>
      <c r="D223" s="219" t="s">
        <v>278</v>
      </c>
      <c r="E223" s="236" t="s">
        <v>21</v>
      </c>
      <c r="F223" s="237" t="s">
        <v>911</v>
      </c>
      <c r="G223" s="235"/>
      <c r="H223" s="238">
        <v>1170.3869999999999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278</v>
      </c>
      <c r="AU223" s="244" t="s">
        <v>87</v>
      </c>
      <c r="AV223" s="13" t="s">
        <v>87</v>
      </c>
      <c r="AW223" s="13" t="s">
        <v>38</v>
      </c>
      <c r="AX223" s="13" t="s">
        <v>77</v>
      </c>
      <c r="AY223" s="244" t="s">
        <v>136</v>
      </c>
    </row>
    <row r="224" s="13" customFormat="1">
      <c r="A224" s="13"/>
      <c r="B224" s="234"/>
      <c r="C224" s="235"/>
      <c r="D224" s="219" t="s">
        <v>278</v>
      </c>
      <c r="E224" s="236" t="s">
        <v>21</v>
      </c>
      <c r="F224" s="237" t="s">
        <v>912</v>
      </c>
      <c r="G224" s="235"/>
      <c r="H224" s="238">
        <v>1114.654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278</v>
      </c>
      <c r="AU224" s="244" t="s">
        <v>87</v>
      </c>
      <c r="AV224" s="13" t="s">
        <v>87</v>
      </c>
      <c r="AW224" s="13" t="s">
        <v>38</v>
      </c>
      <c r="AX224" s="13" t="s">
        <v>77</v>
      </c>
      <c r="AY224" s="244" t="s">
        <v>136</v>
      </c>
    </row>
    <row r="225" s="16" customFormat="1">
      <c r="A225" s="16"/>
      <c r="B225" s="278"/>
      <c r="C225" s="279"/>
      <c r="D225" s="219" t="s">
        <v>278</v>
      </c>
      <c r="E225" s="280" t="s">
        <v>712</v>
      </c>
      <c r="F225" s="281" t="s">
        <v>833</v>
      </c>
      <c r="G225" s="279"/>
      <c r="H225" s="282">
        <v>402.58999999999998</v>
      </c>
      <c r="I225" s="283"/>
      <c r="J225" s="279"/>
      <c r="K225" s="279"/>
      <c r="L225" s="284"/>
      <c r="M225" s="285"/>
      <c r="N225" s="286"/>
      <c r="O225" s="286"/>
      <c r="P225" s="286"/>
      <c r="Q225" s="286"/>
      <c r="R225" s="286"/>
      <c r="S225" s="286"/>
      <c r="T225" s="287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8" t="s">
        <v>278</v>
      </c>
      <c r="AU225" s="288" t="s">
        <v>87</v>
      </c>
      <c r="AV225" s="16" t="s">
        <v>148</v>
      </c>
      <c r="AW225" s="16" t="s">
        <v>38</v>
      </c>
      <c r="AX225" s="16" t="s">
        <v>77</v>
      </c>
      <c r="AY225" s="288" t="s">
        <v>136</v>
      </c>
    </row>
    <row r="226" s="14" customFormat="1">
      <c r="A226" s="14"/>
      <c r="B226" s="245"/>
      <c r="C226" s="246"/>
      <c r="D226" s="219" t="s">
        <v>278</v>
      </c>
      <c r="E226" s="247" t="s">
        <v>728</v>
      </c>
      <c r="F226" s="248" t="s">
        <v>280</v>
      </c>
      <c r="G226" s="246"/>
      <c r="H226" s="249">
        <v>788.30799999999999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278</v>
      </c>
      <c r="AU226" s="255" t="s">
        <v>87</v>
      </c>
      <c r="AV226" s="14" t="s">
        <v>142</v>
      </c>
      <c r="AW226" s="14" t="s">
        <v>38</v>
      </c>
      <c r="AX226" s="14" t="s">
        <v>85</v>
      </c>
      <c r="AY226" s="255" t="s">
        <v>136</v>
      </c>
    </row>
    <row r="227" s="2" customFormat="1" ht="16.5" customHeight="1">
      <c r="A227" s="41"/>
      <c r="B227" s="42"/>
      <c r="C227" s="225" t="s">
        <v>197</v>
      </c>
      <c r="D227" s="225" t="s">
        <v>152</v>
      </c>
      <c r="E227" s="226" t="s">
        <v>913</v>
      </c>
      <c r="F227" s="227" t="s">
        <v>894</v>
      </c>
      <c r="G227" s="228" t="s">
        <v>543</v>
      </c>
      <c r="H227" s="229">
        <v>548.41200000000003</v>
      </c>
      <c r="I227" s="230"/>
      <c r="J227" s="231">
        <f>ROUND(I227*H227,2)</f>
        <v>0</v>
      </c>
      <c r="K227" s="227" t="s">
        <v>790</v>
      </c>
      <c r="L227" s="47"/>
      <c r="M227" s="232" t="s">
        <v>21</v>
      </c>
      <c r="N227" s="233" t="s">
        <v>48</v>
      </c>
      <c r="O227" s="87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7" t="s">
        <v>142</v>
      </c>
      <c r="AT227" s="217" t="s">
        <v>152</v>
      </c>
      <c r="AU227" s="217" t="s">
        <v>87</v>
      </c>
      <c r="AY227" s="20" t="s">
        <v>136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20" t="s">
        <v>85</v>
      </c>
      <c r="BK227" s="218">
        <f>ROUND(I227*H227,2)</f>
        <v>0</v>
      </c>
      <c r="BL227" s="20" t="s">
        <v>142</v>
      </c>
      <c r="BM227" s="217" t="s">
        <v>914</v>
      </c>
    </row>
    <row r="228" s="2" customFormat="1">
      <c r="A228" s="41"/>
      <c r="B228" s="42"/>
      <c r="C228" s="43"/>
      <c r="D228" s="219" t="s">
        <v>143</v>
      </c>
      <c r="E228" s="43"/>
      <c r="F228" s="220" t="s">
        <v>896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143</v>
      </c>
      <c r="AU228" s="20" t="s">
        <v>87</v>
      </c>
    </row>
    <row r="229" s="2" customFormat="1">
      <c r="A229" s="41"/>
      <c r="B229" s="42"/>
      <c r="C229" s="43"/>
      <c r="D229" s="276" t="s">
        <v>793</v>
      </c>
      <c r="E229" s="43"/>
      <c r="F229" s="277" t="s">
        <v>915</v>
      </c>
      <c r="G229" s="43"/>
      <c r="H229" s="43"/>
      <c r="I229" s="221"/>
      <c r="J229" s="43"/>
      <c r="K229" s="43"/>
      <c r="L229" s="47"/>
      <c r="M229" s="222"/>
      <c r="N229" s="223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793</v>
      </c>
      <c r="AU229" s="20" t="s">
        <v>87</v>
      </c>
    </row>
    <row r="230" s="2" customFormat="1">
      <c r="A230" s="41"/>
      <c r="B230" s="42"/>
      <c r="C230" s="43"/>
      <c r="D230" s="219" t="s">
        <v>144</v>
      </c>
      <c r="E230" s="43"/>
      <c r="F230" s="224" t="s">
        <v>916</v>
      </c>
      <c r="G230" s="43"/>
      <c r="H230" s="43"/>
      <c r="I230" s="221"/>
      <c r="J230" s="43"/>
      <c r="K230" s="43"/>
      <c r="L230" s="47"/>
      <c r="M230" s="222"/>
      <c r="N230" s="22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87</v>
      </c>
    </row>
    <row r="231" s="15" customFormat="1">
      <c r="A231" s="15"/>
      <c r="B231" s="258"/>
      <c r="C231" s="259"/>
      <c r="D231" s="219" t="s">
        <v>278</v>
      </c>
      <c r="E231" s="260" t="s">
        <v>21</v>
      </c>
      <c r="F231" s="261" t="s">
        <v>917</v>
      </c>
      <c r="G231" s="259"/>
      <c r="H231" s="260" t="s">
        <v>21</v>
      </c>
      <c r="I231" s="262"/>
      <c r="J231" s="259"/>
      <c r="K231" s="259"/>
      <c r="L231" s="263"/>
      <c r="M231" s="264"/>
      <c r="N231" s="265"/>
      <c r="O231" s="265"/>
      <c r="P231" s="265"/>
      <c r="Q231" s="265"/>
      <c r="R231" s="265"/>
      <c r="S231" s="265"/>
      <c r="T231" s="26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7" t="s">
        <v>278</v>
      </c>
      <c r="AU231" s="267" t="s">
        <v>87</v>
      </c>
      <c r="AV231" s="15" t="s">
        <v>85</v>
      </c>
      <c r="AW231" s="15" t="s">
        <v>38</v>
      </c>
      <c r="AX231" s="15" t="s">
        <v>77</v>
      </c>
      <c r="AY231" s="267" t="s">
        <v>136</v>
      </c>
    </row>
    <row r="232" s="15" customFormat="1">
      <c r="A232" s="15"/>
      <c r="B232" s="258"/>
      <c r="C232" s="259"/>
      <c r="D232" s="219" t="s">
        <v>278</v>
      </c>
      <c r="E232" s="260" t="s">
        <v>21</v>
      </c>
      <c r="F232" s="261" t="s">
        <v>899</v>
      </c>
      <c r="G232" s="259"/>
      <c r="H232" s="260" t="s">
        <v>21</v>
      </c>
      <c r="I232" s="262"/>
      <c r="J232" s="259"/>
      <c r="K232" s="259"/>
      <c r="L232" s="263"/>
      <c r="M232" s="264"/>
      <c r="N232" s="265"/>
      <c r="O232" s="265"/>
      <c r="P232" s="265"/>
      <c r="Q232" s="265"/>
      <c r="R232" s="265"/>
      <c r="S232" s="265"/>
      <c r="T232" s="26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278</v>
      </c>
      <c r="AU232" s="267" t="s">
        <v>87</v>
      </c>
      <c r="AV232" s="15" t="s">
        <v>85</v>
      </c>
      <c r="AW232" s="15" t="s">
        <v>38</v>
      </c>
      <c r="AX232" s="15" t="s">
        <v>77</v>
      </c>
      <c r="AY232" s="267" t="s">
        <v>136</v>
      </c>
    </row>
    <row r="233" s="13" customFormat="1">
      <c r="A233" s="13"/>
      <c r="B233" s="234"/>
      <c r="C233" s="235"/>
      <c r="D233" s="219" t="s">
        <v>278</v>
      </c>
      <c r="E233" s="236" t="s">
        <v>21</v>
      </c>
      <c r="F233" s="237" t="s">
        <v>918</v>
      </c>
      <c r="G233" s="235"/>
      <c r="H233" s="238">
        <v>6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278</v>
      </c>
      <c r="AU233" s="244" t="s">
        <v>87</v>
      </c>
      <c r="AV233" s="13" t="s">
        <v>87</v>
      </c>
      <c r="AW233" s="13" t="s">
        <v>38</v>
      </c>
      <c r="AX233" s="13" t="s">
        <v>77</v>
      </c>
      <c r="AY233" s="244" t="s">
        <v>136</v>
      </c>
    </row>
    <row r="234" s="13" customFormat="1">
      <c r="A234" s="13"/>
      <c r="B234" s="234"/>
      <c r="C234" s="235"/>
      <c r="D234" s="219" t="s">
        <v>278</v>
      </c>
      <c r="E234" s="236" t="s">
        <v>21</v>
      </c>
      <c r="F234" s="237" t="s">
        <v>919</v>
      </c>
      <c r="G234" s="235"/>
      <c r="H234" s="238">
        <v>188.75999999999999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278</v>
      </c>
      <c r="AU234" s="244" t="s">
        <v>87</v>
      </c>
      <c r="AV234" s="13" t="s">
        <v>87</v>
      </c>
      <c r="AW234" s="13" t="s">
        <v>38</v>
      </c>
      <c r="AX234" s="13" t="s">
        <v>77</v>
      </c>
      <c r="AY234" s="244" t="s">
        <v>136</v>
      </c>
    </row>
    <row r="235" s="13" customFormat="1">
      <c r="A235" s="13"/>
      <c r="B235" s="234"/>
      <c r="C235" s="235"/>
      <c r="D235" s="219" t="s">
        <v>278</v>
      </c>
      <c r="E235" s="236" t="s">
        <v>21</v>
      </c>
      <c r="F235" s="237" t="s">
        <v>920</v>
      </c>
      <c r="G235" s="235"/>
      <c r="H235" s="238">
        <v>27.539999999999999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278</v>
      </c>
      <c r="AU235" s="244" t="s">
        <v>87</v>
      </c>
      <c r="AV235" s="13" t="s">
        <v>87</v>
      </c>
      <c r="AW235" s="13" t="s">
        <v>38</v>
      </c>
      <c r="AX235" s="13" t="s">
        <v>77</v>
      </c>
      <c r="AY235" s="244" t="s">
        <v>136</v>
      </c>
    </row>
    <row r="236" s="16" customFormat="1">
      <c r="A236" s="16"/>
      <c r="B236" s="278"/>
      <c r="C236" s="279"/>
      <c r="D236" s="219" t="s">
        <v>278</v>
      </c>
      <c r="E236" s="280" t="s">
        <v>21</v>
      </c>
      <c r="F236" s="281" t="s">
        <v>833</v>
      </c>
      <c r="G236" s="279"/>
      <c r="H236" s="282">
        <v>222.30000000000001</v>
      </c>
      <c r="I236" s="283"/>
      <c r="J236" s="279"/>
      <c r="K236" s="279"/>
      <c r="L236" s="284"/>
      <c r="M236" s="285"/>
      <c r="N236" s="286"/>
      <c r="O236" s="286"/>
      <c r="P236" s="286"/>
      <c r="Q236" s="286"/>
      <c r="R236" s="286"/>
      <c r="S236" s="286"/>
      <c r="T236" s="287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8" t="s">
        <v>278</v>
      </c>
      <c r="AU236" s="288" t="s">
        <v>87</v>
      </c>
      <c r="AV236" s="16" t="s">
        <v>148</v>
      </c>
      <c r="AW236" s="16" t="s">
        <v>38</v>
      </c>
      <c r="AX236" s="16" t="s">
        <v>77</v>
      </c>
      <c r="AY236" s="288" t="s">
        <v>136</v>
      </c>
    </row>
    <row r="237" s="15" customFormat="1">
      <c r="A237" s="15"/>
      <c r="B237" s="258"/>
      <c r="C237" s="259"/>
      <c r="D237" s="219" t="s">
        <v>278</v>
      </c>
      <c r="E237" s="260" t="s">
        <v>21</v>
      </c>
      <c r="F237" s="261" t="s">
        <v>830</v>
      </c>
      <c r="G237" s="259"/>
      <c r="H237" s="260" t="s">
        <v>21</v>
      </c>
      <c r="I237" s="262"/>
      <c r="J237" s="259"/>
      <c r="K237" s="259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278</v>
      </c>
      <c r="AU237" s="267" t="s">
        <v>87</v>
      </c>
      <c r="AV237" s="15" t="s">
        <v>85</v>
      </c>
      <c r="AW237" s="15" t="s">
        <v>38</v>
      </c>
      <c r="AX237" s="15" t="s">
        <v>77</v>
      </c>
      <c r="AY237" s="267" t="s">
        <v>136</v>
      </c>
    </row>
    <row r="238" s="13" customFormat="1">
      <c r="A238" s="13"/>
      <c r="B238" s="234"/>
      <c r="C238" s="235"/>
      <c r="D238" s="219" t="s">
        <v>278</v>
      </c>
      <c r="E238" s="236" t="s">
        <v>21</v>
      </c>
      <c r="F238" s="237" t="s">
        <v>921</v>
      </c>
      <c r="G238" s="235"/>
      <c r="H238" s="238">
        <v>67.031999999999996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278</v>
      </c>
      <c r="AU238" s="244" t="s">
        <v>87</v>
      </c>
      <c r="AV238" s="13" t="s">
        <v>87</v>
      </c>
      <c r="AW238" s="13" t="s">
        <v>38</v>
      </c>
      <c r="AX238" s="13" t="s">
        <v>77</v>
      </c>
      <c r="AY238" s="244" t="s">
        <v>136</v>
      </c>
    </row>
    <row r="239" s="13" customFormat="1">
      <c r="A239" s="13"/>
      <c r="B239" s="234"/>
      <c r="C239" s="235"/>
      <c r="D239" s="219" t="s">
        <v>278</v>
      </c>
      <c r="E239" s="236" t="s">
        <v>21</v>
      </c>
      <c r="F239" s="237" t="s">
        <v>922</v>
      </c>
      <c r="G239" s="235"/>
      <c r="H239" s="238">
        <v>259.07999999999998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278</v>
      </c>
      <c r="AU239" s="244" t="s">
        <v>87</v>
      </c>
      <c r="AV239" s="13" t="s">
        <v>87</v>
      </c>
      <c r="AW239" s="13" t="s">
        <v>38</v>
      </c>
      <c r="AX239" s="13" t="s">
        <v>77</v>
      </c>
      <c r="AY239" s="244" t="s">
        <v>136</v>
      </c>
    </row>
    <row r="240" s="14" customFormat="1">
      <c r="A240" s="14"/>
      <c r="B240" s="245"/>
      <c r="C240" s="246"/>
      <c r="D240" s="219" t="s">
        <v>278</v>
      </c>
      <c r="E240" s="247" t="s">
        <v>666</v>
      </c>
      <c r="F240" s="248" t="s">
        <v>280</v>
      </c>
      <c r="G240" s="246"/>
      <c r="H240" s="249">
        <v>548.41200000000003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278</v>
      </c>
      <c r="AU240" s="255" t="s">
        <v>87</v>
      </c>
      <c r="AV240" s="14" t="s">
        <v>142</v>
      </c>
      <c r="AW240" s="14" t="s">
        <v>38</v>
      </c>
      <c r="AX240" s="14" t="s">
        <v>85</v>
      </c>
      <c r="AY240" s="255" t="s">
        <v>136</v>
      </c>
    </row>
    <row r="241" s="2" customFormat="1" ht="16.5" customHeight="1">
      <c r="A241" s="41"/>
      <c r="B241" s="42"/>
      <c r="C241" s="205" t="s">
        <v>173</v>
      </c>
      <c r="D241" s="205" t="s">
        <v>137</v>
      </c>
      <c r="E241" s="206" t="s">
        <v>923</v>
      </c>
      <c r="F241" s="207" t="s">
        <v>924</v>
      </c>
      <c r="G241" s="208" t="s">
        <v>550</v>
      </c>
      <c r="H241" s="209">
        <v>1041.983</v>
      </c>
      <c r="I241" s="210"/>
      <c r="J241" s="211">
        <f>ROUND(I241*H241,2)</f>
        <v>0</v>
      </c>
      <c r="K241" s="207" t="s">
        <v>790</v>
      </c>
      <c r="L241" s="212"/>
      <c r="M241" s="213" t="s">
        <v>21</v>
      </c>
      <c r="N241" s="214" t="s">
        <v>48</v>
      </c>
      <c r="O241" s="87"/>
      <c r="P241" s="215">
        <f>O241*H241</f>
        <v>0</v>
      </c>
      <c r="Q241" s="215">
        <v>1</v>
      </c>
      <c r="R241" s="215">
        <f>Q241*H241</f>
        <v>1041.983</v>
      </c>
      <c r="S241" s="215">
        <v>0</v>
      </c>
      <c r="T241" s="21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7" t="s">
        <v>141</v>
      </c>
      <c r="AT241" s="217" t="s">
        <v>137</v>
      </c>
      <c r="AU241" s="217" t="s">
        <v>87</v>
      </c>
      <c r="AY241" s="20" t="s">
        <v>136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20" t="s">
        <v>85</v>
      </c>
      <c r="BK241" s="218">
        <f>ROUND(I241*H241,2)</f>
        <v>0</v>
      </c>
      <c r="BL241" s="20" t="s">
        <v>142</v>
      </c>
      <c r="BM241" s="217" t="s">
        <v>925</v>
      </c>
    </row>
    <row r="242" s="2" customFormat="1">
      <c r="A242" s="41"/>
      <c r="B242" s="42"/>
      <c r="C242" s="43"/>
      <c r="D242" s="219" t="s">
        <v>143</v>
      </c>
      <c r="E242" s="43"/>
      <c r="F242" s="220" t="s">
        <v>924</v>
      </c>
      <c r="G242" s="43"/>
      <c r="H242" s="43"/>
      <c r="I242" s="221"/>
      <c r="J242" s="43"/>
      <c r="K242" s="43"/>
      <c r="L242" s="47"/>
      <c r="M242" s="222"/>
      <c r="N242" s="223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143</v>
      </c>
      <c r="AU242" s="20" t="s">
        <v>87</v>
      </c>
    </row>
    <row r="243" s="13" customFormat="1">
      <c r="A243" s="13"/>
      <c r="B243" s="234"/>
      <c r="C243" s="235"/>
      <c r="D243" s="219" t="s">
        <v>278</v>
      </c>
      <c r="E243" s="236" t="s">
        <v>21</v>
      </c>
      <c r="F243" s="237" t="s">
        <v>909</v>
      </c>
      <c r="G243" s="235"/>
      <c r="H243" s="238">
        <v>1041.983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278</v>
      </c>
      <c r="AU243" s="244" t="s">
        <v>87</v>
      </c>
      <c r="AV243" s="13" t="s">
        <v>87</v>
      </c>
      <c r="AW243" s="13" t="s">
        <v>38</v>
      </c>
      <c r="AX243" s="13" t="s">
        <v>85</v>
      </c>
      <c r="AY243" s="244" t="s">
        <v>136</v>
      </c>
    </row>
    <row r="244" s="2" customFormat="1" ht="21.75" customHeight="1">
      <c r="A244" s="41"/>
      <c r="B244" s="42"/>
      <c r="C244" s="225" t="s">
        <v>204</v>
      </c>
      <c r="D244" s="225" t="s">
        <v>152</v>
      </c>
      <c r="E244" s="226" t="s">
        <v>926</v>
      </c>
      <c r="F244" s="227" t="s">
        <v>927</v>
      </c>
      <c r="G244" s="228" t="s">
        <v>194</v>
      </c>
      <c r="H244" s="229">
        <v>1391.25</v>
      </c>
      <c r="I244" s="230"/>
      <c r="J244" s="231">
        <f>ROUND(I244*H244,2)</f>
        <v>0</v>
      </c>
      <c r="K244" s="227" t="s">
        <v>790</v>
      </c>
      <c r="L244" s="47"/>
      <c r="M244" s="232" t="s">
        <v>21</v>
      </c>
      <c r="N244" s="233" t="s">
        <v>48</v>
      </c>
      <c r="O244" s="87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7" t="s">
        <v>142</v>
      </c>
      <c r="AT244" s="217" t="s">
        <v>152</v>
      </c>
      <c r="AU244" s="217" t="s">
        <v>87</v>
      </c>
      <c r="AY244" s="20" t="s">
        <v>136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20" t="s">
        <v>85</v>
      </c>
      <c r="BK244" s="218">
        <f>ROUND(I244*H244,2)</f>
        <v>0</v>
      </c>
      <c r="BL244" s="20" t="s">
        <v>142</v>
      </c>
      <c r="BM244" s="217" t="s">
        <v>928</v>
      </c>
    </row>
    <row r="245" s="2" customFormat="1">
      <c r="A245" s="41"/>
      <c r="B245" s="42"/>
      <c r="C245" s="43"/>
      <c r="D245" s="219" t="s">
        <v>143</v>
      </c>
      <c r="E245" s="43"/>
      <c r="F245" s="220" t="s">
        <v>929</v>
      </c>
      <c r="G245" s="43"/>
      <c r="H245" s="43"/>
      <c r="I245" s="221"/>
      <c r="J245" s="43"/>
      <c r="K245" s="43"/>
      <c r="L245" s="47"/>
      <c r="M245" s="222"/>
      <c r="N245" s="22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143</v>
      </c>
      <c r="AU245" s="20" t="s">
        <v>87</v>
      </c>
    </row>
    <row r="246" s="2" customFormat="1">
      <c r="A246" s="41"/>
      <c r="B246" s="42"/>
      <c r="C246" s="43"/>
      <c r="D246" s="276" t="s">
        <v>793</v>
      </c>
      <c r="E246" s="43"/>
      <c r="F246" s="277" t="s">
        <v>930</v>
      </c>
      <c r="G246" s="43"/>
      <c r="H246" s="43"/>
      <c r="I246" s="221"/>
      <c r="J246" s="43"/>
      <c r="K246" s="43"/>
      <c r="L246" s="47"/>
      <c r="M246" s="222"/>
      <c r="N246" s="223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793</v>
      </c>
      <c r="AU246" s="20" t="s">
        <v>87</v>
      </c>
    </row>
    <row r="247" s="2" customFormat="1">
      <c r="A247" s="41"/>
      <c r="B247" s="42"/>
      <c r="C247" s="43"/>
      <c r="D247" s="219" t="s">
        <v>144</v>
      </c>
      <c r="E247" s="43"/>
      <c r="F247" s="224" t="s">
        <v>931</v>
      </c>
      <c r="G247" s="43"/>
      <c r="H247" s="43"/>
      <c r="I247" s="221"/>
      <c r="J247" s="43"/>
      <c r="K247" s="43"/>
      <c r="L247" s="47"/>
      <c r="M247" s="222"/>
      <c r="N247" s="22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144</v>
      </c>
      <c r="AU247" s="20" t="s">
        <v>87</v>
      </c>
    </row>
    <row r="248" s="15" customFormat="1">
      <c r="A248" s="15"/>
      <c r="B248" s="258"/>
      <c r="C248" s="259"/>
      <c r="D248" s="219" t="s">
        <v>278</v>
      </c>
      <c r="E248" s="260" t="s">
        <v>21</v>
      </c>
      <c r="F248" s="261" t="s">
        <v>830</v>
      </c>
      <c r="G248" s="259"/>
      <c r="H248" s="260" t="s">
        <v>21</v>
      </c>
      <c r="I248" s="262"/>
      <c r="J248" s="259"/>
      <c r="K248" s="259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278</v>
      </c>
      <c r="AU248" s="267" t="s">
        <v>87</v>
      </c>
      <c r="AV248" s="15" t="s">
        <v>85</v>
      </c>
      <c r="AW248" s="15" t="s">
        <v>38</v>
      </c>
      <c r="AX248" s="15" t="s">
        <v>77</v>
      </c>
      <c r="AY248" s="267" t="s">
        <v>136</v>
      </c>
    </row>
    <row r="249" s="13" customFormat="1">
      <c r="A249" s="13"/>
      <c r="B249" s="234"/>
      <c r="C249" s="235"/>
      <c r="D249" s="219" t="s">
        <v>278</v>
      </c>
      <c r="E249" s="236" t="s">
        <v>21</v>
      </c>
      <c r="F249" s="237" t="s">
        <v>932</v>
      </c>
      <c r="G249" s="235"/>
      <c r="H249" s="238">
        <v>1391.25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278</v>
      </c>
      <c r="AU249" s="244" t="s">
        <v>87</v>
      </c>
      <c r="AV249" s="13" t="s">
        <v>87</v>
      </c>
      <c r="AW249" s="13" t="s">
        <v>38</v>
      </c>
      <c r="AX249" s="13" t="s">
        <v>77</v>
      </c>
      <c r="AY249" s="244" t="s">
        <v>136</v>
      </c>
    </row>
    <row r="250" s="14" customFormat="1">
      <c r="A250" s="14"/>
      <c r="B250" s="245"/>
      <c r="C250" s="246"/>
      <c r="D250" s="219" t="s">
        <v>278</v>
      </c>
      <c r="E250" s="247" t="s">
        <v>631</v>
      </c>
      <c r="F250" s="248" t="s">
        <v>280</v>
      </c>
      <c r="G250" s="246"/>
      <c r="H250" s="249">
        <v>1391.25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278</v>
      </c>
      <c r="AU250" s="255" t="s">
        <v>87</v>
      </c>
      <c r="AV250" s="14" t="s">
        <v>142</v>
      </c>
      <c r="AW250" s="14" t="s">
        <v>38</v>
      </c>
      <c r="AX250" s="14" t="s">
        <v>85</v>
      </c>
      <c r="AY250" s="255" t="s">
        <v>136</v>
      </c>
    </row>
    <row r="251" s="2" customFormat="1" ht="16.5" customHeight="1">
      <c r="A251" s="41"/>
      <c r="B251" s="42"/>
      <c r="C251" s="225" t="s">
        <v>177</v>
      </c>
      <c r="D251" s="225" t="s">
        <v>152</v>
      </c>
      <c r="E251" s="226" t="s">
        <v>933</v>
      </c>
      <c r="F251" s="227" t="s">
        <v>934</v>
      </c>
      <c r="G251" s="228" t="s">
        <v>194</v>
      </c>
      <c r="H251" s="229">
        <v>1391.25</v>
      </c>
      <c r="I251" s="230"/>
      <c r="J251" s="231">
        <f>ROUND(I251*H251,2)</f>
        <v>0</v>
      </c>
      <c r="K251" s="227" t="s">
        <v>790</v>
      </c>
      <c r="L251" s="47"/>
      <c r="M251" s="232" t="s">
        <v>21</v>
      </c>
      <c r="N251" s="233" t="s">
        <v>48</v>
      </c>
      <c r="O251" s="87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7" t="s">
        <v>142</v>
      </c>
      <c r="AT251" s="217" t="s">
        <v>152</v>
      </c>
      <c r="AU251" s="217" t="s">
        <v>87</v>
      </c>
      <c r="AY251" s="20" t="s">
        <v>136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20" t="s">
        <v>85</v>
      </c>
      <c r="BK251" s="218">
        <f>ROUND(I251*H251,2)</f>
        <v>0</v>
      </c>
      <c r="BL251" s="20" t="s">
        <v>142</v>
      </c>
      <c r="BM251" s="217" t="s">
        <v>935</v>
      </c>
    </row>
    <row r="252" s="2" customFormat="1">
      <c r="A252" s="41"/>
      <c r="B252" s="42"/>
      <c r="C252" s="43"/>
      <c r="D252" s="219" t="s">
        <v>143</v>
      </c>
      <c r="E252" s="43"/>
      <c r="F252" s="220" t="s">
        <v>936</v>
      </c>
      <c r="G252" s="43"/>
      <c r="H252" s="43"/>
      <c r="I252" s="221"/>
      <c r="J252" s="43"/>
      <c r="K252" s="43"/>
      <c r="L252" s="47"/>
      <c r="M252" s="222"/>
      <c r="N252" s="22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143</v>
      </c>
      <c r="AU252" s="20" t="s">
        <v>87</v>
      </c>
    </row>
    <row r="253" s="2" customFormat="1">
      <c r="A253" s="41"/>
      <c r="B253" s="42"/>
      <c r="C253" s="43"/>
      <c r="D253" s="276" t="s">
        <v>793</v>
      </c>
      <c r="E253" s="43"/>
      <c r="F253" s="277" t="s">
        <v>937</v>
      </c>
      <c r="G253" s="43"/>
      <c r="H253" s="43"/>
      <c r="I253" s="221"/>
      <c r="J253" s="43"/>
      <c r="K253" s="43"/>
      <c r="L253" s="47"/>
      <c r="M253" s="222"/>
      <c r="N253" s="22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793</v>
      </c>
      <c r="AU253" s="20" t="s">
        <v>87</v>
      </c>
    </row>
    <row r="254" s="13" customFormat="1">
      <c r="A254" s="13"/>
      <c r="B254" s="234"/>
      <c r="C254" s="235"/>
      <c r="D254" s="219" t="s">
        <v>278</v>
      </c>
      <c r="E254" s="236" t="s">
        <v>21</v>
      </c>
      <c r="F254" s="237" t="s">
        <v>631</v>
      </c>
      <c r="G254" s="235"/>
      <c r="H254" s="238">
        <v>1391.25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278</v>
      </c>
      <c r="AU254" s="244" t="s">
        <v>87</v>
      </c>
      <c r="AV254" s="13" t="s">
        <v>87</v>
      </c>
      <c r="AW254" s="13" t="s">
        <v>38</v>
      </c>
      <c r="AX254" s="13" t="s">
        <v>85</v>
      </c>
      <c r="AY254" s="244" t="s">
        <v>136</v>
      </c>
    </row>
    <row r="255" s="2" customFormat="1" ht="16.5" customHeight="1">
      <c r="A255" s="41"/>
      <c r="B255" s="42"/>
      <c r="C255" s="205" t="s">
        <v>7</v>
      </c>
      <c r="D255" s="205" t="s">
        <v>137</v>
      </c>
      <c r="E255" s="206" t="s">
        <v>938</v>
      </c>
      <c r="F255" s="207" t="s">
        <v>939</v>
      </c>
      <c r="G255" s="208" t="s">
        <v>140</v>
      </c>
      <c r="H255" s="209">
        <v>41.738</v>
      </c>
      <c r="I255" s="210"/>
      <c r="J255" s="211">
        <f>ROUND(I255*H255,2)</f>
        <v>0</v>
      </c>
      <c r="K255" s="207" t="s">
        <v>790</v>
      </c>
      <c r="L255" s="212"/>
      <c r="M255" s="213" t="s">
        <v>21</v>
      </c>
      <c r="N255" s="214" t="s">
        <v>48</v>
      </c>
      <c r="O255" s="87"/>
      <c r="P255" s="215">
        <f>O255*H255</f>
        <v>0</v>
      </c>
      <c r="Q255" s="215">
        <v>0.001</v>
      </c>
      <c r="R255" s="215">
        <f>Q255*H255</f>
        <v>0.041737999999999997</v>
      </c>
      <c r="S255" s="215">
        <v>0</v>
      </c>
      <c r="T255" s="21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7" t="s">
        <v>141</v>
      </c>
      <c r="AT255" s="217" t="s">
        <v>137</v>
      </c>
      <c r="AU255" s="217" t="s">
        <v>87</v>
      </c>
      <c r="AY255" s="20" t="s">
        <v>136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20" t="s">
        <v>85</v>
      </c>
      <c r="BK255" s="218">
        <f>ROUND(I255*H255,2)</f>
        <v>0</v>
      </c>
      <c r="BL255" s="20" t="s">
        <v>142</v>
      </c>
      <c r="BM255" s="217" t="s">
        <v>940</v>
      </c>
    </row>
    <row r="256" s="2" customFormat="1">
      <c r="A256" s="41"/>
      <c r="B256" s="42"/>
      <c r="C256" s="43"/>
      <c r="D256" s="219" t="s">
        <v>143</v>
      </c>
      <c r="E256" s="43"/>
      <c r="F256" s="220" t="s">
        <v>939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143</v>
      </c>
      <c r="AU256" s="20" t="s">
        <v>87</v>
      </c>
    </row>
    <row r="257" s="13" customFormat="1">
      <c r="A257" s="13"/>
      <c r="B257" s="234"/>
      <c r="C257" s="235"/>
      <c r="D257" s="219" t="s">
        <v>278</v>
      </c>
      <c r="E257" s="236" t="s">
        <v>21</v>
      </c>
      <c r="F257" s="237" t="s">
        <v>941</v>
      </c>
      <c r="G257" s="235"/>
      <c r="H257" s="238">
        <v>41.738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278</v>
      </c>
      <c r="AU257" s="244" t="s">
        <v>87</v>
      </c>
      <c r="AV257" s="13" t="s">
        <v>87</v>
      </c>
      <c r="AW257" s="13" t="s">
        <v>38</v>
      </c>
      <c r="AX257" s="13" t="s">
        <v>85</v>
      </c>
      <c r="AY257" s="244" t="s">
        <v>136</v>
      </c>
    </row>
    <row r="258" s="2" customFormat="1" ht="16.5" customHeight="1">
      <c r="A258" s="41"/>
      <c r="B258" s="42"/>
      <c r="C258" s="225" t="s">
        <v>180</v>
      </c>
      <c r="D258" s="225" t="s">
        <v>152</v>
      </c>
      <c r="E258" s="226" t="s">
        <v>942</v>
      </c>
      <c r="F258" s="227" t="s">
        <v>943</v>
      </c>
      <c r="G258" s="228" t="s">
        <v>194</v>
      </c>
      <c r="H258" s="229">
        <v>343.17000000000002</v>
      </c>
      <c r="I258" s="230"/>
      <c r="J258" s="231">
        <f>ROUND(I258*H258,2)</f>
        <v>0</v>
      </c>
      <c r="K258" s="227" t="s">
        <v>790</v>
      </c>
      <c r="L258" s="47"/>
      <c r="M258" s="232" t="s">
        <v>21</v>
      </c>
      <c r="N258" s="233" t="s">
        <v>48</v>
      </c>
      <c r="O258" s="87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7" t="s">
        <v>142</v>
      </c>
      <c r="AT258" s="217" t="s">
        <v>152</v>
      </c>
      <c r="AU258" s="217" t="s">
        <v>87</v>
      </c>
      <c r="AY258" s="20" t="s">
        <v>136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20" t="s">
        <v>85</v>
      </c>
      <c r="BK258" s="218">
        <f>ROUND(I258*H258,2)</f>
        <v>0</v>
      </c>
      <c r="BL258" s="20" t="s">
        <v>142</v>
      </c>
      <c r="BM258" s="217" t="s">
        <v>944</v>
      </c>
    </row>
    <row r="259" s="2" customFormat="1">
      <c r="A259" s="41"/>
      <c r="B259" s="42"/>
      <c r="C259" s="43"/>
      <c r="D259" s="219" t="s">
        <v>143</v>
      </c>
      <c r="E259" s="43"/>
      <c r="F259" s="220" t="s">
        <v>945</v>
      </c>
      <c r="G259" s="43"/>
      <c r="H259" s="43"/>
      <c r="I259" s="221"/>
      <c r="J259" s="43"/>
      <c r="K259" s="43"/>
      <c r="L259" s="47"/>
      <c r="M259" s="222"/>
      <c r="N259" s="22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143</v>
      </c>
      <c r="AU259" s="20" t="s">
        <v>87</v>
      </c>
    </row>
    <row r="260" s="2" customFormat="1">
      <c r="A260" s="41"/>
      <c r="B260" s="42"/>
      <c r="C260" s="43"/>
      <c r="D260" s="276" t="s">
        <v>793</v>
      </c>
      <c r="E260" s="43"/>
      <c r="F260" s="277" t="s">
        <v>946</v>
      </c>
      <c r="G260" s="43"/>
      <c r="H260" s="43"/>
      <c r="I260" s="221"/>
      <c r="J260" s="43"/>
      <c r="K260" s="43"/>
      <c r="L260" s="47"/>
      <c r="M260" s="222"/>
      <c r="N260" s="223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793</v>
      </c>
      <c r="AU260" s="20" t="s">
        <v>87</v>
      </c>
    </row>
    <row r="261" s="13" customFormat="1">
      <c r="A261" s="13"/>
      <c r="B261" s="234"/>
      <c r="C261" s="235"/>
      <c r="D261" s="219" t="s">
        <v>278</v>
      </c>
      <c r="E261" s="236" t="s">
        <v>21</v>
      </c>
      <c r="F261" s="237" t="s">
        <v>634</v>
      </c>
      <c r="G261" s="235"/>
      <c r="H261" s="238">
        <v>343.17000000000002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278</v>
      </c>
      <c r="AU261" s="244" t="s">
        <v>87</v>
      </c>
      <c r="AV261" s="13" t="s">
        <v>87</v>
      </c>
      <c r="AW261" s="13" t="s">
        <v>38</v>
      </c>
      <c r="AX261" s="13" t="s">
        <v>85</v>
      </c>
      <c r="AY261" s="244" t="s">
        <v>136</v>
      </c>
    </row>
    <row r="262" s="2" customFormat="1" ht="16.5" customHeight="1">
      <c r="A262" s="41"/>
      <c r="B262" s="42"/>
      <c r="C262" s="205" t="s">
        <v>219</v>
      </c>
      <c r="D262" s="205" t="s">
        <v>137</v>
      </c>
      <c r="E262" s="206" t="s">
        <v>947</v>
      </c>
      <c r="F262" s="207" t="s">
        <v>948</v>
      </c>
      <c r="G262" s="208" t="s">
        <v>140</v>
      </c>
      <c r="H262" s="209">
        <v>10.295</v>
      </c>
      <c r="I262" s="210"/>
      <c r="J262" s="211">
        <f>ROUND(I262*H262,2)</f>
        <v>0</v>
      </c>
      <c r="K262" s="207" t="s">
        <v>790</v>
      </c>
      <c r="L262" s="212"/>
      <c r="M262" s="213" t="s">
        <v>21</v>
      </c>
      <c r="N262" s="214" t="s">
        <v>48</v>
      </c>
      <c r="O262" s="87"/>
      <c r="P262" s="215">
        <f>O262*H262</f>
        <v>0</v>
      </c>
      <c r="Q262" s="215">
        <v>0.001</v>
      </c>
      <c r="R262" s="215">
        <f>Q262*H262</f>
        <v>0.010295</v>
      </c>
      <c r="S262" s="215">
        <v>0</v>
      </c>
      <c r="T262" s="216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7" t="s">
        <v>141</v>
      </c>
      <c r="AT262" s="217" t="s">
        <v>137</v>
      </c>
      <c r="AU262" s="217" t="s">
        <v>87</v>
      </c>
      <c r="AY262" s="20" t="s">
        <v>136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20" t="s">
        <v>85</v>
      </c>
      <c r="BK262" s="218">
        <f>ROUND(I262*H262,2)</f>
        <v>0</v>
      </c>
      <c r="BL262" s="20" t="s">
        <v>142</v>
      </c>
      <c r="BM262" s="217" t="s">
        <v>949</v>
      </c>
    </row>
    <row r="263" s="2" customFormat="1">
      <c r="A263" s="41"/>
      <c r="B263" s="42"/>
      <c r="C263" s="43"/>
      <c r="D263" s="219" t="s">
        <v>143</v>
      </c>
      <c r="E263" s="43"/>
      <c r="F263" s="220" t="s">
        <v>948</v>
      </c>
      <c r="G263" s="43"/>
      <c r="H263" s="43"/>
      <c r="I263" s="221"/>
      <c r="J263" s="43"/>
      <c r="K263" s="43"/>
      <c r="L263" s="47"/>
      <c r="M263" s="222"/>
      <c r="N263" s="22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143</v>
      </c>
      <c r="AU263" s="20" t="s">
        <v>87</v>
      </c>
    </row>
    <row r="264" s="13" customFormat="1">
      <c r="A264" s="13"/>
      <c r="B264" s="234"/>
      <c r="C264" s="235"/>
      <c r="D264" s="219" t="s">
        <v>278</v>
      </c>
      <c r="E264" s="236" t="s">
        <v>21</v>
      </c>
      <c r="F264" s="237" t="s">
        <v>950</v>
      </c>
      <c r="G264" s="235"/>
      <c r="H264" s="238">
        <v>10.295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278</v>
      </c>
      <c r="AU264" s="244" t="s">
        <v>87</v>
      </c>
      <c r="AV264" s="13" t="s">
        <v>87</v>
      </c>
      <c r="AW264" s="13" t="s">
        <v>38</v>
      </c>
      <c r="AX264" s="13" t="s">
        <v>85</v>
      </c>
      <c r="AY264" s="244" t="s">
        <v>136</v>
      </c>
    </row>
    <row r="265" s="2" customFormat="1" ht="16.5" customHeight="1">
      <c r="A265" s="41"/>
      <c r="B265" s="42"/>
      <c r="C265" s="225" t="s">
        <v>184</v>
      </c>
      <c r="D265" s="225" t="s">
        <v>152</v>
      </c>
      <c r="E265" s="226" t="s">
        <v>951</v>
      </c>
      <c r="F265" s="227" t="s">
        <v>952</v>
      </c>
      <c r="G265" s="228" t="s">
        <v>194</v>
      </c>
      <c r="H265" s="229">
        <v>1391.25</v>
      </c>
      <c r="I265" s="230"/>
      <c r="J265" s="231">
        <f>ROUND(I265*H265,2)</f>
        <v>0</v>
      </c>
      <c r="K265" s="227" t="s">
        <v>790</v>
      </c>
      <c r="L265" s="47"/>
      <c r="M265" s="232" t="s">
        <v>21</v>
      </c>
      <c r="N265" s="233" t="s">
        <v>48</v>
      </c>
      <c r="O265" s="87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7" t="s">
        <v>142</v>
      </c>
      <c r="AT265" s="217" t="s">
        <v>152</v>
      </c>
      <c r="AU265" s="217" t="s">
        <v>87</v>
      </c>
      <c r="AY265" s="20" t="s">
        <v>136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20" t="s">
        <v>85</v>
      </c>
      <c r="BK265" s="218">
        <f>ROUND(I265*H265,2)</f>
        <v>0</v>
      </c>
      <c r="BL265" s="20" t="s">
        <v>142</v>
      </c>
      <c r="BM265" s="217" t="s">
        <v>953</v>
      </c>
    </row>
    <row r="266" s="2" customFormat="1">
      <c r="A266" s="41"/>
      <c r="B266" s="42"/>
      <c r="C266" s="43"/>
      <c r="D266" s="219" t="s">
        <v>143</v>
      </c>
      <c r="E266" s="43"/>
      <c r="F266" s="220" t="s">
        <v>954</v>
      </c>
      <c r="G266" s="43"/>
      <c r="H266" s="43"/>
      <c r="I266" s="221"/>
      <c r="J266" s="43"/>
      <c r="K266" s="43"/>
      <c r="L266" s="47"/>
      <c r="M266" s="222"/>
      <c r="N266" s="223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143</v>
      </c>
      <c r="AU266" s="20" t="s">
        <v>87</v>
      </c>
    </row>
    <row r="267" s="2" customFormat="1">
      <c r="A267" s="41"/>
      <c r="B267" s="42"/>
      <c r="C267" s="43"/>
      <c r="D267" s="276" t="s">
        <v>793</v>
      </c>
      <c r="E267" s="43"/>
      <c r="F267" s="277" t="s">
        <v>955</v>
      </c>
      <c r="G267" s="43"/>
      <c r="H267" s="43"/>
      <c r="I267" s="221"/>
      <c r="J267" s="43"/>
      <c r="K267" s="43"/>
      <c r="L267" s="47"/>
      <c r="M267" s="222"/>
      <c r="N267" s="223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793</v>
      </c>
      <c r="AU267" s="20" t="s">
        <v>87</v>
      </c>
    </row>
    <row r="268" s="13" customFormat="1">
      <c r="A268" s="13"/>
      <c r="B268" s="234"/>
      <c r="C268" s="235"/>
      <c r="D268" s="219" t="s">
        <v>278</v>
      </c>
      <c r="E268" s="236" t="s">
        <v>21</v>
      </c>
      <c r="F268" s="237" t="s">
        <v>631</v>
      </c>
      <c r="G268" s="235"/>
      <c r="H268" s="238">
        <v>1391.25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278</v>
      </c>
      <c r="AU268" s="244" t="s">
        <v>87</v>
      </c>
      <c r="AV268" s="13" t="s">
        <v>87</v>
      </c>
      <c r="AW268" s="13" t="s">
        <v>38</v>
      </c>
      <c r="AX268" s="13" t="s">
        <v>85</v>
      </c>
      <c r="AY268" s="244" t="s">
        <v>136</v>
      </c>
    </row>
    <row r="269" s="2" customFormat="1" ht="16.5" customHeight="1">
      <c r="A269" s="41"/>
      <c r="B269" s="42"/>
      <c r="C269" s="225" t="s">
        <v>224</v>
      </c>
      <c r="D269" s="225" t="s">
        <v>152</v>
      </c>
      <c r="E269" s="226" t="s">
        <v>956</v>
      </c>
      <c r="F269" s="227" t="s">
        <v>957</v>
      </c>
      <c r="G269" s="228" t="s">
        <v>194</v>
      </c>
      <c r="H269" s="229">
        <v>2933.3000000000002</v>
      </c>
      <c r="I269" s="230"/>
      <c r="J269" s="231">
        <f>ROUND(I269*H269,2)</f>
        <v>0</v>
      </c>
      <c r="K269" s="227" t="s">
        <v>790</v>
      </c>
      <c r="L269" s="47"/>
      <c r="M269" s="232" t="s">
        <v>21</v>
      </c>
      <c r="N269" s="233" t="s">
        <v>48</v>
      </c>
      <c r="O269" s="87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142</v>
      </c>
      <c r="AT269" s="217" t="s">
        <v>152</v>
      </c>
      <c r="AU269" s="217" t="s">
        <v>87</v>
      </c>
      <c r="AY269" s="20" t="s">
        <v>136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142</v>
      </c>
      <c r="BM269" s="217" t="s">
        <v>958</v>
      </c>
    </row>
    <row r="270" s="2" customFormat="1">
      <c r="A270" s="41"/>
      <c r="B270" s="42"/>
      <c r="C270" s="43"/>
      <c r="D270" s="219" t="s">
        <v>143</v>
      </c>
      <c r="E270" s="43"/>
      <c r="F270" s="220" t="s">
        <v>959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143</v>
      </c>
      <c r="AU270" s="20" t="s">
        <v>87</v>
      </c>
    </row>
    <row r="271" s="2" customFormat="1">
      <c r="A271" s="41"/>
      <c r="B271" s="42"/>
      <c r="C271" s="43"/>
      <c r="D271" s="276" t="s">
        <v>793</v>
      </c>
      <c r="E271" s="43"/>
      <c r="F271" s="277" t="s">
        <v>960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793</v>
      </c>
      <c r="AU271" s="20" t="s">
        <v>87</v>
      </c>
    </row>
    <row r="272" s="15" customFormat="1">
      <c r="A272" s="15"/>
      <c r="B272" s="258"/>
      <c r="C272" s="259"/>
      <c r="D272" s="219" t="s">
        <v>278</v>
      </c>
      <c r="E272" s="260" t="s">
        <v>21</v>
      </c>
      <c r="F272" s="261" t="s">
        <v>961</v>
      </c>
      <c r="G272" s="259"/>
      <c r="H272" s="260" t="s">
        <v>21</v>
      </c>
      <c r="I272" s="262"/>
      <c r="J272" s="259"/>
      <c r="K272" s="259"/>
      <c r="L272" s="263"/>
      <c r="M272" s="264"/>
      <c r="N272" s="265"/>
      <c r="O272" s="265"/>
      <c r="P272" s="265"/>
      <c r="Q272" s="265"/>
      <c r="R272" s="265"/>
      <c r="S272" s="265"/>
      <c r="T272" s="26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7" t="s">
        <v>278</v>
      </c>
      <c r="AU272" s="267" t="s">
        <v>87</v>
      </c>
      <c r="AV272" s="15" t="s">
        <v>85</v>
      </c>
      <c r="AW272" s="15" t="s">
        <v>38</v>
      </c>
      <c r="AX272" s="15" t="s">
        <v>77</v>
      </c>
      <c r="AY272" s="267" t="s">
        <v>136</v>
      </c>
    </row>
    <row r="273" s="13" customFormat="1">
      <c r="A273" s="13"/>
      <c r="B273" s="234"/>
      <c r="C273" s="235"/>
      <c r="D273" s="219" t="s">
        <v>278</v>
      </c>
      <c r="E273" s="236" t="s">
        <v>21</v>
      </c>
      <c r="F273" s="237" t="s">
        <v>678</v>
      </c>
      <c r="G273" s="235"/>
      <c r="H273" s="238">
        <v>2826.5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278</v>
      </c>
      <c r="AU273" s="244" t="s">
        <v>87</v>
      </c>
      <c r="AV273" s="13" t="s">
        <v>87</v>
      </c>
      <c r="AW273" s="13" t="s">
        <v>38</v>
      </c>
      <c r="AX273" s="13" t="s">
        <v>77</v>
      </c>
      <c r="AY273" s="244" t="s">
        <v>136</v>
      </c>
    </row>
    <row r="274" s="13" customFormat="1">
      <c r="A274" s="13"/>
      <c r="B274" s="234"/>
      <c r="C274" s="235"/>
      <c r="D274" s="219" t="s">
        <v>278</v>
      </c>
      <c r="E274" s="236" t="s">
        <v>21</v>
      </c>
      <c r="F274" s="237" t="s">
        <v>681</v>
      </c>
      <c r="G274" s="235"/>
      <c r="H274" s="238">
        <v>106.8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278</v>
      </c>
      <c r="AU274" s="244" t="s">
        <v>87</v>
      </c>
      <c r="AV274" s="13" t="s">
        <v>87</v>
      </c>
      <c r="AW274" s="13" t="s">
        <v>38</v>
      </c>
      <c r="AX274" s="13" t="s">
        <v>77</v>
      </c>
      <c r="AY274" s="244" t="s">
        <v>136</v>
      </c>
    </row>
    <row r="275" s="14" customFormat="1">
      <c r="A275" s="14"/>
      <c r="B275" s="245"/>
      <c r="C275" s="246"/>
      <c r="D275" s="219" t="s">
        <v>278</v>
      </c>
      <c r="E275" s="247" t="s">
        <v>21</v>
      </c>
      <c r="F275" s="248" t="s">
        <v>280</v>
      </c>
      <c r="G275" s="246"/>
      <c r="H275" s="249">
        <v>2933.3000000000002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278</v>
      </c>
      <c r="AU275" s="255" t="s">
        <v>87</v>
      </c>
      <c r="AV275" s="14" t="s">
        <v>142</v>
      </c>
      <c r="AW275" s="14" t="s">
        <v>38</v>
      </c>
      <c r="AX275" s="14" t="s">
        <v>85</v>
      </c>
      <c r="AY275" s="255" t="s">
        <v>136</v>
      </c>
    </row>
    <row r="276" s="2" customFormat="1" ht="16.5" customHeight="1">
      <c r="A276" s="41"/>
      <c r="B276" s="42"/>
      <c r="C276" s="225" t="s">
        <v>187</v>
      </c>
      <c r="D276" s="225" t="s">
        <v>152</v>
      </c>
      <c r="E276" s="226" t="s">
        <v>962</v>
      </c>
      <c r="F276" s="227" t="s">
        <v>963</v>
      </c>
      <c r="G276" s="228" t="s">
        <v>194</v>
      </c>
      <c r="H276" s="229">
        <v>343.17000000000002</v>
      </c>
      <c r="I276" s="230"/>
      <c r="J276" s="231">
        <f>ROUND(I276*H276,2)</f>
        <v>0</v>
      </c>
      <c r="K276" s="227" t="s">
        <v>790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142</v>
      </c>
      <c r="AT276" s="217" t="s">
        <v>152</v>
      </c>
      <c r="AU276" s="217" t="s">
        <v>87</v>
      </c>
      <c r="AY276" s="20" t="s">
        <v>136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142</v>
      </c>
      <c r="BM276" s="217" t="s">
        <v>964</v>
      </c>
    </row>
    <row r="277" s="2" customFormat="1">
      <c r="A277" s="41"/>
      <c r="B277" s="42"/>
      <c r="C277" s="43"/>
      <c r="D277" s="219" t="s">
        <v>143</v>
      </c>
      <c r="E277" s="43"/>
      <c r="F277" s="220" t="s">
        <v>965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143</v>
      </c>
      <c r="AU277" s="20" t="s">
        <v>87</v>
      </c>
    </row>
    <row r="278" s="2" customFormat="1">
      <c r="A278" s="41"/>
      <c r="B278" s="42"/>
      <c r="C278" s="43"/>
      <c r="D278" s="276" t="s">
        <v>793</v>
      </c>
      <c r="E278" s="43"/>
      <c r="F278" s="277" t="s">
        <v>966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793</v>
      </c>
      <c r="AU278" s="20" t="s">
        <v>87</v>
      </c>
    </row>
    <row r="279" s="13" customFormat="1">
      <c r="A279" s="13"/>
      <c r="B279" s="234"/>
      <c r="C279" s="235"/>
      <c r="D279" s="219" t="s">
        <v>278</v>
      </c>
      <c r="E279" s="236" t="s">
        <v>21</v>
      </c>
      <c r="F279" s="237" t="s">
        <v>634</v>
      </c>
      <c r="G279" s="235"/>
      <c r="H279" s="238">
        <v>343.17000000000002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278</v>
      </c>
      <c r="AU279" s="244" t="s">
        <v>87</v>
      </c>
      <c r="AV279" s="13" t="s">
        <v>87</v>
      </c>
      <c r="AW279" s="13" t="s">
        <v>38</v>
      </c>
      <c r="AX279" s="13" t="s">
        <v>85</v>
      </c>
      <c r="AY279" s="244" t="s">
        <v>136</v>
      </c>
    </row>
    <row r="280" s="2" customFormat="1" ht="16.5" customHeight="1">
      <c r="A280" s="41"/>
      <c r="B280" s="42"/>
      <c r="C280" s="225" t="s">
        <v>234</v>
      </c>
      <c r="D280" s="225" t="s">
        <v>152</v>
      </c>
      <c r="E280" s="226" t="s">
        <v>967</v>
      </c>
      <c r="F280" s="227" t="s">
        <v>968</v>
      </c>
      <c r="G280" s="228" t="s">
        <v>194</v>
      </c>
      <c r="H280" s="229">
        <v>343.17000000000002</v>
      </c>
      <c r="I280" s="230"/>
      <c r="J280" s="231">
        <f>ROUND(I280*H280,2)</f>
        <v>0</v>
      </c>
      <c r="K280" s="227" t="s">
        <v>790</v>
      </c>
      <c r="L280" s="47"/>
      <c r="M280" s="232" t="s">
        <v>21</v>
      </c>
      <c r="N280" s="233" t="s">
        <v>48</v>
      </c>
      <c r="O280" s="87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7" t="s">
        <v>142</v>
      </c>
      <c r="AT280" s="217" t="s">
        <v>152</v>
      </c>
      <c r="AU280" s="217" t="s">
        <v>87</v>
      </c>
      <c r="AY280" s="20" t="s">
        <v>136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20" t="s">
        <v>85</v>
      </c>
      <c r="BK280" s="218">
        <f>ROUND(I280*H280,2)</f>
        <v>0</v>
      </c>
      <c r="BL280" s="20" t="s">
        <v>142</v>
      </c>
      <c r="BM280" s="217" t="s">
        <v>969</v>
      </c>
    </row>
    <row r="281" s="2" customFormat="1">
      <c r="A281" s="41"/>
      <c r="B281" s="42"/>
      <c r="C281" s="43"/>
      <c r="D281" s="219" t="s">
        <v>143</v>
      </c>
      <c r="E281" s="43"/>
      <c r="F281" s="220" t="s">
        <v>970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143</v>
      </c>
      <c r="AU281" s="20" t="s">
        <v>87</v>
      </c>
    </row>
    <row r="282" s="2" customFormat="1">
      <c r="A282" s="41"/>
      <c r="B282" s="42"/>
      <c r="C282" s="43"/>
      <c r="D282" s="276" t="s">
        <v>793</v>
      </c>
      <c r="E282" s="43"/>
      <c r="F282" s="277" t="s">
        <v>971</v>
      </c>
      <c r="G282" s="43"/>
      <c r="H282" s="43"/>
      <c r="I282" s="221"/>
      <c r="J282" s="43"/>
      <c r="K282" s="43"/>
      <c r="L282" s="47"/>
      <c r="M282" s="222"/>
      <c r="N282" s="223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793</v>
      </c>
      <c r="AU282" s="20" t="s">
        <v>87</v>
      </c>
    </row>
    <row r="283" s="15" customFormat="1">
      <c r="A283" s="15"/>
      <c r="B283" s="258"/>
      <c r="C283" s="259"/>
      <c r="D283" s="219" t="s">
        <v>278</v>
      </c>
      <c r="E283" s="260" t="s">
        <v>21</v>
      </c>
      <c r="F283" s="261" t="s">
        <v>972</v>
      </c>
      <c r="G283" s="259"/>
      <c r="H283" s="260" t="s">
        <v>21</v>
      </c>
      <c r="I283" s="262"/>
      <c r="J283" s="259"/>
      <c r="K283" s="259"/>
      <c r="L283" s="263"/>
      <c r="M283" s="264"/>
      <c r="N283" s="265"/>
      <c r="O283" s="265"/>
      <c r="P283" s="265"/>
      <c r="Q283" s="265"/>
      <c r="R283" s="265"/>
      <c r="S283" s="265"/>
      <c r="T283" s="26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7" t="s">
        <v>278</v>
      </c>
      <c r="AU283" s="267" t="s">
        <v>87</v>
      </c>
      <c r="AV283" s="15" t="s">
        <v>85</v>
      </c>
      <c r="AW283" s="15" t="s">
        <v>38</v>
      </c>
      <c r="AX283" s="15" t="s">
        <v>77</v>
      </c>
      <c r="AY283" s="267" t="s">
        <v>136</v>
      </c>
    </row>
    <row r="284" s="13" customFormat="1">
      <c r="A284" s="13"/>
      <c r="B284" s="234"/>
      <c r="C284" s="235"/>
      <c r="D284" s="219" t="s">
        <v>278</v>
      </c>
      <c r="E284" s="236" t="s">
        <v>21</v>
      </c>
      <c r="F284" s="237" t="s">
        <v>973</v>
      </c>
      <c r="G284" s="235"/>
      <c r="H284" s="238">
        <v>343.17000000000002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278</v>
      </c>
      <c r="AU284" s="244" t="s">
        <v>87</v>
      </c>
      <c r="AV284" s="13" t="s">
        <v>87</v>
      </c>
      <c r="AW284" s="13" t="s">
        <v>38</v>
      </c>
      <c r="AX284" s="13" t="s">
        <v>77</v>
      </c>
      <c r="AY284" s="244" t="s">
        <v>136</v>
      </c>
    </row>
    <row r="285" s="14" customFormat="1">
      <c r="A285" s="14"/>
      <c r="B285" s="245"/>
      <c r="C285" s="246"/>
      <c r="D285" s="219" t="s">
        <v>278</v>
      </c>
      <c r="E285" s="247" t="s">
        <v>634</v>
      </c>
      <c r="F285" s="248" t="s">
        <v>280</v>
      </c>
      <c r="G285" s="246"/>
      <c r="H285" s="249">
        <v>343.17000000000002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278</v>
      </c>
      <c r="AU285" s="255" t="s">
        <v>87</v>
      </c>
      <c r="AV285" s="14" t="s">
        <v>142</v>
      </c>
      <c r="AW285" s="14" t="s">
        <v>38</v>
      </c>
      <c r="AX285" s="14" t="s">
        <v>85</v>
      </c>
      <c r="AY285" s="255" t="s">
        <v>136</v>
      </c>
    </row>
    <row r="286" s="2" customFormat="1" ht="16.5" customHeight="1">
      <c r="A286" s="41"/>
      <c r="B286" s="42"/>
      <c r="C286" s="225" t="s">
        <v>191</v>
      </c>
      <c r="D286" s="225" t="s">
        <v>152</v>
      </c>
      <c r="E286" s="226" t="s">
        <v>974</v>
      </c>
      <c r="F286" s="227" t="s">
        <v>975</v>
      </c>
      <c r="G286" s="228" t="s">
        <v>194</v>
      </c>
      <c r="H286" s="229">
        <v>1391.25</v>
      </c>
      <c r="I286" s="230"/>
      <c r="J286" s="231">
        <f>ROUND(I286*H286,2)</f>
        <v>0</v>
      </c>
      <c r="K286" s="227" t="s">
        <v>790</v>
      </c>
      <c r="L286" s="47"/>
      <c r="M286" s="232" t="s">
        <v>21</v>
      </c>
      <c r="N286" s="233" t="s">
        <v>48</v>
      </c>
      <c r="O286" s="87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7" t="s">
        <v>142</v>
      </c>
      <c r="AT286" s="217" t="s">
        <v>152</v>
      </c>
      <c r="AU286" s="217" t="s">
        <v>87</v>
      </c>
      <c r="AY286" s="20" t="s">
        <v>136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20" t="s">
        <v>85</v>
      </c>
      <c r="BK286" s="218">
        <f>ROUND(I286*H286,2)</f>
        <v>0</v>
      </c>
      <c r="BL286" s="20" t="s">
        <v>142</v>
      </c>
      <c r="BM286" s="217" t="s">
        <v>976</v>
      </c>
    </row>
    <row r="287" s="2" customFormat="1">
      <c r="A287" s="41"/>
      <c r="B287" s="42"/>
      <c r="C287" s="43"/>
      <c r="D287" s="219" t="s">
        <v>143</v>
      </c>
      <c r="E287" s="43"/>
      <c r="F287" s="220" t="s">
        <v>977</v>
      </c>
      <c r="G287" s="43"/>
      <c r="H287" s="43"/>
      <c r="I287" s="221"/>
      <c r="J287" s="43"/>
      <c r="K287" s="43"/>
      <c r="L287" s="47"/>
      <c r="M287" s="222"/>
      <c r="N287" s="22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143</v>
      </c>
      <c r="AU287" s="20" t="s">
        <v>87</v>
      </c>
    </row>
    <row r="288" s="2" customFormat="1">
      <c r="A288" s="41"/>
      <c r="B288" s="42"/>
      <c r="C288" s="43"/>
      <c r="D288" s="276" t="s">
        <v>793</v>
      </c>
      <c r="E288" s="43"/>
      <c r="F288" s="277" t="s">
        <v>978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793</v>
      </c>
      <c r="AU288" s="20" t="s">
        <v>87</v>
      </c>
    </row>
    <row r="289" s="13" customFormat="1">
      <c r="A289" s="13"/>
      <c r="B289" s="234"/>
      <c r="C289" s="235"/>
      <c r="D289" s="219" t="s">
        <v>278</v>
      </c>
      <c r="E289" s="236" t="s">
        <v>21</v>
      </c>
      <c r="F289" s="237" t="s">
        <v>631</v>
      </c>
      <c r="G289" s="235"/>
      <c r="H289" s="238">
        <v>1391.25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278</v>
      </c>
      <c r="AU289" s="244" t="s">
        <v>87</v>
      </c>
      <c r="AV289" s="13" t="s">
        <v>87</v>
      </c>
      <c r="AW289" s="13" t="s">
        <v>38</v>
      </c>
      <c r="AX289" s="13" t="s">
        <v>85</v>
      </c>
      <c r="AY289" s="244" t="s">
        <v>136</v>
      </c>
    </row>
    <row r="290" s="2" customFormat="1" ht="16.5" customHeight="1">
      <c r="A290" s="41"/>
      <c r="B290" s="42"/>
      <c r="C290" s="225" t="s">
        <v>243</v>
      </c>
      <c r="D290" s="225" t="s">
        <v>152</v>
      </c>
      <c r="E290" s="226" t="s">
        <v>979</v>
      </c>
      <c r="F290" s="227" t="s">
        <v>980</v>
      </c>
      <c r="G290" s="228" t="s">
        <v>194</v>
      </c>
      <c r="H290" s="229">
        <v>343.17000000000002</v>
      </c>
      <c r="I290" s="230"/>
      <c r="J290" s="231">
        <f>ROUND(I290*H290,2)</f>
        <v>0</v>
      </c>
      <c r="K290" s="227" t="s">
        <v>790</v>
      </c>
      <c r="L290" s="47"/>
      <c r="M290" s="232" t="s">
        <v>21</v>
      </c>
      <c r="N290" s="233" t="s">
        <v>48</v>
      </c>
      <c r="O290" s="87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7" t="s">
        <v>142</v>
      </c>
      <c r="AT290" s="217" t="s">
        <v>152</v>
      </c>
      <c r="AU290" s="217" t="s">
        <v>87</v>
      </c>
      <c r="AY290" s="20" t="s">
        <v>136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20" t="s">
        <v>85</v>
      </c>
      <c r="BK290" s="218">
        <f>ROUND(I290*H290,2)</f>
        <v>0</v>
      </c>
      <c r="BL290" s="20" t="s">
        <v>142</v>
      </c>
      <c r="BM290" s="217" t="s">
        <v>981</v>
      </c>
    </row>
    <row r="291" s="2" customFormat="1">
      <c r="A291" s="41"/>
      <c r="B291" s="42"/>
      <c r="C291" s="43"/>
      <c r="D291" s="219" t="s">
        <v>143</v>
      </c>
      <c r="E291" s="43"/>
      <c r="F291" s="220" t="s">
        <v>982</v>
      </c>
      <c r="G291" s="43"/>
      <c r="H291" s="43"/>
      <c r="I291" s="221"/>
      <c r="J291" s="43"/>
      <c r="K291" s="43"/>
      <c r="L291" s="47"/>
      <c r="M291" s="222"/>
      <c r="N291" s="223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143</v>
      </c>
      <c r="AU291" s="20" t="s">
        <v>87</v>
      </c>
    </row>
    <row r="292" s="2" customFormat="1">
      <c r="A292" s="41"/>
      <c r="B292" s="42"/>
      <c r="C292" s="43"/>
      <c r="D292" s="276" t="s">
        <v>793</v>
      </c>
      <c r="E292" s="43"/>
      <c r="F292" s="277" t="s">
        <v>983</v>
      </c>
      <c r="G292" s="43"/>
      <c r="H292" s="43"/>
      <c r="I292" s="221"/>
      <c r="J292" s="43"/>
      <c r="K292" s="43"/>
      <c r="L292" s="47"/>
      <c r="M292" s="222"/>
      <c r="N292" s="223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793</v>
      </c>
      <c r="AU292" s="20" t="s">
        <v>87</v>
      </c>
    </row>
    <row r="293" s="13" customFormat="1">
      <c r="A293" s="13"/>
      <c r="B293" s="234"/>
      <c r="C293" s="235"/>
      <c r="D293" s="219" t="s">
        <v>278</v>
      </c>
      <c r="E293" s="236" t="s">
        <v>21</v>
      </c>
      <c r="F293" s="237" t="s">
        <v>634</v>
      </c>
      <c r="G293" s="235"/>
      <c r="H293" s="238">
        <v>343.17000000000002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278</v>
      </c>
      <c r="AU293" s="244" t="s">
        <v>87</v>
      </c>
      <c r="AV293" s="13" t="s">
        <v>87</v>
      </c>
      <c r="AW293" s="13" t="s">
        <v>38</v>
      </c>
      <c r="AX293" s="13" t="s">
        <v>85</v>
      </c>
      <c r="AY293" s="244" t="s">
        <v>136</v>
      </c>
    </row>
    <row r="294" s="2" customFormat="1" ht="16.5" customHeight="1">
      <c r="A294" s="41"/>
      <c r="B294" s="42"/>
      <c r="C294" s="225" t="s">
        <v>195</v>
      </c>
      <c r="D294" s="225" t="s">
        <v>152</v>
      </c>
      <c r="E294" s="226" t="s">
        <v>984</v>
      </c>
      <c r="F294" s="227" t="s">
        <v>985</v>
      </c>
      <c r="G294" s="228" t="s">
        <v>543</v>
      </c>
      <c r="H294" s="229">
        <v>52.033000000000001</v>
      </c>
      <c r="I294" s="230"/>
      <c r="J294" s="231">
        <f>ROUND(I294*H294,2)</f>
        <v>0</v>
      </c>
      <c r="K294" s="227" t="s">
        <v>790</v>
      </c>
      <c r="L294" s="47"/>
      <c r="M294" s="232" t="s">
        <v>21</v>
      </c>
      <c r="N294" s="233" t="s">
        <v>48</v>
      </c>
      <c r="O294" s="87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7" t="s">
        <v>142</v>
      </c>
      <c r="AT294" s="217" t="s">
        <v>152</v>
      </c>
      <c r="AU294" s="217" t="s">
        <v>87</v>
      </c>
      <c r="AY294" s="20" t="s">
        <v>136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20" t="s">
        <v>85</v>
      </c>
      <c r="BK294" s="218">
        <f>ROUND(I294*H294,2)</f>
        <v>0</v>
      </c>
      <c r="BL294" s="20" t="s">
        <v>142</v>
      </c>
      <c r="BM294" s="217" t="s">
        <v>986</v>
      </c>
    </row>
    <row r="295" s="2" customFormat="1">
      <c r="A295" s="41"/>
      <c r="B295" s="42"/>
      <c r="C295" s="43"/>
      <c r="D295" s="219" t="s">
        <v>143</v>
      </c>
      <c r="E295" s="43"/>
      <c r="F295" s="220" t="s">
        <v>987</v>
      </c>
      <c r="G295" s="43"/>
      <c r="H295" s="43"/>
      <c r="I295" s="221"/>
      <c r="J295" s="43"/>
      <c r="K295" s="43"/>
      <c r="L295" s="47"/>
      <c r="M295" s="222"/>
      <c r="N295" s="22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143</v>
      </c>
      <c r="AU295" s="20" t="s">
        <v>87</v>
      </c>
    </row>
    <row r="296" s="2" customFormat="1">
      <c r="A296" s="41"/>
      <c r="B296" s="42"/>
      <c r="C296" s="43"/>
      <c r="D296" s="276" t="s">
        <v>793</v>
      </c>
      <c r="E296" s="43"/>
      <c r="F296" s="277" t="s">
        <v>988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793</v>
      </c>
      <c r="AU296" s="20" t="s">
        <v>87</v>
      </c>
    </row>
    <row r="297" s="13" customFormat="1">
      <c r="A297" s="13"/>
      <c r="B297" s="234"/>
      <c r="C297" s="235"/>
      <c r="D297" s="219" t="s">
        <v>278</v>
      </c>
      <c r="E297" s="236" t="s">
        <v>21</v>
      </c>
      <c r="F297" s="237" t="s">
        <v>989</v>
      </c>
      <c r="G297" s="235"/>
      <c r="H297" s="238">
        <v>52.033000000000001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278</v>
      </c>
      <c r="AU297" s="244" t="s">
        <v>87</v>
      </c>
      <c r="AV297" s="13" t="s">
        <v>87</v>
      </c>
      <c r="AW297" s="13" t="s">
        <v>38</v>
      </c>
      <c r="AX297" s="13" t="s">
        <v>85</v>
      </c>
      <c r="AY297" s="244" t="s">
        <v>136</v>
      </c>
    </row>
    <row r="298" s="12" customFormat="1" ht="22.8" customHeight="1">
      <c r="A298" s="12"/>
      <c r="B298" s="191"/>
      <c r="C298" s="192"/>
      <c r="D298" s="193" t="s">
        <v>76</v>
      </c>
      <c r="E298" s="256" t="s">
        <v>87</v>
      </c>
      <c r="F298" s="256" t="s">
        <v>990</v>
      </c>
      <c r="G298" s="192"/>
      <c r="H298" s="192"/>
      <c r="I298" s="195"/>
      <c r="J298" s="257">
        <f>BK298</f>
        <v>0</v>
      </c>
      <c r="K298" s="192"/>
      <c r="L298" s="197"/>
      <c r="M298" s="198"/>
      <c r="N298" s="199"/>
      <c r="O298" s="199"/>
      <c r="P298" s="200">
        <f>SUM(P299:P359)</f>
        <v>0</v>
      </c>
      <c r="Q298" s="199"/>
      <c r="R298" s="200">
        <f>SUM(R299:R359)</f>
        <v>167.422697</v>
      </c>
      <c r="S298" s="199"/>
      <c r="T298" s="201">
        <f>SUM(T299:T359)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2" t="s">
        <v>85</v>
      </c>
      <c r="AT298" s="203" t="s">
        <v>76</v>
      </c>
      <c r="AU298" s="203" t="s">
        <v>85</v>
      </c>
      <c r="AY298" s="202" t="s">
        <v>136</v>
      </c>
      <c r="BK298" s="204">
        <f>SUM(BK299:BK359)</f>
        <v>0</v>
      </c>
    </row>
    <row r="299" s="2" customFormat="1" ht="16.5" customHeight="1">
      <c r="A299" s="41"/>
      <c r="B299" s="42"/>
      <c r="C299" s="225" t="s">
        <v>252</v>
      </c>
      <c r="D299" s="225" t="s">
        <v>152</v>
      </c>
      <c r="E299" s="226" t="s">
        <v>991</v>
      </c>
      <c r="F299" s="227" t="s">
        <v>992</v>
      </c>
      <c r="G299" s="228" t="s">
        <v>543</v>
      </c>
      <c r="H299" s="229">
        <v>10.425000000000001</v>
      </c>
      <c r="I299" s="230"/>
      <c r="J299" s="231">
        <f>ROUND(I299*H299,2)</f>
        <v>0</v>
      </c>
      <c r="K299" s="227" t="s">
        <v>790</v>
      </c>
      <c r="L299" s="47"/>
      <c r="M299" s="232" t="s">
        <v>21</v>
      </c>
      <c r="N299" s="233" t="s">
        <v>48</v>
      </c>
      <c r="O299" s="87"/>
      <c r="P299" s="215">
        <f>O299*H299</f>
        <v>0</v>
      </c>
      <c r="Q299" s="215">
        <v>1.6299999999999999</v>
      </c>
      <c r="R299" s="215">
        <f>Q299*H299</f>
        <v>16.992750000000001</v>
      </c>
      <c r="S299" s="215">
        <v>0</v>
      </c>
      <c r="T299" s="21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7" t="s">
        <v>142</v>
      </c>
      <c r="AT299" s="217" t="s">
        <v>152</v>
      </c>
      <c r="AU299" s="217" t="s">
        <v>87</v>
      </c>
      <c r="AY299" s="20" t="s">
        <v>136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20" t="s">
        <v>85</v>
      </c>
      <c r="BK299" s="218">
        <f>ROUND(I299*H299,2)</f>
        <v>0</v>
      </c>
      <c r="BL299" s="20" t="s">
        <v>142</v>
      </c>
      <c r="BM299" s="217" t="s">
        <v>993</v>
      </c>
    </row>
    <row r="300" s="2" customFormat="1">
      <c r="A300" s="41"/>
      <c r="B300" s="42"/>
      <c r="C300" s="43"/>
      <c r="D300" s="219" t="s">
        <v>143</v>
      </c>
      <c r="E300" s="43"/>
      <c r="F300" s="220" t="s">
        <v>994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143</v>
      </c>
      <c r="AU300" s="20" t="s">
        <v>87</v>
      </c>
    </row>
    <row r="301" s="2" customFormat="1">
      <c r="A301" s="41"/>
      <c r="B301" s="42"/>
      <c r="C301" s="43"/>
      <c r="D301" s="276" t="s">
        <v>793</v>
      </c>
      <c r="E301" s="43"/>
      <c r="F301" s="277" t="s">
        <v>995</v>
      </c>
      <c r="G301" s="43"/>
      <c r="H301" s="43"/>
      <c r="I301" s="221"/>
      <c r="J301" s="43"/>
      <c r="K301" s="43"/>
      <c r="L301" s="47"/>
      <c r="M301" s="222"/>
      <c r="N301" s="223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793</v>
      </c>
      <c r="AU301" s="20" t="s">
        <v>87</v>
      </c>
    </row>
    <row r="302" s="2" customFormat="1">
      <c r="A302" s="41"/>
      <c r="B302" s="42"/>
      <c r="C302" s="43"/>
      <c r="D302" s="219" t="s">
        <v>144</v>
      </c>
      <c r="E302" s="43"/>
      <c r="F302" s="224" t="s">
        <v>996</v>
      </c>
      <c r="G302" s="43"/>
      <c r="H302" s="43"/>
      <c r="I302" s="221"/>
      <c r="J302" s="43"/>
      <c r="K302" s="43"/>
      <c r="L302" s="47"/>
      <c r="M302" s="222"/>
      <c r="N302" s="223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144</v>
      </c>
      <c r="AU302" s="20" t="s">
        <v>87</v>
      </c>
    </row>
    <row r="303" s="13" customFormat="1">
      <c r="A303" s="13"/>
      <c r="B303" s="234"/>
      <c r="C303" s="235"/>
      <c r="D303" s="219" t="s">
        <v>278</v>
      </c>
      <c r="E303" s="236" t="s">
        <v>21</v>
      </c>
      <c r="F303" s="237" t="s">
        <v>997</v>
      </c>
      <c r="G303" s="235"/>
      <c r="H303" s="238">
        <v>10.425000000000001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278</v>
      </c>
      <c r="AU303" s="244" t="s">
        <v>87</v>
      </c>
      <c r="AV303" s="13" t="s">
        <v>87</v>
      </c>
      <c r="AW303" s="13" t="s">
        <v>38</v>
      </c>
      <c r="AX303" s="13" t="s">
        <v>85</v>
      </c>
      <c r="AY303" s="244" t="s">
        <v>136</v>
      </c>
    </row>
    <row r="304" s="2" customFormat="1" ht="16.5" customHeight="1">
      <c r="A304" s="41"/>
      <c r="B304" s="42"/>
      <c r="C304" s="225" t="s">
        <v>200</v>
      </c>
      <c r="D304" s="225" t="s">
        <v>152</v>
      </c>
      <c r="E304" s="226" t="s">
        <v>998</v>
      </c>
      <c r="F304" s="227" t="s">
        <v>999</v>
      </c>
      <c r="G304" s="228" t="s">
        <v>227</v>
      </c>
      <c r="H304" s="229">
        <v>69.5</v>
      </c>
      <c r="I304" s="230"/>
      <c r="J304" s="231">
        <f>ROUND(I304*H304,2)</f>
        <v>0</v>
      </c>
      <c r="K304" s="227" t="s">
        <v>790</v>
      </c>
      <c r="L304" s="47"/>
      <c r="M304" s="232" t="s">
        <v>21</v>
      </c>
      <c r="N304" s="233" t="s">
        <v>48</v>
      </c>
      <c r="O304" s="87"/>
      <c r="P304" s="215">
        <f>O304*H304</f>
        <v>0</v>
      </c>
      <c r="Q304" s="215">
        <v>0.00048999999999999998</v>
      </c>
      <c r="R304" s="215">
        <f>Q304*H304</f>
        <v>0.034055000000000002</v>
      </c>
      <c r="S304" s="215">
        <v>0</v>
      </c>
      <c r="T304" s="216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7" t="s">
        <v>142</v>
      </c>
      <c r="AT304" s="217" t="s">
        <v>152</v>
      </c>
      <c r="AU304" s="217" t="s">
        <v>87</v>
      </c>
      <c r="AY304" s="20" t="s">
        <v>136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20" t="s">
        <v>85</v>
      </c>
      <c r="BK304" s="218">
        <f>ROUND(I304*H304,2)</f>
        <v>0</v>
      </c>
      <c r="BL304" s="20" t="s">
        <v>142</v>
      </c>
      <c r="BM304" s="217" t="s">
        <v>1000</v>
      </c>
    </row>
    <row r="305" s="2" customFormat="1">
      <c r="A305" s="41"/>
      <c r="B305" s="42"/>
      <c r="C305" s="43"/>
      <c r="D305" s="219" t="s">
        <v>143</v>
      </c>
      <c r="E305" s="43"/>
      <c r="F305" s="220" t="s">
        <v>1001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143</v>
      </c>
      <c r="AU305" s="20" t="s">
        <v>87</v>
      </c>
    </row>
    <row r="306" s="2" customFormat="1">
      <c r="A306" s="41"/>
      <c r="B306" s="42"/>
      <c r="C306" s="43"/>
      <c r="D306" s="276" t="s">
        <v>793</v>
      </c>
      <c r="E306" s="43"/>
      <c r="F306" s="277" t="s">
        <v>1002</v>
      </c>
      <c r="G306" s="43"/>
      <c r="H306" s="43"/>
      <c r="I306" s="221"/>
      <c r="J306" s="43"/>
      <c r="K306" s="43"/>
      <c r="L306" s="47"/>
      <c r="M306" s="222"/>
      <c r="N306" s="22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793</v>
      </c>
      <c r="AU306" s="20" t="s">
        <v>87</v>
      </c>
    </row>
    <row r="307" s="15" customFormat="1">
      <c r="A307" s="15"/>
      <c r="B307" s="258"/>
      <c r="C307" s="259"/>
      <c r="D307" s="219" t="s">
        <v>278</v>
      </c>
      <c r="E307" s="260" t="s">
        <v>21</v>
      </c>
      <c r="F307" s="261" t="s">
        <v>1003</v>
      </c>
      <c r="G307" s="259"/>
      <c r="H307" s="260" t="s">
        <v>21</v>
      </c>
      <c r="I307" s="262"/>
      <c r="J307" s="259"/>
      <c r="K307" s="259"/>
      <c r="L307" s="263"/>
      <c r="M307" s="264"/>
      <c r="N307" s="265"/>
      <c r="O307" s="265"/>
      <c r="P307" s="265"/>
      <c r="Q307" s="265"/>
      <c r="R307" s="265"/>
      <c r="S307" s="265"/>
      <c r="T307" s="26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7" t="s">
        <v>278</v>
      </c>
      <c r="AU307" s="267" t="s">
        <v>87</v>
      </c>
      <c r="AV307" s="15" t="s">
        <v>85</v>
      </c>
      <c r="AW307" s="15" t="s">
        <v>38</v>
      </c>
      <c r="AX307" s="15" t="s">
        <v>77</v>
      </c>
      <c r="AY307" s="267" t="s">
        <v>136</v>
      </c>
    </row>
    <row r="308" s="13" customFormat="1">
      <c r="A308" s="13"/>
      <c r="B308" s="234"/>
      <c r="C308" s="235"/>
      <c r="D308" s="219" t="s">
        <v>278</v>
      </c>
      <c r="E308" s="236" t="s">
        <v>578</v>
      </c>
      <c r="F308" s="237" t="s">
        <v>1004</v>
      </c>
      <c r="G308" s="235"/>
      <c r="H308" s="238">
        <v>69.5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278</v>
      </c>
      <c r="AU308" s="244" t="s">
        <v>87</v>
      </c>
      <c r="AV308" s="13" t="s">
        <v>87</v>
      </c>
      <c r="AW308" s="13" t="s">
        <v>38</v>
      </c>
      <c r="AX308" s="13" t="s">
        <v>85</v>
      </c>
      <c r="AY308" s="244" t="s">
        <v>136</v>
      </c>
    </row>
    <row r="309" s="2" customFormat="1" ht="16.5" customHeight="1">
      <c r="A309" s="41"/>
      <c r="B309" s="42"/>
      <c r="C309" s="225" t="s">
        <v>260</v>
      </c>
      <c r="D309" s="225" t="s">
        <v>152</v>
      </c>
      <c r="E309" s="226" t="s">
        <v>1005</v>
      </c>
      <c r="F309" s="227" t="s">
        <v>1006</v>
      </c>
      <c r="G309" s="228" t="s">
        <v>227</v>
      </c>
      <c r="H309" s="229">
        <v>5400</v>
      </c>
      <c r="I309" s="230"/>
      <c r="J309" s="231">
        <f>ROUND(I309*H309,2)</f>
        <v>0</v>
      </c>
      <c r="K309" s="227" t="s">
        <v>790</v>
      </c>
      <c r="L309" s="47"/>
      <c r="M309" s="232" t="s">
        <v>21</v>
      </c>
      <c r="N309" s="233" t="s">
        <v>48</v>
      </c>
      <c r="O309" s="87"/>
      <c r="P309" s="215">
        <f>O309*H309</f>
        <v>0</v>
      </c>
      <c r="Q309" s="215">
        <v>0.00011</v>
      </c>
      <c r="R309" s="215">
        <f>Q309*H309</f>
        <v>0.59399999999999997</v>
      </c>
      <c r="S309" s="215">
        <v>0</v>
      </c>
      <c r="T309" s="216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7" t="s">
        <v>142</v>
      </c>
      <c r="AT309" s="217" t="s">
        <v>152</v>
      </c>
      <c r="AU309" s="217" t="s">
        <v>87</v>
      </c>
      <c r="AY309" s="20" t="s">
        <v>136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20" t="s">
        <v>85</v>
      </c>
      <c r="BK309" s="218">
        <f>ROUND(I309*H309,2)</f>
        <v>0</v>
      </c>
      <c r="BL309" s="20" t="s">
        <v>142</v>
      </c>
      <c r="BM309" s="217" t="s">
        <v>1007</v>
      </c>
    </row>
    <row r="310" s="2" customFormat="1">
      <c r="A310" s="41"/>
      <c r="B310" s="42"/>
      <c r="C310" s="43"/>
      <c r="D310" s="219" t="s">
        <v>143</v>
      </c>
      <c r="E310" s="43"/>
      <c r="F310" s="220" t="s">
        <v>1008</v>
      </c>
      <c r="G310" s="43"/>
      <c r="H310" s="43"/>
      <c r="I310" s="221"/>
      <c r="J310" s="43"/>
      <c r="K310" s="43"/>
      <c r="L310" s="47"/>
      <c r="M310" s="222"/>
      <c r="N310" s="223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143</v>
      </c>
      <c r="AU310" s="20" t="s">
        <v>87</v>
      </c>
    </row>
    <row r="311" s="2" customFormat="1">
      <c r="A311" s="41"/>
      <c r="B311" s="42"/>
      <c r="C311" s="43"/>
      <c r="D311" s="276" t="s">
        <v>793</v>
      </c>
      <c r="E311" s="43"/>
      <c r="F311" s="277" t="s">
        <v>1009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793</v>
      </c>
      <c r="AU311" s="20" t="s">
        <v>87</v>
      </c>
    </row>
    <row r="312" s="13" customFormat="1">
      <c r="A312" s="13"/>
      <c r="B312" s="234"/>
      <c r="C312" s="235"/>
      <c r="D312" s="219" t="s">
        <v>278</v>
      </c>
      <c r="E312" s="236" t="s">
        <v>21</v>
      </c>
      <c r="F312" s="237" t="s">
        <v>1010</v>
      </c>
      <c r="G312" s="235"/>
      <c r="H312" s="238">
        <v>2700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278</v>
      </c>
      <c r="AU312" s="244" t="s">
        <v>87</v>
      </c>
      <c r="AV312" s="13" t="s">
        <v>87</v>
      </c>
      <c r="AW312" s="13" t="s">
        <v>38</v>
      </c>
      <c r="AX312" s="13" t="s">
        <v>77</v>
      </c>
      <c r="AY312" s="244" t="s">
        <v>136</v>
      </c>
    </row>
    <row r="313" s="13" customFormat="1">
      <c r="A313" s="13"/>
      <c r="B313" s="234"/>
      <c r="C313" s="235"/>
      <c r="D313" s="219" t="s">
        <v>278</v>
      </c>
      <c r="E313" s="236" t="s">
        <v>21</v>
      </c>
      <c r="F313" s="237" t="s">
        <v>1011</v>
      </c>
      <c r="G313" s="235"/>
      <c r="H313" s="238">
        <v>2700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278</v>
      </c>
      <c r="AU313" s="244" t="s">
        <v>87</v>
      </c>
      <c r="AV313" s="13" t="s">
        <v>87</v>
      </c>
      <c r="AW313" s="13" t="s">
        <v>38</v>
      </c>
      <c r="AX313" s="13" t="s">
        <v>77</v>
      </c>
      <c r="AY313" s="244" t="s">
        <v>136</v>
      </c>
    </row>
    <row r="314" s="14" customFormat="1">
      <c r="A314" s="14"/>
      <c r="B314" s="245"/>
      <c r="C314" s="246"/>
      <c r="D314" s="219" t="s">
        <v>278</v>
      </c>
      <c r="E314" s="247" t="s">
        <v>21</v>
      </c>
      <c r="F314" s="248" t="s">
        <v>280</v>
      </c>
      <c r="G314" s="246"/>
      <c r="H314" s="249">
        <v>5400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278</v>
      </c>
      <c r="AU314" s="255" t="s">
        <v>87</v>
      </c>
      <c r="AV314" s="14" t="s">
        <v>142</v>
      </c>
      <c r="AW314" s="14" t="s">
        <v>38</v>
      </c>
      <c r="AX314" s="14" t="s">
        <v>85</v>
      </c>
      <c r="AY314" s="255" t="s">
        <v>136</v>
      </c>
    </row>
    <row r="315" s="2" customFormat="1" ht="16.5" customHeight="1">
      <c r="A315" s="41"/>
      <c r="B315" s="42"/>
      <c r="C315" s="225" t="s">
        <v>203</v>
      </c>
      <c r="D315" s="225" t="s">
        <v>152</v>
      </c>
      <c r="E315" s="226" t="s">
        <v>1012</v>
      </c>
      <c r="F315" s="227" t="s">
        <v>1013</v>
      </c>
      <c r="G315" s="228" t="s">
        <v>472</v>
      </c>
      <c r="H315" s="229">
        <v>9000</v>
      </c>
      <c r="I315" s="230"/>
      <c r="J315" s="231">
        <f>ROUND(I315*H315,2)</f>
        <v>0</v>
      </c>
      <c r="K315" s="227" t="s">
        <v>21</v>
      </c>
      <c r="L315" s="47"/>
      <c r="M315" s="232" t="s">
        <v>21</v>
      </c>
      <c r="N315" s="233" t="s">
        <v>48</v>
      </c>
      <c r="O315" s="87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7" t="s">
        <v>142</v>
      </c>
      <c r="AT315" s="217" t="s">
        <v>152</v>
      </c>
      <c r="AU315" s="217" t="s">
        <v>87</v>
      </c>
      <c r="AY315" s="20" t="s">
        <v>136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20" t="s">
        <v>85</v>
      </c>
      <c r="BK315" s="218">
        <f>ROUND(I315*H315,2)</f>
        <v>0</v>
      </c>
      <c r="BL315" s="20" t="s">
        <v>142</v>
      </c>
      <c r="BM315" s="217" t="s">
        <v>1014</v>
      </c>
    </row>
    <row r="316" s="2" customFormat="1">
      <c r="A316" s="41"/>
      <c r="B316" s="42"/>
      <c r="C316" s="43"/>
      <c r="D316" s="219" t="s">
        <v>143</v>
      </c>
      <c r="E316" s="43"/>
      <c r="F316" s="220" t="s">
        <v>1013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143</v>
      </c>
      <c r="AU316" s="20" t="s">
        <v>87</v>
      </c>
    </row>
    <row r="317" s="13" customFormat="1">
      <c r="A317" s="13"/>
      <c r="B317" s="234"/>
      <c r="C317" s="235"/>
      <c r="D317" s="219" t="s">
        <v>278</v>
      </c>
      <c r="E317" s="236" t="s">
        <v>693</v>
      </c>
      <c r="F317" s="237" t="s">
        <v>1015</v>
      </c>
      <c r="G317" s="235"/>
      <c r="H317" s="238">
        <v>4500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278</v>
      </c>
      <c r="AU317" s="244" t="s">
        <v>87</v>
      </c>
      <c r="AV317" s="13" t="s">
        <v>87</v>
      </c>
      <c r="AW317" s="13" t="s">
        <v>38</v>
      </c>
      <c r="AX317" s="13" t="s">
        <v>77</v>
      </c>
      <c r="AY317" s="244" t="s">
        <v>136</v>
      </c>
    </row>
    <row r="318" s="13" customFormat="1">
      <c r="A318" s="13"/>
      <c r="B318" s="234"/>
      <c r="C318" s="235"/>
      <c r="D318" s="219" t="s">
        <v>278</v>
      </c>
      <c r="E318" s="236" t="s">
        <v>21</v>
      </c>
      <c r="F318" s="237" t="s">
        <v>1016</v>
      </c>
      <c r="G318" s="235"/>
      <c r="H318" s="238">
        <v>9000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278</v>
      </c>
      <c r="AU318" s="244" t="s">
        <v>87</v>
      </c>
      <c r="AV318" s="13" t="s">
        <v>87</v>
      </c>
      <c r="AW318" s="13" t="s">
        <v>38</v>
      </c>
      <c r="AX318" s="13" t="s">
        <v>85</v>
      </c>
      <c r="AY318" s="244" t="s">
        <v>136</v>
      </c>
    </row>
    <row r="319" s="2" customFormat="1" ht="21.75" customHeight="1">
      <c r="A319" s="41"/>
      <c r="B319" s="42"/>
      <c r="C319" s="225" t="s">
        <v>268</v>
      </c>
      <c r="D319" s="225" t="s">
        <v>152</v>
      </c>
      <c r="E319" s="226" t="s">
        <v>1017</v>
      </c>
      <c r="F319" s="227" t="s">
        <v>1018</v>
      </c>
      <c r="G319" s="228" t="s">
        <v>227</v>
      </c>
      <c r="H319" s="229">
        <v>224.40000000000001</v>
      </c>
      <c r="I319" s="230"/>
      <c r="J319" s="231">
        <f>ROUND(I319*H319,2)</f>
        <v>0</v>
      </c>
      <c r="K319" s="227" t="s">
        <v>790</v>
      </c>
      <c r="L319" s="47"/>
      <c r="M319" s="232" t="s">
        <v>21</v>
      </c>
      <c r="N319" s="233" t="s">
        <v>48</v>
      </c>
      <c r="O319" s="87"/>
      <c r="P319" s="215">
        <f>O319*H319</f>
        <v>0</v>
      </c>
      <c r="Q319" s="215">
        <v>0.00044000000000000002</v>
      </c>
      <c r="R319" s="215">
        <f>Q319*H319</f>
        <v>0.098736000000000004</v>
      </c>
      <c r="S319" s="215">
        <v>0</v>
      </c>
      <c r="T319" s="21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7" t="s">
        <v>142</v>
      </c>
      <c r="AT319" s="217" t="s">
        <v>152</v>
      </c>
      <c r="AU319" s="217" t="s">
        <v>87</v>
      </c>
      <c r="AY319" s="20" t="s">
        <v>136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20" t="s">
        <v>85</v>
      </c>
      <c r="BK319" s="218">
        <f>ROUND(I319*H319,2)</f>
        <v>0</v>
      </c>
      <c r="BL319" s="20" t="s">
        <v>142</v>
      </c>
      <c r="BM319" s="217" t="s">
        <v>1019</v>
      </c>
    </row>
    <row r="320" s="2" customFormat="1">
      <c r="A320" s="41"/>
      <c r="B320" s="42"/>
      <c r="C320" s="43"/>
      <c r="D320" s="219" t="s">
        <v>143</v>
      </c>
      <c r="E320" s="43"/>
      <c r="F320" s="220" t="s">
        <v>1020</v>
      </c>
      <c r="G320" s="43"/>
      <c r="H320" s="43"/>
      <c r="I320" s="221"/>
      <c r="J320" s="43"/>
      <c r="K320" s="43"/>
      <c r="L320" s="47"/>
      <c r="M320" s="222"/>
      <c r="N320" s="22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143</v>
      </c>
      <c r="AU320" s="20" t="s">
        <v>87</v>
      </c>
    </row>
    <row r="321" s="2" customFormat="1">
      <c r="A321" s="41"/>
      <c r="B321" s="42"/>
      <c r="C321" s="43"/>
      <c r="D321" s="276" t="s">
        <v>793</v>
      </c>
      <c r="E321" s="43"/>
      <c r="F321" s="277" t="s">
        <v>1021</v>
      </c>
      <c r="G321" s="43"/>
      <c r="H321" s="43"/>
      <c r="I321" s="221"/>
      <c r="J321" s="43"/>
      <c r="K321" s="43"/>
      <c r="L321" s="47"/>
      <c r="M321" s="222"/>
      <c r="N321" s="223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793</v>
      </c>
      <c r="AU321" s="20" t="s">
        <v>87</v>
      </c>
    </row>
    <row r="322" s="15" customFormat="1">
      <c r="A322" s="15"/>
      <c r="B322" s="258"/>
      <c r="C322" s="259"/>
      <c r="D322" s="219" t="s">
        <v>278</v>
      </c>
      <c r="E322" s="260" t="s">
        <v>21</v>
      </c>
      <c r="F322" s="261" t="s">
        <v>1022</v>
      </c>
      <c r="G322" s="259"/>
      <c r="H322" s="260" t="s">
        <v>21</v>
      </c>
      <c r="I322" s="262"/>
      <c r="J322" s="259"/>
      <c r="K322" s="259"/>
      <c r="L322" s="263"/>
      <c r="M322" s="264"/>
      <c r="N322" s="265"/>
      <c r="O322" s="265"/>
      <c r="P322" s="265"/>
      <c r="Q322" s="265"/>
      <c r="R322" s="265"/>
      <c r="S322" s="265"/>
      <c r="T322" s="26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7" t="s">
        <v>278</v>
      </c>
      <c r="AU322" s="267" t="s">
        <v>87</v>
      </c>
      <c r="AV322" s="15" t="s">
        <v>85</v>
      </c>
      <c r="AW322" s="15" t="s">
        <v>38</v>
      </c>
      <c r="AX322" s="15" t="s">
        <v>77</v>
      </c>
      <c r="AY322" s="267" t="s">
        <v>136</v>
      </c>
    </row>
    <row r="323" s="15" customFormat="1">
      <c r="A323" s="15"/>
      <c r="B323" s="258"/>
      <c r="C323" s="259"/>
      <c r="D323" s="219" t="s">
        <v>278</v>
      </c>
      <c r="E323" s="260" t="s">
        <v>21</v>
      </c>
      <c r="F323" s="261" t="s">
        <v>1023</v>
      </c>
      <c r="G323" s="259"/>
      <c r="H323" s="260" t="s">
        <v>21</v>
      </c>
      <c r="I323" s="262"/>
      <c r="J323" s="259"/>
      <c r="K323" s="259"/>
      <c r="L323" s="263"/>
      <c r="M323" s="264"/>
      <c r="N323" s="265"/>
      <c r="O323" s="265"/>
      <c r="P323" s="265"/>
      <c r="Q323" s="265"/>
      <c r="R323" s="265"/>
      <c r="S323" s="265"/>
      <c r="T323" s="26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7" t="s">
        <v>278</v>
      </c>
      <c r="AU323" s="267" t="s">
        <v>87</v>
      </c>
      <c r="AV323" s="15" t="s">
        <v>85</v>
      </c>
      <c r="AW323" s="15" t="s">
        <v>38</v>
      </c>
      <c r="AX323" s="15" t="s">
        <v>77</v>
      </c>
      <c r="AY323" s="267" t="s">
        <v>136</v>
      </c>
    </row>
    <row r="324" s="13" customFormat="1">
      <c r="A324" s="13"/>
      <c r="B324" s="234"/>
      <c r="C324" s="235"/>
      <c r="D324" s="219" t="s">
        <v>278</v>
      </c>
      <c r="E324" s="236" t="s">
        <v>21</v>
      </c>
      <c r="F324" s="237" t="s">
        <v>1024</v>
      </c>
      <c r="G324" s="235"/>
      <c r="H324" s="238">
        <v>224.40000000000001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278</v>
      </c>
      <c r="AU324" s="244" t="s">
        <v>87</v>
      </c>
      <c r="AV324" s="13" t="s">
        <v>87</v>
      </c>
      <c r="AW324" s="13" t="s">
        <v>38</v>
      </c>
      <c r="AX324" s="13" t="s">
        <v>85</v>
      </c>
      <c r="AY324" s="244" t="s">
        <v>136</v>
      </c>
    </row>
    <row r="325" s="2" customFormat="1" ht="16.5" customHeight="1">
      <c r="A325" s="41"/>
      <c r="B325" s="42"/>
      <c r="C325" s="225" t="s">
        <v>207</v>
      </c>
      <c r="D325" s="225" t="s">
        <v>152</v>
      </c>
      <c r="E325" s="226" t="s">
        <v>1025</v>
      </c>
      <c r="F325" s="227" t="s">
        <v>1026</v>
      </c>
      <c r="G325" s="228" t="s">
        <v>1027</v>
      </c>
      <c r="H325" s="229">
        <v>1350</v>
      </c>
      <c r="I325" s="230"/>
      <c r="J325" s="231">
        <f>ROUND(I325*H325,2)</f>
        <v>0</v>
      </c>
      <c r="K325" s="227" t="s">
        <v>790</v>
      </c>
      <c r="L325" s="47"/>
      <c r="M325" s="232" t="s">
        <v>21</v>
      </c>
      <c r="N325" s="233" t="s">
        <v>48</v>
      </c>
      <c r="O325" s="87"/>
      <c r="P325" s="215">
        <f>O325*H325</f>
        <v>0</v>
      </c>
      <c r="Q325" s="215">
        <v>4.0000000000000003E-05</v>
      </c>
      <c r="R325" s="215">
        <f>Q325*H325</f>
        <v>0.054000000000000006</v>
      </c>
      <c r="S325" s="215">
        <v>0</v>
      </c>
      <c r="T325" s="216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7" t="s">
        <v>142</v>
      </c>
      <c r="AT325" s="217" t="s">
        <v>152</v>
      </c>
      <c r="AU325" s="217" t="s">
        <v>87</v>
      </c>
      <c r="AY325" s="20" t="s">
        <v>136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20" t="s">
        <v>85</v>
      </c>
      <c r="BK325" s="218">
        <f>ROUND(I325*H325,2)</f>
        <v>0</v>
      </c>
      <c r="BL325" s="20" t="s">
        <v>142</v>
      </c>
      <c r="BM325" s="217" t="s">
        <v>1028</v>
      </c>
    </row>
    <row r="326" s="2" customFormat="1">
      <c r="A326" s="41"/>
      <c r="B326" s="42"/>
      <c r="C326" s="43"/>
      <c r="D326" s="219" t="s">
        <v>143</v>
      </c>
      <c r="E326" s="43"/>
      <c r="F326" s="220" t="s">
        <v>1029</v>
      </c>
      <c r="G326" s="43"/>
      <c r="H326" s="43"/>
      <c r="I326" s="221"/>
      <c r="J326" s="43"/>
      <c r="K326" s="43"/>
      <c r="L326" s="47"/>
      <c r="M326" s="222"/>
      <c r="N326" s="22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143</v>
      </c>
      <c r="AU326" s="20" t="s">
        <v>87</v>
      </c>
    </row>
    <row r="327" s="2" customFormat="1">
      <c r="A327" s="41"/>
      <c r="B327" s="42"/>
      <c r="C327" s="43"/>
      <c r="D327" s="276" t="s">
        <v>793</v>
      </c>
      <c r="E327" s="43"/>
      <c r="F327" s="277" t="s">
        <v>1030</v>
      </c>
      <c r="G327" s="43"/>
      <c r="H327" s="43"/>
      <c r="I327" s="221"/>
      <c r="J327" s="43"/>
      <c r="K327" s="43"/>
      <c r="L327" s="47"/>
      <c r="M327" s="222"/>
      <c r="N327" s="22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793</v>
      </c>
      <c r="AU327" s="20" t="s">
        <v>87</v>
      </c>
    </row>
    <row r="328" s="15" customFormat="1">
      <c r="A328" s="15"/>
      <c r="B328" s="258"/>
      <c r="C328" s="259"/>
      <c r="D328" s="219" t="s">
        <v>278</v>
      </c>
      <c r="E328" s="260" t="s">
        <v>21</v>
      </c>
      <c r="F328" s="261" t="s">
        <v>1031</v>
      </c>
      <c r="G328" s="259"/>
      <c r="H328" s="260" t="s">
        <v>21</v>
      </c>
      <c r="I328" s="262"/>
      <c r="J328" s="259"/>
      <c r="K328" s="259"/>
      <c r="L328" s="263"/>
      <c r="M328" s="264"/>
      <c r="N328" s="265"/>
      <c r="O328" s="265"/>
      <c r="P328" s="265"/>
      <c r="Q328" s="265"/>
      <c r="R328" s="265"/>
      <c r="S328" s="265"/>
      <c r="T328" s="26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7" t="s">
        <v>278</v>
      </c>
      <c r="AU328" s="267" t="s">
        <v>87</v>
      </c>
      <c r="AV328" s="15" t="s">
        <v>85</v>
      </c>
      <c r="AW328" s="15" t="s">
        <v>38</v>
      </c>
      <c r="AX328" s="15" t="s">
        <v>77</v>
      </c>
      <c r="AY328" s="267" t="s">
        <v>136</v>
      </c>
    </row>
    <row r="329" s="13" customFormat="1">
      <c r="A329" s="13"/>
      <c r="B329" s="234"/>
      <c r="C329" s="235"/>
      <c r="D329" s="219" t="s">
        <v>278</v>
      </c>
      <c r="E329" s="236" t="s">
        <v>21</v>
      </c>
      <c r="F329" s="237" t="s">
        <v>1032</v>
      </c>
      <c r="G329" s="235"/>
      <c r="H329" s="238">
        <v>1350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278</v>
      </c>
      <c r="AU329" s="244" t="s">
        <v>87</v>
      </c>
      <c r="AV329" s="13" t="s">
        <v>87</v>
      </c>
      <c r="AW329" s="13" t="s">
        <v>38</v>
      </c>
      <c r="AX329" s="13" t="s">
        <v>77</v>
      </c>
      <c r="AY329" s="244" t="s">
        <v>136</v>
      </c>
    </row>
    <row r="330" s="14" customFormat="1">
      <c r="A330" s="14"/>
      <c r="B330" s="245"/>
      <c r="C330" s="246"/>
      <c r="D330" s="219" t="s">
        <v>278</v>
      </c>
      <c r="E330" s="247" t="s">
        <v>21</v>
      </c>
      <c r="F330" s="248" t="s">
        <v>280</v>
      </c>
      <c r="G330" s="246"/>
      <c r="H330" s="249">
        <v>1350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278</v>
      </c>
      <c r="AU330" s="255" t="s">
        <v>87</v>
      </c>
      <c r="AV330" s="14" t="s">
        <v>142</v>
      </c>
      <c r="AW330" s="14" t="s">
        <v>38</v>
      </c>
      <c r="AX330" s="14" t="s">
        <v>85</v>
      </c>
      <c r="AY330" s="255" t="s">
        <v>136</v>
      </c>
    </row>
    <row r="331" s="2" customFormat="1" ht="16.5" customHeight="1">
      <c r="A331" s="41"/>
      <c r="B331" s="42"/>
      <c r="C331" s="205" t="s">
        <v>272</v>
      </c>
      <c r="D331" s="205" t="s">
        <v>137</v>
      </c>
      <c r="E331" s="206" t="s">
        <v>1033</v>
      </c>
      <c r="F331" s="207" t="s">
        <v>1034</v>
      </c>
      <c r="G331" s="208" t="s">
        <v>550</v>
      </c>
      <c r="H331" s="209">
        <v>27</v>
      </c>
      <c r="I331" s="210"/>
      <c r="J331" s="211">
        <f>ROUND(I331*H331,2)</f>
        <v>0</v>
      </c>
      <c r="K331" s="207" t="s">
        <v>790</v>
      </c>
      <c r="L331" s="212"/>
      <c r="M331" s="213" t="s">
        <v>21</v>
      </c>
      <c r="N331" s="214" t="s">
        <v>48</v>
      </c>
      <c r="O331" s="87"/>
      <c r="P331" s="215">
        <f>O331*H331</f>
        <v>0</v>
      </c>
      <c r="Q331" s="215">
        <v>1</v>
      </c>
      <c r="R331" s="215">
        <f>Q331*H331</f>
        <v>27</v>
      </c>
      <c r="S331" s="215">
        <v>0</v>
      </c>
      <c r="T331" s="21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7" t="s">
        <v>141</v>
      </c>
      <c r="AT331" s="217" t="s">
        <v>137</v>
      </c>
      <c r="AU331" s="217" t="s">
        <v>87</v>
      </c>
      <c r="AY331" s="20" t="s">
        <v>136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20" t="s">
        <v>85</v>
      </c>
      <c r="BK331" s="218">
        <f>ROUND(I331*H331,2)</f>
        <v>0</v>
      </c>
      <c r="BL331" s="20" t="s">
        <v>142</v>
      </c>
      <c r="BM331" s="217" t="s">
        <v>1035</v>
      </c>
    </row>
    <row r="332" s="2" customFormat="1">
      <c r="A332" s="41"/>
      <c r="B332" s="42"/>
      <c r="C332" s="43"/>
      <c r="D332" s="219" t="s">
        <v>143</v>
      </c>
      <c r="E332" s="43"/>
      <c r="F332" s="220" t="s">
        <v>1034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143</v>
      </c>
      <c r="AU332" s="20" t="s">
        <v>87</v>
      </c>
    </row>
    <row r="333" s="13" customFormat="1">
      <c r="A333" s="13"/>
      <c r="B333" s="234"/>
      <c r="C333" s="235"/>
      <c r="D333" s="219" t="s">
        <v>278</v>
      </c>
      <c r="E333" s="236" t="s">
        <v>21</v>
      </c>
      <c r="F333" s="237" t="s">
        <v>1036</v>
      </c>
      <c r="G333" s="235"/>
      <c r="H333" s="238">
        <v>27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278</v>
      </c>
      <c r="AU333" s="244" t="s">
        <v>87</v>
      </c>
      <c r="AV333" s="13" t="s">
        <v>87</v>
      </c>
      <c r="AW333" s="13" t="s">
        <v>38</v>
      </c>
      <c r="AX333" s="13" t="s">
        <v>77</v>
      </c>
      <c r="AY333" s="244" t="s">
        <v>136</v>
      </c>
    </row>
    <row r="334" s="14" customFormat="1">
      <c r="A334" s="14"/>
      <c r="B334" s="245"/>
      <c r="C334" s="246"/>
      <c r="D334" s="219" t="s">
        <v>278</v>
      </c>
      <c r="E334" s="247" t="s">
        <v>557</v>
      </c>
      <c r="F334" s="248" t="s">
        <v>280</v>
      </c>
      <c r="G334" s="246"/>
      <c r="H334" s="249">
        <v>27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278</v>
      </c>
      <c r="AU334" s="255" t="s">
        <v>87</v>
      </c>
      <c r="AV334" s="14" t="s">
        <v>142</v>
      </c>
      <c r="AW334" s="14" t="s">
        <v>38</v>
      </c>
      <c r="AX334" s="14" t="s">
        <v>85</v>
      </c>
      <c r="AY334" s="255" t="s">
        <v>136</v>
      </c>
    </row>
    <row r="335" s="2" customFormat="1" ht="16.5" customHeight="1">
      <c r="A335" s="41"/>
      <c r="B335" s="42"/>
      <c r="C335" s="205" t="s">
        <v>211</v>
      </c>
      <c r="D335" s="205" t="s">
        <v>137</v>
      </c>
      <c r="E335" s="206" t="s">
        <v>1037</v>
      </c>
      <c r="F335" s="207" t="s">
        <v>1038</v>
      </c>
      <c r="G335" s="208" t="s">
        <v>550</v>
      </c>
      <c r="H335" s="209">
        <v>1.3500000000000001</v>
      </c>
      <c r="I335" s="210"/>
      <c r="J335" s="211">
        <f>ROUND(I335*H335,2)</f>
        <v>0</v>
      </c>
      <c r="K335" s="207" t="s">
        <v>790</v>
      </c>
      <c r="L335" s="212"/>
      <c r="M335" s="213" t="s">
        <v>21</v>
      </c>
      <c r="N335" s="214" t="s">
        <v>48</v>
      </c>
      <c r="O335" s="87"/>
      <c r="P335" s="215">
        <f>O335*H335</f>
        <v>0</v>
      </c>
      <c r="Q335" s="215">
        <v>1</v>
      </c>
      <c r="R335" s="215">
        <f>Q335*H335</f>
        <v>1.3500000000000001</v>
      </c>
      <c r="S335" s="215">
        <v>0</v>
      </c>
      <c r="T335" s="216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7" t="s">
        <v>141</v>
      </c>
      <c r="AT335" s="217" t="s">
        <v>137</v>
      </c>
      <c r="AU335" s="217" t="s">
        <v>87</v>
      </c>
      <c r="AY335" s="20" t="s">
        <v>136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20" t="s">
        <v>85</v>
      </c>
      <c r="BK335" s="218">
        <f>ROUND(I335*H335,2)</f>
        <v>0</v>
      </c>
      <c r="BL335" s="20" t="s">
        <v>142</v>
      </c>
      <c r="BM335" s="217" t="s">
        <v>1039</v>
      </c>
    </row>
    <row r="336" s="2" customFormat="1">
      <c r="A336" s="41"/>
      <c r="B336" s="42"/>
      <c r="C336" s="43"/>
      <c r="D336" s="219" t="s">
        <v>143</v>
      </c>
      <c r="E336" s="43"/>
      <c r="F336" s="220" t="s">
        <v>1038</v>
      </c>
      <c r="G336" s="43"/>
      <c r="H336" s="43"/>
      <c r="I336" s="221"/>
      <c r="J336" s="43"/>
      <c r="K336" s="43"/>
      <c r="L336" s="47"/>
      <c r="M336" s="222"/>
      <c r="N336" s="223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143</v>
      </c>
      <c r="AU336" s="20" t="s">
        <v>87</v>
      </c>
    </row>
    <row r="337" s="13" customFormat="1">
      <c r="A337" s="13"/>
      <c r="B337" s="234"/>
      <c r="C337" s="235"/>
      <c r="D337" s="219" t="s">
        <v>278</v>
      </c>
      <c r="E337" s="236" t="s">
        <v>21</v>
      </c>
      <c r="F337" s="237" t="s">
        <v>1040</v>
      </c>
      <c r="G337" s="235"/>
      <c r="H337" s="238">
        <v>1.3500000000000001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278</v>
      </c>
      <c r="AU337" s="244" t="s">
        <v>87</v>
      </c>
      <c r="AV337" s="13" t="s">
        <v>87</v>
      </c>
      <c r="AW337" s="13" t="s">
        <v>38</v>
      </c>
      <c r="AX337" s="13" t="s">
        <v>85</v>
      </c>
      <c r="AY337" s="244" t="s">
        <v>136</v>
      </c>
    </row>
    <row r="338" s="2" customFormat="1" ht="16.5" customHeight="1">
      <c r="A338" s="41"/>
      <c r="B338" s="42"/>
      <c r="C338" s="225" t="s">
        <v>287</v>
      </c>
      <c r="D338" s="225" t="s">
        <v>152</v>
      </c>
      <c r="E338" s="226" t="s">
        <v>1041</v>
      </c>
      <c r="F338" s="227" t="s">
        <v>1042</v>
      </c>
      <c r="G338" s="228" t="s">
        <v>1027</v>
      </c>
      <c r="H338" s="229">
        <v>405</v>
      </c>
      <c r="I338" s="230"/>
      <c r="J338" s="231">
        <f>ROUND(I338*H338,2)</f>
        <v>0</v>
      </c>
      <c r="K338" s="227" t="s">
        <v>790</v>
      </c>
      <c r="L338" s="47"/>
      <c r="M338" s="232" t="s">
        <v>21</v>
      </c>
      <c r="N338" s="233" t="s">
        <v>48</v>
      </c>
      <c r="O338" s="87"/>
      <c r="P338" s="215">
        <f>O338*H338</f>
        <v>0</v>
      </c>
      <c r="Q338" s="215">
        <v>0.0014</v>
      </c>
      <c r="R338" s="215">
        <f>Q338*H338</f>
        <v>0.56699999999999995</v>
      </c>
      <c r="S338" s="215">
        <v>0</v>
      </c>
      <c r="T338" s="21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7" t="s">
        <v>142</v>
      </c>
      <c r="AT338" s="217" t="s">
        <v>152</v>
      </c>
      <c r="AU338" s="217" t="s">
        <v>87</v>
      </c>
      <c r="AY338" s="20" t="s">
        <v>136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20" t="s">
        <v>85</v>
      </c>
      <c r="BK338" s="218">
        <f>ROUND(I338*H338,2)</f>
        <v>0</v>
      </c>
      <c r="BL338" s="20" t="s">
        <v>142</v>
      </c>
      <c r="BM338" s="217" t="s">
        <v>1043</v>
      </c>
    </row>
    <row r="339" s="2" customFormat="1">
      <c r="A339" s="41"/>
      <c r="B339" s="42"/>
      <c r="C339" s="43"/>
      <c r="D339" s="219" t="s">
        <v>143</v>
      </c>
      <c r="E339" s="43"/>
      <c r="F339" s="220" t="s">
        <v>1044</v>
      </c>
      <c r="G339" s="43"/>
      <c r="H339" s="43"/>
      <c r="I339" s="221"/>
      <c r="J339" s="43"/>
      <c r="K339" s="43"/>
      <c r="L339" s="47"/>
      <c r="M339" s="222"/>
      <c r="N339" s="22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143</v>
      </c>
      <c r="AU339" s="20" t="s">
        <v>87</v>
      </c>
    </row>
    <row r="340" s="2" customFormat="1">
      <c r="A340" s="41"/>
      <c r="B340" s="42"/>
      <c r="C340" s="43"/>
      <c r="D340" s="276" t="s">
        <v>793</v>
      </c>
      <c r="E340" s="43"/>
      <c r="F340" s="277" t="s">
        <v>1045</v>
      </c>
      <c r="G340" s="43"/>
      <c r="H340" s="43"/>
      <c r="I340" s="221"/>
      <c r="J340" s="43"/>
      <c r="K340" s="43"/>
      <c r="L340" s="47"/>
      <c r="M340" s="222"/>
      <c r="N340" s="223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793</v>
      </c>
      <c r="AU340" s="20" t="s">
        <v>87</v>
      </c>
    </row>
    <row r="341" s="15" customFormat="1">
      <c r="A341" s="15"/>
      <c r="B341" s="258"/>
      <c r="C341" s="259"/>
      <c r="D341" s="219" t="s">
        <v>278</v>
      </c>
      <c r="E341" s="260" t="s">
        <v>21</v>
      </c>
      <c r="F341" s="261" t="s">
        <v>1031</v>
      </c>
      <c r="G341" s="259"/>
      <c r="H341" s="260" t="s">
        <v>21</v>
      </c>
      <c r="I341" s="262"/>
      <c r="J341" s="259"/>
      <c r="K341" s="259"/>
      <c r="L341" s="263"/>
      <c r="M341" s="264"/>
      <c r="N341" s="265"/>
      <c r="O341" s="265"/>
      <c r="P341" s="265"/>
      <c r="Q341" s="265"/>
      <c r="R341" s="265"/>
      <c r="S341" s="265"/>
      <c r="T341" s="26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7" t="s">
        <v>278</v>
      </c>
      <c r="AU341" s="267" t="s">
        <v>87</v>
      </c>
      <c r="AV341" s="15" t="s">
        <v>85</v>
      </c>
      <c r="AW341" s="15" t="s">
        <v>38</v>
      </c>
      <c r="AX341" s="15" t="s">
        <v>77</v>
      </c>
      <c r="AY341" s="267" t="s">
        <v>136</v>
      </c>
    </row>
    <row r="342" s="13" customFormat="1">
      <c r="A342" s="13"/>
      <c r="B342" s="234"/>
      <c r="C342" s="235"/>
      <c r="D342" s="219" t="s">
        <v>278</v>
      </c>
      <c r="E342" s="236" t="s">
        <v>21</v>
      </c>
      <c r="F342" s="237" t="s">
        <v>1046</v>
      </c>
      <c r="G342" s="235"/>
      <c r="H342" s="238">
        <v>405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278</v>
      </c>
      <c r="AU342" s="244" t="s">
        <v>87</v>
      </c>
      <c r="AV342" s="13" t="s">
        <v>87</v>
      </c>
      <c r="AW342" s="13" t="s">
        <v>38</v>
      </c>
      <c r="AX342" s="13" t="s">
        <v>85</v>
      </c>
      <c r="AY342" s="244" t="s">
        <v>136</v>
      </c>
    </row>
    <row r="343" s="2" customFormat="1" ht="16.5" customHeight="1">
      <c r="A343" s="41"/>
      <c r="B343" s="42"/>
      <c r="C343" s="205" t="s">
        <v>215</v>
      </c>
      <c r="D343" s="205" t="s">
        <v>137</v>
      </c>
      <c r="E343" s="206" t="s">
        <v>1047</v>
      </c>
      <c r="F343" s="207" t="s">
        <v>1048</v>
      </c>
      <c r="G343" s="208" t="s">
        <v>140</v>
      </c>
      <c r="H343" s="209">
        <v>2700</v>
      </c>
      <c r="I343" s="210"/>
      <c r="J343" s="211">
        <f>ROUND(I343*H343,2)</f>
        <v>0</v>
      </c>
      <c r="K343" s="207" t="s">
        <v>21</v>
      </c>
      <c r="L343" s="212"/>
      <c r="M343" s="213" t="s">
        <v>21</v>
      </c>
      <c r="N343" s="214" t="s">
        <v>48</v>
      </c>
      <c r="O343" s="87"/>
      <c r="P343" s="215">
        <f>O343*H343</f>
        <v>0</v>
      </c>
      <c r="Q343" s="215">
        <v>0.001</v>
      </c>
      <c r="R343" s="215">
        <f>Q343*H343</f>
        <v>2.7000000000000002</v>
      </c>
      <c r="S343" s="215">
        <v>0</v>
      </c>
      <c r="T343" s="21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7" t="s">
        <v>141</v>
      </c>
      <c r="AT343" s="217" t="s">
        <v>137</v>
      </c>
      <c r="AU343" s="217" t="s">
        <v>87</v>
      </c>
      <c r="AY343" s="20" t="s">
        <v>136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20" t="s">
        <v>85</v>
      </c>
      <c r="BK343" s="218">
        <f>ROUND(I343*H343,2)</f>
        <v>0</v>
      </c>
      <c r="BL343" s="20" t="s">
        <v>142</v>
      </c>
      <c r="BM343" s="217" t="s">
        <v>1049</v>
      </c>
    </row>
    <row r="344" s="2" customFormat="1">
      <c r="A344" s="41"/>
      <c r="B344" s="42"/>
      <c r="C344" s="43"/>
      <c r="D344" s="219" t="s">
        <v>143</v>
      </c>
      <c r="E344" s="43"/>
      <c r="F344" s="220" t="s">
        <v>1050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143</v>
      </c>
      <c r="AU344" s="20" t="s">
        <v>87</v>
      </c>
    </row>
    <row r="345" s="13" customFormat="1">
      <c r="A345" s="13"/>
      <c r="B345" s="234"/>
      <c r="C345" s="235"/>
      <c r="D345" s="219" t="s">
        <v>278</v>
      </c>
      <c r="E345" s="236" t="s">
        <v>21</v>
      </c>
      <c r="F345" s="237" t="s">
        <v>1051</v>
      </c>
      <c r="G345" s="235"/>
      <c r="H345" s="238">
        <v>2700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278</v>
      </c>
      <c r="AU345" s="244" t="s">
        <v>87</v>
      </c>
      <c r="AV345" s="13" t="s">
        <v>87</v>
      </c>
      <c r="AW345" s="13" t="s">
        <v>38</v>
      </c>
      <c r="AX345" s="13" t="s">
        <v>85</v>
      </c>
      <c r="AY345" s="244" t="s">
        <v>136</v>
      </c>
    </row>
    <row r="346" s="2" customFormat="1" ht="16.5" customHeight="1">
      <c r="A346" s="41"/>
      <c r="B346" s="42"/>
      <c r="C346" s="225" t="s">
        <v>296</v>
      </c>
      <c r="D346" s="225" t="s">
        <v>152</v>
      </c>
      <c r="E346" s="226" t="s">
        <v>1052</v>
      </c>
      <c r="F346" s="227" t="s">
        <v>1053</v>
      </c>
      <c r="G346" s="228" t="s">
        <v>227</v>
      </c>
      <c r="H346" s="229">
        <v>224.40000000000001</v>
      </c>
      <c r="I346" s="230"/>
      <c r="J346" s="231">
        <f>ROUND(I346*H346,2)</f>
        <v>0</v>
      </c>
      <c r="K346" s="227" t="s">
        <v>790</v>
      </c>
      <c r="L346" s="47"/>
      <c r="M346" s="232" t="s">
        <v>21</v>
      </c>
      <c r="N346" s="233" t="s">
        <v>48</v>
      </c>
      <c r="O346" s="87"/>
      <c r="P346" s="215">
        <f>O346*H346</f>
        <v>0</v>
      </c>
      <c r="Q346" s="215">
        <v>0.00098999999999999999</v>
      </c>
      <c r="R346" s="215">
        <f>Q346*H346</f>
        <v>0.22215599999999999</v>
      </c>
      <c r="S346" s="215">
        <v>0</v>
      </c>
      <c r="T346" s="21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7" t="s">
        <v>142</v>
      </c>
      <c r="AT346" s="217" t="s">
        <v>152</v>
      </c>
      <c r="AU346" s="217" t="s">
        <v>87</v>
      </c>
      <c r="AY346" s="20" t="s">
        <v>136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20" t="s">
        <v>85</v>
      </c>
      <c r="BK346" s="218">
        <f>ROUND(I346*H346,2)</f>
        <v>0</v>
      </c>
      <c r="BL346" s="20" t="s">
        <v>142</v>
      </c>
      <c r="BM346" s="217" t="s">
        <v>1054</v>
      </c>
    </row>
    <row r="347" s="2" customFormat="1">
      <c r="A347" s="41"/>
      <c r="B347" s="42"/>
      <c r="C347" s="43"/>
      <c r="D347" s="219" t="s">
        <v>143</v>
      </c>
      <c r="E347" s="43"/>
      <c r="F347" s="220" t="s">
        <v>1055</v>
      </c>
      <c r="G347" s="43"/>
      <c r="H347" s="43"/>
      <c r="I347" s="221"/>
      <c r="J347" s="43"/>
      <c r="K347" s="43"/>
      <c r="L347" s="47"/>
      <c r="M347" s="222"/>
      <c r="N347" s="22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143</v>
      </c>
      <c r="AU347" s="20" t="s">
        <v>87</v>
      </c>
    </row>
    <row r="348" s="2" customFormat="1">
      <c r="A348" s="41"/>
      <c r="B348" s="42"/>
      <c r="C348" s="43"/>
      <c r="D348" s="276" t="s">
        <v>793</v>
      </c>
      <c r="E348" s="43"/>
      <c r="F348" s="277" t="s">
        <v>1056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793</v>
      </c>
      <c r="AU348" s="20" t="s">
        <v>87</v>
      </c>
    </row>
    <row r="349" s="15" customFormat="1">
      <c r="A349" s="15"/>
      <c r="B349" s="258"/>
      <c r="C349" s="259"/>
      <c r="D349" s="219" t="s">
        <v>278</v>
      </c>
      <c r="E349" s="260" t="s">
        <v>21</v>
      </c>
      <c r="F349" s="261" t="s">
        <v>1023</v>
      </c>
      <c r="G349" s="259"/>
      <c r="H349" s="260" t="s">
        <v>21</v>
      </c>
      <c r="I349" s="262"/>
      <c r="J349" s="259"/>
      <c r="K349" s="259"/>
      <c r="L349" s="263"/>
      <c r="M349" s="264"/>
      <c r="N349" s="265"/>
      <c r="O349" s="265"/>
      <c r="P349" s="265"/>
      <c r="Q349" s="265"/>
      <c r="R349" s="265"/>
      <c r="S349" s="265"/>
      <c r="T349" s="26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7" t="s">
        <v>278</v>
      </c>
      <c r="AU349" s="267" t="s">
        <v>87</v>
      </c>
      <c r="AV349" s="15" t="s">
        <v>85</v>
      </c>
      <c r="AW349" s="15" t="s">
        <v>38</v>
      </c>
      <c r="AX349" s="15" t="s">
        <v>77</v>
      </c>
      <c r="AY349" s="267" t="s">
        <v>136</v>
      </c>
    </row>
    <row r="350" s="13" customFormat="1">
      <c r="A350" s="13"/>
      <c r="B350" s="234"/>
      <c r="C350" s="235"/>
      <c r="D350" s="219" t="s">
        <v>278</v>
      </c>
      <c r="E350" s="236" t="s">
        <v>720</v>
      </c>
      <c r="F350" s="237" t="s">
        <v>1057</v>
      </c>
      <c r="G350" s="235"/>
      <c r="H350" s="238">
        <v>224.40000000000001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278</v>
      </c>
      <c r="AU350" s="244" t="s">
        <v>87</v>
      </c>
      <c r="AV350" s="13" t="s">
        <v>87</v>
      </c>
      <c r="AW350" s="13" t="s">
        <v>38</v>
      </c>
      <c r="AX350" s="13" t="s">
        <v>85</v>
      </c>
      <c r="AY350" s="244" t="s">
        <v>136</v>
      </c>
    </row>
    <row r="351" s="2" customFormat="1" ht="16.5" customHeight="1">
      <c r="A351" s="41"/>
      <c r="B351" s="42"/>
      <c r="C351" s="205" t="s">
        <v>218</v>
      </c>
      <c r="D351" s="205" t="s">
        <v>137</v>
      </c>
      <c r="E351" s="206" t="s">
        <v>1058</v>
      </c>
      <c r="F351" s="207" t="s">
        <v>1059</v>
      </c>
      <c r="G351" s="208" t="s">
        <v>550</v>
      </c>
      <c r="H351" s="209">
        <v>112.2</v>
      </c>
      <c r="I351" s="210"/>
      <c r="J351" s="211">
        <f>ROUND(I351*H351,2)</f>
        <v>0</v>
      </c>
      <c r="K351" s="207" t="s">
        <v>790</v>
      </c>
      <c r="L351" s="212"/>
      <c r="M351" s="213" t="s">
        <v>21</v>
      </c>
      <c r="N351" s="214" t="s">
        <v>48</v>
      </c>
      <c r="O351" s="87"/>
      <c r="P351" s="215">
        <f>O351*H351</f>
        <v>0</v>
      </c>
      <c r="Q351" s="215">
        <v>1</v>
      </c>
      <c r="R351" s="215">
        <f>Q351*H351</f>
        <v>112.2</v>
      </c>
      <c r="S351" s="215">
        <v>0</v>
      </c>
      <c r="T351" s="216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7" t="s">
        <v>141</v>
      </c>
      <c r="AT351" s="217" t="s">
        <v>137</v>
      </c>
      <c r="AU351" s="217" t="s">
        <v>87</v>
      </c>
      <c r="AY351" s="20" t="s">
        <v>136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20" t="s">
        <v>85</v>
      </c>
      <c r="BK351" s="218">
        <f>ROUND(I351*H351,2)</f>
        <v>0</v>
      </c>
      <c r="BL351" s="20" t="s">
        <v>142</v>
      </c>
      <c r="BM351" s="217" t="s">
        <v>1060</v>
      </c>
    </row>
    <row r="352" s="2" customFormat="1">
      <c r="A352" s="41"/>
      <c r="B352" s="42"/>
      <c r="C352" s="43"/>
      <c r="D352" s="219" t="s">
        <v>143</v>
      </c>
      <c r="E352" s="43"/>
      <c r="F352" s="220" t="s">
        <v>1059</v>
      </c>
      <c r="G352" s="43"/>
      <c r="H352" s="43"/>
      <c r="I352" s="221"/>
      <c r="J352" s="43"/>
      <c r="K352" s="43"/>
      <c r="L352" s="47"/>
      <c r="M352" s="222"/>
      <c r="N352" s="223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143</v>
      </c>
      <c r="AU352" s="20" t="s">
        <v>87</v>
      </c>
    </row>
    <row r="353" s="13" customFormat="1">
      <c r="A353" s="13"/>
      <c r="B353" s="234"/>
      <c r="C353" s="235"/>
      <c r="D353" s="219" t="s">
        <v>278</v>
      </c>
      <c r="E353" s="236" t="s">
        <v>548</v>
      </c>
      <c r="F353" s="237" t="s">
        <v>1061</v>
      </c>
      <c r="G353" s="235"/>
      <c r="H353" s="238">
        <v>112.2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278</v>
      </c>
      <c r="AU353" s="244" t="s">
        <v>87</v>
      </c>
      <c r="AV353" s="13" t="s">
        <v>87</v>
      </c>
      <c r="AW353" s="13" t="s">
        <v>38</v>
      </c>
      <c r="AX353" s="13" t="s">
        <v>85</v>
      </c>
      <c r="AY353" s="244" t="s">
        <v>136</v>
      </c>
    </row>
    <row r="354" s="2" customFormat="1" ht="16.5" customHeight="1">
      <c r="A354" s="41"/>
      <c r="B354" s="42"/>
      <c r="C354" s="205" t="s">
        <v>305</v>
      </c>
      <c r="D354" s="205" t="s">
        <v>137</v>
      </c>
      <c r="E354" s="206" t="s">
        <v>1037</v>
      </c>
      <c r="F354" s="207" t="s">
        <v>1038</v>
      </c>
      <c r="G354" s="208" t="s">
        <v>550</v>
      </c>
      <c r="H354" s="209">
        <v>5.6100000000000003</v>
      </c>
      <c r="I354" s="210"/>
      <c r="J354" s="211">
        <f>ROUND(I354*H354,2)</f>
        <v>0</v>
      </c>
      <c r="K354" s="207" t="s">
        <v>790</v>
      </c>
      <c r="L354" s="212"/>
      <c r="M354" s="213" t="s">
        <v>21</v>
      </c>
      <c r="N354" s="214" t="s">
        <v>48</v>
      </c>
      <c r="O354" s="87"/>
      <c r="P354" s="215">
        <f>O354*H354</f>
        <v>0</v>
      </c>
      <c r="Q354" s="215">
        <v>1</v>
      </c>
      <c r="R354" s="215">
        <f>Q354*H354</f>
        <v>5.6100000000000003</v>
      </c>
      <c r="S354" s="215">
        <v>0</v>
      </c>
      <c r="T354" s="216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7" t="s">
        <v>141</v>
      </c>
      <c r="AT354" s="217" t="s">
        <v>137</v>
      </c>
      <c r="AU354" s="217" t="s">
        <v>87</v>
      </c>
      <c r="AY354" s="20" t="s">
        <v>136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20" t="s">
        <v>85</v>
      </c>
      <c r="BK354" s="218">
        <f>ROUND(I354*H354,2)</f>
        <v>0</v>
      </c>
      <c r="BL354" s="20" t="s">
        <v>142</v>
      </c>
      <c r="BM354" s="217" t="s">
        <v>1062</v>
      </c>
    </row>
    <row r="355" s="2" customFormat="1">
      <c r="A355" s="41"/>
      <c r="B355" s="42"/>
      <c r="C355" s="43"/>
      <c r="D355" s="219" t="s">
        <v>143</v>
      </c>
      <c r="E355" s="43"/>
      <c r="F355" s="220" t="s">
        <v>1038</v>
      </c>
      <c r="G355" s="43"/>
      <c r="H355" s="43"/>
      <c r="I355" s="221"/>
      <c r="J355" s="43"/>
      <c r="K355" s="43"/>
      <c r="L355" s="47"/>
      <c r="M355" s="222"/>
      <c r="N355" s="223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143</v>
      </c>
      <c r="AU355" s="20" t="s">
        <v>87</v>
      </c>
    </row>
    <row r="356" s="13" customFormat="1">
      <c r="A356" s="13"/>
      <c r="B356" s="234"/>
      <c r="C356" s="235"/>
      <c r="D356" s="219" t="s">
        <v>278</v>
      </c>
      <c r="E356" s="236" t="s">
        <v>21</v>
      </c>
      <c r="F356" s="237" t="s">
        <v>1063</v>
      </c>
      <c r="G356" s="235"/>
      <c r="H356" s="238">
        <v>5.6100000000000003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278</v>
      </c>
      <c r="AU356" s="244" t="s">
        <v>87</v>
      </c>
      <c r="AV356" s="13" t="s">
        <v>87</v>
      </c>
      <c r="AW356" s="13" t="s">
        <v>38</v>
      </c>
      <c r="AX356" s="13" t="s">
        <v>85</v>
      </c>
      <c r="AY356" s="244" t="s">
        <v>136</v>
      </c>
    </row>
    <row r="357" s="2" customFormat="1" ht="16.5" customHeight="1">
      <c r="A357" s="41"/>
      <c r="B357" s="42"/>
      <c r="C357" s="225" t="s">
        <v>221</v>
      </c>
      <c r="D357" s="225" t="s">
        <v>152</v>
      </c>
      <c r="E357" s="226" t="s">
        <v>1064</v>
      </c>
      <c r="F357" s="227" t="s">
        <v>1065</v>
      </c>
      <c r="G357" s="228" t="s">
        <v>472</v>
      </c>
      <c r="H357" s="229">
        <v>9000</v>
      </c>
      <c r="I357" s="230"/>
      <c r="J357" s="231">
        <f>ROUND(I357*H357,2)</f>
        <v>0</v>
      </c>
      <c r="K357" s="227" t="s">
        <v>21</v>
      </c>
      <c r="L357" s="47"/>
      <c r="M357" s="232" t="s">
        <v>21</v>
      </c>
      <c r="N357" s="233" t="s">
        <v>48</v>
      </c>
      <c r="O357" s="87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7" t="s">
        <v>142</v>
      </c>
      <c r="AT357" s="217" t="s">
        <v>152</v>
      </c>
      <c r="AU357" s="217" t="s">
        <v>87</v>
      </c>
      <c r="AY357" s="20" t="s">
        <v>136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20" t="s">
        <v>85</v>
      </c>
      <c r="BK357" s="218">
        <f>ROUND(I357*H357,2)</f>
        <v>0</v>
      </c>
      <c r="BL357" s="20" t="s">
        <v>142</v>
      </c>
      <c r="BM357" s="217" t="s">
        <v>1066</v>
      </c>
    </row>
    <row r="358" s="2" customFormat="1">
      <c r="A358" s="41"/>
      <c r="B358" s="42"/>
      <c r="C358" s="43"/>
      <c r="D358" s="219" t="s">
        <v>143</v>
      </c>
      <c r="E358" s="43"/>
      <c r="F358" s="220" t="s">
        <v>1065</v>
      </c>
      <c r="G358" s="43"/>
      <c r="H358" s="43"/>
      <c r="I358" s="221"/>
      <c r="J358" s="43"/>
      <c r="K358" s="43"/>
      <c r="L358" s="47"/>
      <c r="M358" s="222"/>
      <c r="N358" s="22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143</v>
      </c>
      <c r="AU358" s="20" t="s">
        <v>87</v>
      </c>
    </row>
    <row r="359" s="13" customFormat="1">
      <c r="A359" s="13"/>
      <c r="B359" s="234"/>
      <c r="C359" s="235"/>
      <c r="D359" s="219" t="s">
        <v>278</v>
      </c>
      <c r="E359" s="236" t="s">
        <v>21</v>
      </c>
      <c r="F359" s="237" t="s">
        <v>1067</v>
      </c>
      <c r="G359" s="235"/>
      <c r="H359" s="238">
        <v>9000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278</v>
      </c>
      <c r="AU359" s="244" t="s">
        <v>87</v>
      </c>
      <c r="AV359" s="13" t="s">
        <v>87</v>
      </c>
      <c r="AW359" s="13" t="s">
        <v>38</v>
      </c>
      <c r="AX359" s="13" t="s">
        <v>85</v>
      </c>
      <c r="AY359" s="244" t="s">
        <v>136</v>
      </c>
    </row>
    <row r="360" s="12" customFormat="1" ht="22.8" customHeight="1">
      <c r="A360" s="12"/>
      <c r="B360" s="191"/>
      <c r="C360" s="192"/>
      <c r="D360" s="193" t="s">
        <v>76</v>
      </c>
      <c r="E360" s="256" t="s">
        <v>148</v>
      </c>
      <c r="F360" s="256" t="s">
        <v>1068</v>
      </c>
      <c r="G360" s="192"/>
      <c r="H360" s="192"/>
      <c r="I360" s="195"/>
      <c r="J360" s="257">
        <f>BK360</f>
        <v>0</v>
      </c>
      <c r="K360" s="192"/>
      <c r="L360" s="197"/>
      <c r="M360" s="198"/>
      <c r="N360" s="199"/>
      <c r="O360" s="199"/>
      <c r="P360" s="200">
        <f>SUM(P361:P489)</f>
        <v>0</v>
      </c>
      <c r="Q360" s="199"/>
      <c r="R360" s="200">
        <f>SUM(R361:R489)</f>
        <v>50.777641370000005</v>
      </c>
      <c r="S360" s="199"/>
      <c r="T360" s="201">
        <f>SUM(T361:T489)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2" t="s">
        <v>85</v>
      </c>
      <c r="AT360" s="203" t="s">
        <v>76</v>
      </c>
      <c r="AU360" s="203" t="s">
        <v>85</v>
      </c>
      <c r="AY360" s="202" t="s">
        <v>136</v>
      </c>
      <c r="BK360" s="204">
        <f>SUM(BK361:BK489)</f>
        <v>0</v>
      </c>
    </row>
    <row r="361" s="2" customFormat="1" ht="16.5" customHeight="1">
      <c r="A361" s="41"/>
      <c r="B361" s="42"/>
      <c r="C361" s="225" t="s">
        <v>318</v>
      </c>
      <c r="D361" s="225" t="s">
        <v>152</v>
      </c>
      <c r="E361" s="226" t="s">
        <v>1069</v>
      </c>
      <c r="F361" s="227" t="s">
        <v>1070</v>
      </c>
      <c r="G361" s="228" t="s">
        <v>543</v>
      </c>
      <c r="H361" s="229">
        <v>29.774999999999999</v>
      </c>
      <c r="I361" s="230"/>
      <c r="J361" s="231">
        <f>ROUND(I361*H361,2)</f>
        <v>0</v>
      </c>
      <c r="K361" s="227" t="s">
        <v>790</v>
      </c>
      <c r="L361" s="47"/>
      <c r="M361" s="232" t="s">
        <v>21</v>
      </c>
      <c r="N361" s="233" t="s">
        <v>48</v>
      </c>
      <c r="O361" s="87"/>
      <c r="P361" s="215">
        <f>O361*H361</f>
        <v>0</v>
      </c>
      <c r="Q361" s="215">
        <v>0.36037999999999998</v>
      </c>
      <c r="R361" s="215">
        <f>Q361*H361</f>
        <v>10.730314499999999</v>
      </c>
      <c r="S361" s="215">
        <v>0</v>
      </c>
      <c r="T361" s="216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7" t="s">
        <v>142</v>
      </c>
      <c r="AT361" s="217" t="s">
        <v>152</v>
      </c>
      <c r="AU361" s="217" t="s">
        <v>87</v>
      </c>
      <c r="AY361" s="20" t="s">
        <v>136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20" t="s">
        <v>85</v>
      </c>
      <c r="BK361" s="218">
        <f>ROUND(I361*H361,2)</f>
        <v>0</v>
      </c>
      <c r="BL361" s="20" t="s">
        <v>142</v>
      </c>
      <c r="BM361" s="217" t="s">
        <v>1071</v>
      </c>
    </row>
    <row r="362" s="2" customFormat="1">
      <c r="A362" s="41"/>
      <c r="B362" s="42"/>
      <c r="C362" s="43"/>
      <c r="D362" s="219" t="s">
        <v>143</v>
      </c>
      <c r="E362" s="43"/>
      <c r="F362" s="220" t="s">
        <v>1072</v>
      </c>
      <c r="G362" s="43"/>
      <c r="H362" s="43"/>
      <c r="I362" s="221"/>
      <c r="J362" s="43"/>
      <c r="K362" s="43"/>
      <c r="L362" s="47"/>
      <c r="M362" s="222"/>
      <c r="N362" s="223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143</v>
      </c>
      <c r="AU362" s="20" t="s">
        <v>87</v>
      </c>
    </row>
    <row r="363" s="2" customFormat="1">
      <c r="A363" s="41"/>
      <c r="B363" s="42"/>
      <c r="C363" s="43"/>
      <c r="D363" s="276" t="s">
        <v>793</v>
      </c>
      <c r="E363" s="43"/>
      <c r="F363" s="277" t="s">
        <v>1073</v>
      </c>
      <c r="G363" s="43"/>
      <c r="H363" s="43"/>
      <c r="I363" s="221"/>
      <c r="J363" s="43"/>
      <c r="K363" s="43"/>
      <c r="L363" s="47"/>
      <c r="M363" s="222"/>
      <c r="N363" s="223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793</v>
      </c>
      <c r="AU363" s="20" t="s">
        <v>87</v>
      </c>
    </row>
    <row r="364" s="15" customFormat="1">
      <c r="A364" s="15"/>
      <c r="B364" s="258"/>
      <c r="C364" s="259"/>
      <c r="D364" s="219" t="s">
        <v>278</v>
      </c>
      <c r="E364" s="260" t="s">
        <v>21</v>
      </c>
      <c r="F364" s="261" t="s">
        <v>1074</v>
      </c>
      <c r="G364" s="259"/>
      <c r="H364" s="260" t="s">
        <v>21</v>
      </c>
      <c r="I364" s="262"/>
      <c r="J364" s="259"/>
      <c r="K364" s="259"/>
      <c r="L364" s="263"/>
      <c r="M364" s="264"/>
      <c r="N364" s="265"/>
      <c r="O364" s="265"/>
      <c r="P364" s="265"/>
      <c r="Q364" s="265"/>
      <c r="R364" s="265"/>
      <c r="S364" s="265"/>
      <c r="T364" s="26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7" t="s">
        <v>278</v>
      </c>
      <c r="AU364" s="267" t="s">
        <v>87</v>
      </c>
      <c r="AV364" s="15" t="s">
        <v>85</v>
      </c>
      <c r="AW364" s="15" t="s">
        <v>38</v>
      </c>
      <c r="AX364" s="15" t="s">
        <v>77</v>
      </c>
      <c r="AY364" s="267" t="s">
        <v>136</v>
      </c>
    </row>
    <row r="365" s="13" customFormat="1">
      <c r="A365" s="13"/>
      <c r="B365" s="234"/>
      <c r="C365" s="235"/>
      <c r="D365" s="219" t="s">
        <v>278</v>
      </c>
      <c r="E365" s="236" t="s">
        <v>21</v>
      </c>
      <c r="F365" s="237" t="s">
        <v>622</v>
      </c>
      <c r="G365" s="235"/>
      <c r="H365" s="238">
        <v>29.774999999999999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278</v>
      </c>
      <c r="AU365" s="244" t="s">
        <v>87</v>
      </c>
      <c r="AV365" s="13" t="s">
        <v>87</v>
      </c>
      <c r="AW365" s="13" t="s">
        <v>38</v>
      </c>
      <c r="AX365" s="13" t="s">
        <v>85</v>
      </c>
      <c r="AY365" s="244" t="s">
        <v>136</v>
      </c>
    </row>
    <row r="366" s="2" customFormat="1" ht="16.5" customHeight="1">
      <c r="A366" s="41"/>
      <c r="B366" s="42"/>
      <c r="C366" s="205" t="s">
        <v>228</v>
      </c>
      <c r="D366" s="205" t="s">
        <v>137</v>
      </c>
      <c r="E366" s="206" t="s">
        <v>1075</v>
      </c>
      <c r="F366" s="207" t="s">
        <v>1076</v>
      </c>
      <c r="G366" s="208" t="s">
        <v>543</v>
      </c>
      <c r="H366" s="209">
        <v>4.4660000000000002</v>
      </c>
      <c r="I366" s="210"/>
      <c r="J366" s="211">
        <f>ROUND(I366*H366,2)</f>
        <v>0</v>
      </c>
      <c r="K366" s="207" t="s">
        <v>21</v>
      </c>
      <c r="L366" s="212"/>
      <c r="M366" s="213" t="s">
        <v>21</v>
      </c>
      <c r="N366" s="214" t="s">
        <v>48</v>
      </c>
      <c r="O366" s="87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7" t="s">
        <v>141</v>
      </c>
      <c r="AT366" s="217" t="s">
        <v>137</v>
      </c>
      <c r="AU366" s="217" t="s">
        <v>87</v>
      </c>
      <c r="AY366" s="20" t="s">
        <v>136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20" t="s">
        <v>85</v>
      </c>
      <c r="BK366" s="218">
        <f>ROUND(I366*H366,2)</f>
        <v>0</v>
      </c>
      <c r="BL366" s="20" t="s">
        <v>142</v>
      </c>
      <c r="BM366" s="217" t="s">
        <v>1077</v>
      </c>
    </row>
    <row r="367" s="2" customFormat="1">
      <c r="A367" s="41"/>
      <c r="B367" s="42"/>
      <c r="C367" s="43"/>
      <c r="D367" s="219" t="s">
        <v>143</v>
      </c>
      <c r="E367" s="43"/>
      <c r="F367" s="220" t="s">
        <v>1076</v>
      </c>
      <c r="G367" s="43"/>
      <c r="H367" s="43"/>
      <c r="I367" s="221"/>
      <c r="J367" s="43"/>
      <c r="K367" s="43"/>
      <c r="L367" s="47"/>
      <c r="M367" s="222"/>
      <c r="N367" s="223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143</v>
      </c>
      <c r="AU367" s="20" t="s">
        <v>87</v>
      </c>
    </row>
    <row r="368" s="2" customFormat="1">
      <c r="A368" s="41"/>
      <c r="B368" s="42"/>
      <c r="C368" s="43"/>
      <c r="D368" s="219" t="s">
        <v>144</v>
      </c>
      <c r="E368" s="43"/>
      <c r="F368" s="224" t="s">
        <v>1078</v>
      </c>
      <c r="G368" s="43"/>
      <c r="H368" s="43"/>
      <c r="I368" s="221"/>
      <c r="J368" s="43"/>
      <c r="K368" s="43"/>
      <c r="L368" s="47"/>
      <c r="M368" s="222"/>
      <c r="N368" s="223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144</v>
      </c>
      <c r="AU368" s="20" t="s">
        <v>87</v>
      </c>
    </row>
    <row r="369" s="13" customFormat="1">
      <c r="A369" s="13"/>
      <c r="B369" s="234"/>
      <c r="C369" s="235"/>
      <c r="D369" s="219" t="s">
        <v>278</v>
      </c>
      <c r="E369" s="236" t="s">
        <v>21</v>
      </c>
      <c r="F369" s="237" t="s">
        <v>1079</v>
      </c>
      <c r="G369" s="235"/>
      <c r="H369" s="238">
        <v>4.4660000000000002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278</v>
      </c>
      <c r="AU369" s="244" t="s">
        <v>87</v>
      </c>
      <c r="AV369" s="13" t="s">
        <v>87</v>
      </c>
      <c r="AW369" s="13" t="s">
        <v>38</v>
      </c>
      <c r="AX369" s="13" t="s">
        <v>85</v>
      </c>
      <c r="AY369" s="244" t="s">
        <v>136</v>
      </c>
    </row>
    <row r="370" s="2" customFormat="1" ht="16.5" customHeight="1">
      <c r="A370" s="41"/>
      <c r="B370" s="42"/>
      <c r="C370" s="225" t="s">
        <v>326</v>
      </c>
      <c r="D370" s="225" t="s">
        <v>152</v>
      </c>
      <c r="E370" s="226" t="s">
        <v>1080</v>
      </c>
      <c r="F370" s="227" t="s">
        <v>1081</v>
      </c>
      <c r="G370" s="228" t="s">
        <v>543</v>
      </c>
      <c r="H370" s="229">
        <v>325.29700000000003</v>
      </c>
      <c r="I370" s="230"/>
      <c r="J370" s="231">
        <f>ROUND(I370*H370,2)</f>
        <v>0</v>
      </c>
      <c r="K370" s="227" t="s">
        <v>790</v>
      </c>
      <c r="L370" s="47"/>
      <c r="M370" s="232" t="s">
        <v>21</v>
      </c>
      <c r="N370" s="233" t="s">
        <v>48</v>
      </c>
      <c r="O370" s="87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7" t="s">
        <v>142</v>
      </c>
      <c r="AT370" s="217" t="s">
        <v>152</v>
      </c>
      <c r="AU370" s="217" t="s">
        <v>87</v>
      </c>
      <c r="AY370" s="20" t="s">
        <v>136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20" t="s">
        <v>85</v>
      </c>
      <c r="BK370" s="218">
        <f>ROUND(I370*H370,2)</f>
        <v>0</v>
      </c>
      <c r="BL370" s="20" t="s">
        <v>142</v>
      </c>
      <c r="BM370" s="217" t="s">
        <v>1082</v>
      </c>
    </row>
    <row r="371" s="2" customFormat="1">
      <c r="A371" s="41"/>
      <c r="B371" s="42"/>
      <c r="C371" s="43"/>
      <c r="D371" s="219" t="s">
        <v>143</v>
      </c>
      <c r="E371" s="43"/>
      <c r="F371" s="220" t="s">
        <v>1083</v>
      </c>
      <c r="G371" s="43"/>
      <c r="H371" s="43"/>
      <c r="I371" s="221"/>
      <c r="J371" s="43"/>
      <c r="K371" s="43"/>
      <c r="L371" s="47"/>
      <c r="M371" s="222"/>
      <c r="N371" s="223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143</v>
      </c>
      <c r="AU371" s="20" t="s">
        <v>87</v>
      </c>
    </row>
    <row r="372" s="2" customFormat="1">
      <c r="A372" s="41"/>
      <c r="B372" s="42"/>
      <c r="C372" s="43"/>
      <c r="D372" s="276" t="s">
        <v>793</v>
      </c>
      <c r="E372" s="43"/>
      <c r="F372" s="277" t="s">
        <v>1084</v>
      </c>
      <c r="G372" s="43"/>
      <c r="H372" s="43"/>
      <c r="I372" s="221"/>
      <c r="J372" s="43"/>
      <c r="K372" s="43"/>
      <c r="L372" s="47"/>
      <c r="M372" s="222"/>
      <c r="N372" s="223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793</v>
      </c>
      <c r="AU372" s="20" t="s">
        <v>87</v>
      </c>
    </row>
    <row r="373" s="2" customFormat="1">
      <c r="A373" s="41"/>
      <c r="B373" s="42"/>
      <c r="C373" s="43"/>
      <c r="D373" s="219" t="s">
        <v>144</v>
      </c>
      <c r="E373" s="43"/>
      <c r="F373" s="224" t="s">
        <v>1085</v>
      </c>
      <c r="G373" s="43"/>
      <c r="H373" s="43"/>
      <c r="I373" s="221"/>
      <c r="J373" s="43"/>
      <c r="K373" s="43"/>
      <c r="L373" s="47"/>
      <c r="M373" s="222"/>
      <c r="N373" s="223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144</v>
      </c>
      <c r="AU373" s="20" t="s">
        <v>87</v>
      </c>
    </row>
    <row r="374" s="15" customFormat="1">
      <c r="A374" s="15"/>
      <c r="B374" s="258"/>
      <c r="C374" s="259"/>
      <c r="D374" s="219" t="s">
        <v>278</v>
      </c>
      <c r="E374" s="260" t="s">
        <v>21</v>
      </c>
      <c r="F374" s="261" t="s">
        <v>1086</v>
      </c>
      <c r="G374" s="259"/>
      <c r="H374" s="260" t="s">
        <v>21</v>
      </c>
      <c r="I374" s="262"/>
      <c r="J374" s="259"/>
      <c r="K374" s="259"/>
      <c r="L374" s="263"/>
      <c r="M374" s="264"/>
      <c r="N374" s="265"/>
      <c r="O374" s="265"/>
      <c r="P374" s="265"/>
      <c r="Q374" s="265"/>
      <c r="R374" s="265"/>
      <c r="S374" s="265"/>
      <c r="T374" s="26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7" t="s">
        <v>278</v>
      </c>
      <c r="AU374" s="267" t="s">
        <v>87</v>
      </c>
      <c r="AV374" s="15" t="s">
        <v>85</v>
      </c>
      <c r="AW374" s="15" t="s">
        <v>38</v>
      </c>
      <c r="AX374" s="15" t="s">
        <v>77</v>
      </c>
      <c r="AY374" s="267" t="s">
        <v>136</v>
      </c>
    </row>
    <row r="375" s="13" customFormat="1">
      <c r="A375" s="13"/>
      <c r="B375" s="234"/>
      <c r="C375" s="235"/>
      <c r="D375" s="219" t="s">
        <v>278</v>
      </c>
      <c r="E375" s="236" t="s">
        <v>21</v>
      </c>
      <c r="F375" s="237" t="s">
        <v>1087</v>
      </c>
      <c r="G375" s="235"/>
      <c r="H375" s="238">
        <v>3.8300000000000001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278</v>
      </c>
      <c r="AU375" s="244" t="s">
        <v>87</v>
      </c>
      <c r="AV375" s="13" t="s">
        <v>87</v>
      </c>
      <c r="AW375" s="13" t="s">
        <v>38</v>
      </c>
      <c r="AX375" s="13" t="s">
        <v>77</v>
      </c>
      <c r="AY375" s="244" t="s">
        <v>136</v>
      </c>
    </row>
    <row r="376" s="13" customFormat="1">
      <c r="A376" s="13"/>
      <c r="B376" s="234"/>
      <c r="C376" s="235"/>
      <c r="D376" s="219" t="s">
        <v>278</v>
      </c>
      <c r="E376" s="236" t="s">
        <v>21</v>
      </c>
      <c r="F376" s="237" t="s">
        <v>1088</v>
      </c>
      <c r="G376" s="235"/>
      <c r="H376" s="238">
        <v>12.525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278</v>
      </c>
      <c r="AU376" s="244" t="s">
        <v>87</v>
      </c>
      <c r="AV376" s="13" t="s">
        <v>87</v>
      </c>
      <c r="AW376" s="13" t="s">
        <v>38</v>
      </c>
      <c r="AX376" s="13" t="s">
        <v>77</v>
      </c>
      <c r="AY376" s="244" t="s">
        <v>136</v>
      </c>
    </row>
    <row r="377" s="15" customFormat="1">
      <c r="A377" s="15"/>
      <c r="B377" s="258"/>
      <c r="C377" s="259"/>
      <c r="D377" s="219" t="s">
        <v>278</v>
      </c>
      <c r="E377" s="260" t="s">
        <v>21</v>
      </c>
      <c r="F377" s="261" t="s">
        <v>1089</v>
      </c>
      <c r="G377" s="259"/>
      <c r="H377" s="260" t="s">
        <v>21</v>
      </c>
      <c r="I377" s="262"/>
      <c r="J377" s="259"/>
      <c r="K377" s="259"/>
      <c r="L377" s="263"/>
      <c r="M377" s="264"/>
      <c r="N377" s="265"/>
      <c r="O377" s="265"/>
      <c r="P377" s="265"/>
      <c r="Q377" s="265"/>
      <c r="R377" s="265"/>
      <c r="S377" s="265"/>
      <c r="T377" s="26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7" t="s">
        <v>278</v>
      </c>
      <c r="AU377" s="267" t="s">
        <v>87</v>
      </c>
      <c r="AV377" s="15" t="s">
        <v>85</v>
      </c>
      <c r="AW377" s="15" t="s">
        <v>38</v>
      </c>
      <c r="AX377" s="15" t="s">
        <v>77</v>
      </c>
      <c r="AY377" s="267" t="s">
        <v>136</v>
      </c>
    </row>
    <row r="378" s="13" customFormat="1">
      <c r="A378" s="13"/>
      <c r="B378" s="234"/>
      <c r="C378" s="235"/>
      <c r="D378" s="219" t="s">
        <v>278</v>
      </c>
      <c r="E378" s="236" t="s">
        <v>21</v>
      </c>
      <c r="F378" s="237" t="s">
        <v>1090</v>
      </c>
      <c r="G378" s="235"/>
      <c r="H378" s="238">
        <v>0.62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278</v>
      </c>
      <c r="AU378" s="244" t="s">
        <v>87</v>
      </c>
      <c r="AV378" s="13" t="s">
        <v>87</v>
      </c>
      <c r="AW378" s="13" t="s">
        <v>38</v>
      </c>
      <c r="AX378" s="13" t="s">
        <v>77</v>
      </c>
      <c r="AY378" s="244" t="s">
        <v>136</v>
      </c>
    </row>
    <row r="379" s="13" customFormat="1">
      <c r="A379" s="13"/>
      <c r="B379" s="234"/>
      <c r="C379" s="235"/>
      <c r="D379" s="219" t="s">
        <v>278</v>
      </c>
      <c r="E379" s="236" t="s">
        <v>21</v>
      </c>
      <c r="F379" s="237" t="s">
        <v>1091</v>
      </c>
      <c r="G379" s="235"/>
      <c r="H379" s="238">
        <v>5.375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278</v>
      </c>
      <c r="AU379" s="244" t="s">
        <v>87</v>
      </c>
      <c r="AV379" s="13" t="s">
        <v>87</v>
      </c>
      <c r="AW379" s="13" t="s">
        <v>38</v>
      </c>
      <c r="AX379" s="13" t="s">
        <v>77</v>
      </c>
      <c r="AY379" s="244" t="s">
        <v>136</v>
      </c>
    </row>
    <row r="380" s="16" customFormat="1">
      <c r="A380" s="16"/>
      <c r="B380" s="278"/>
      <c r="C380" s="279"/>
      <c r="D380" s="219" t="s">
        <v>278</v>
      </c>
      <c r="E380" s="280" t="s">
        <v>21</v>
      </c>
      <c r="F380" s="281" t="s">
        <v>833</v>
      </c>
      <c r="G380" s="279"/>
      <c r="H380" s="282">
        <v>22.350000000000001</v>
      </c>
      <c r="I380" s="283"/>
      <c r="J380" s="279"/>
      <c r="K380" s="279"/>
      <c r="L380" s="284"/>
      <c r="M380" s="285"/>
      <c r="N380" s="286"/>
      <c r="O380" s="286"/>
      <c r="P380" s="286"/>
      <c r="Q380" s="286"/>
      <c r="R380" s="286"/>
      <c r="S380" s="286"/>
      <c r="T380" s="287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88" t="s">
        <v>278</v>
      </c>
      <c r="AU380" s="288" t="s">
        <v>87</v>
      </c>
      <c r="AV380" s="16" t="s">
        <v>148</v>
      </c>
      <c r="AW380" s="16" t="s">
        <v>38</v>
      </c>
      <c r="AX380" s="16" t="s">
        <v>77</v>
      </c>
      <c r="AY380" s="288" t="s">
        <v>136</v>
      </c>
    </row>
    <row r="381" s="15" customFormat="1">
      <c r="A381" s="15"/>
      <c r="B381" s="258"/>
      <c r="C381" s="259"/>
      <c r="D381" s="219" t="s">
        <v>278</v>
      </c>
      <c r="E381" s="260" t="s">
        <v>21</v>
      </c>
      <c r="F381" s="261" t="s">
        <v>1092</v>
      </c>
      <c r="G381" s="259"/>
      <c r="H381" s="260" t="s">
        <v>21</v>
      </c>
      <c r="I381" s="262"/>
      <c r="J381" s="259"/>
      <c r="K381" s="259"/>
      <c r="L381" s="263"/>
      <c r="M381" s="264"/>
      <c r="N381" s="265"/>
      <c r="O381" s="265"/>
      <c r="P381" s="265"/>
      <c r="Q381" s="265"/>
      <c r="R381" s="265"/>
      <c r="S381" s="265"/>
      <c r="T381" s="26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7" t="s">
        <v>278</v>
      </c>
      <c r="AU381" s="267" t="s">
        <v>87</v>
      </c>
      <c r="AV381" s="15" t="s">
        <v>85</v>
      </c>
      <c r="AW381" s="15" t="s">
        <v>38</v>
      </c>
      <c r="AX381" s="15" t="s">
        <v>77</v>
      </c>
      <c r="AY381" s="267" t="s">
        <v>136</v>
      </c>
    </row>
    <row r="382" s="13" customFormat="1">
      <c r="A382" s="13"/>
      <c r="B382" s="234"/>
      <c r="C382" s="235"/>
      <c r="D382" s="219" t="s">
        <v>278</v>
      </c>
      <c r="E382" s="236" t="s">
        <v>21</v>
      </c>
      <c r="F382" s="237" t="s">
        <v>1093</v>
      </c>
      <c r="G382" s="235"/>
      <c r="H382" s="238">
        <v>53.789999999999999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278</v>
      </c>
      <c r="AU382" s="244" t="s">
        <v>87</v>
      </c>
      <c r="AV382" s="13" t="s">
        <v>87</v>
      </c>
      <c r="AW382" s="13" t="s">
        <v>38</v>
      </c>
      <c r="AX382" s="13" t="s">
        <v>77</v>
      </c>
      <c r="AY382" s="244" t="s">
        <v>136</v>
      </c>
    </row>
    <row r="383" s="13" customFormat="1">
      <c r="A383" s="13"/>
      <c r="B383" s="234"/>
      <c r="C383" s="235"/>
      <c r="D383" s="219" t="s">
        <v>278</v>
      </c>
      <c r="E383" s="236" t="s">
        <v>21</v>
      </c>
      <c r="F383" s="237" t="s">
        <v>1094</v>
      </c>
      <c r="G383" s="235"/>
      <c r="H383" s="238">
        <v>49.939999999999998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278</v>
      </c>
      <c r="AU383" s="244" t="s">
        <v>87</v>
      </c>
      <c r="AV383" s="13" t="s">
        <v>87</v>
      </c>
      <c r="AW383" s="13" t="s">
        <v>38</v>
      </c>
      <c r="AX383" s="13" t="s">
        <v>77</v>
      </c>
      <c r="AY383" s="244" t="s">
        <v>136</v>
      </c>
    </row>
    <row r="384" s="15" customFormat="1">
      <c r="A384" s="15"/>
      <c r="B384" s="258"/>
      <c r="C384" s="259"/>
      <c r="D384" s="219" t="s">
        <v>278</v>
      </c>
      <c r="E384" s="260" t="s">
        <v>21</v>
      </c>
      <c r="F384" s="261" t="s">
        <v>1095</v>
      </c>
      <c r="G384" s="259"/>
      <c r="H384" s="260" t="s">
        <v>21</v>
      </c>
      <c r="I384" s="262"/>
      <c r="J384" s="259"/>
      <c r="K384" s="259"/>
      <c r="L384" s="263"/>
      <c r="M384" s="264"/>
      <c r="N384" s="265"/>
      <c r="O384" s="265"/>
      <c r="P384" s="265"/>
      <c r="Q384" s="265"/>
      <c r="R384" s="265"/>
      <c r="S384" s="265"/>
      <c r="T384" s="26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7" t="s">
        <v>278</v>
      </c>
      <c r="AU384" s="267" t="s">
        <v>87</v>
      </c>
      <c r="AV384" s="15" t="s">
        <v>85</v>
      </c>
      <c r="AW384" s="15" t="s">
        <v>38</v>
      </c>
      <c r="AX384" s="15" t="s">
        <v>77</v>
      </c>
      <c r="AY384" s="267" t="s">
        <v>136</v>
      </c>
    </row>
    <row r="385" s="13" customFormat="1">
      <c r="A385" s="13"/>
      <c r="B385" s="234"/>
      <c r="C385" s="235"/>
      <c r="D385" s="219" t="s">
        <v>278</v>
      </c>
      <c r="E385" s="236" t="s">
        <v>21</v>
      </c>
      <c r="F385" s="237" t="s">
        <v>1096</v>
      </c>
      <c r="G385" s="235"/>
      <c r="H385" s="238">
        <v>64.162999999999997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278</v>
      </c>
      <c r="AU385" s="244" t="s">
        <v>87</v>
      </c>
      <c r="AV385" s="13" t="s">
        <v>87</v>
      </c>
      <c r="AW385" s="13" t="s">
        <v>38</v>
      </c>
      <c r="AX385" s="13" t="s">
        <v>77</v>
      </c>
      <c r="AY385" s="244" t="s">
        <v>136</v>
      </c>
    </row>
    <row r="386" s="13" customFormat="1">
      <c r="A386" s="13"/>
      <c r="B386" s="234"/>
      <c r="C386" s="235"/>
      <c r="D386" s="219" t="s">
        <v>278</v>
      </c>
      <c r="E386" s="236" t="s">
        <v>21</v>
      </c>
      <c r="F386" s="237" t="s">
        <v>1097</v>
      </c>
      <c r="G386" s="235"/>
      <c r="H386" s="238">
        <v>60.409999999999997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278</v>
      </c>
      <c r="AU386" s="244" t="s">
        <v>87</v>
      </c>
      <c r="AV386" s="13" t="s">
        <v>87</v>
      </c>
      <c r="AW386" s="13" t="s">
        <v>38</v>
      </c>
      <c r="AX386" s="13" t="s">
        <v>77</v>
      </c>
      <c r="AY386" s="244" t="s">
        <v>136</v>
      </c>
    </row>
    <row r="387" s="15" customFormat="1">
      <c r="A387" s="15"/>
      <c r="B387" s="258"/>
      <c r="C387" s="259"/>
      <c r="D387" s="219" t="s">
        <v>278</v>
      </c>
      <c r="E387" s="260" t="s">
        <v>21</v>
      </c>
      <c r="F387" s="261" t="s">
        <v>1098</v>
      </c>
      <c r="G387" s="259"/>
      <c r="H387" s="260" t="s">
        <v>21</v>
      </c>
      <c r="I387" s="262"/>
      <c r="J387" s="259"/>
      <c r="K387" s="259"/>
      <c r="L387" s="263"/>
      <c r="M387" s="264"/>
      <c r="N387" s="265"/>
      <c r="O387" s="265"/>
      <c r="P387" s="265"/>
      <c r="Q387" s="265"/>
      <c r="R387" s="265"/>
      <c r="S387" s="265"/>
      <c r="T387" s="26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7" t="s">
        <v>278</v>
      </c>
      <c r="AU387" s="267" t="s">
        <v>87</v>
      </c>
      <c r="AV387" s="15" t="s">
        <v>85</v>
      </c>
      <c r="AW387" s="15" t="s">
        <v>38</v>
      </c>
      <c r="AX387" s="15" t="s">
        <v>77</v>
      </c>
      <c r="AY387" s="267" t="s">
        <v>136</v>
      </c>
    </row>
    <row r="388" s="13" customFormat="1">
      <c r="A388" s="13"/>
      <c r="B388" s="234"/>
      <c r="C388" s="235"/>
      <c r="D388" s="219" t="s">
        <v>278</v>
      </c>
      <c r="E388" s="236" t="s">
        <v>21</v>
      </c>
      <c r="F388" s="237" t="s">
        <v>1099</v>
      </c>
      <c r="G388" s="235"/>
      <c r="H388" s="238">
        <v>1.0289999999999999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278</v>
      </c>
      <c r="AU388" s="244" t="s">
        <v>87</v>
      </c>
      <c r="AV388" s="13" t="s">
        <v>87</v>
      </c>
      <c r="AW388" s="13" t="s">
        <v>38</v>
      </c>
      <c r="AX388" s="13" t="s">
        <v>77</v>
      </c>
      <c r="AY388" s="244" t="s">
        <v>136</v>
      </c>
    </row>
    <row r="389" s="16" customFormat="1">
      <c r="A389" s="16"/>
      <c r="B389" s="278"/>
      <c r="C389" s="279"/>
      <c r="D389" s="219" t="s">
        <v>278</v>
      </c>
      <c r="E389" s="280" t="s">
        <v>554</v>
      </c>
      <c r="F389" s="281" t="s">
        <v>833</v>
      </c>
      <c r="G389" s="279"/>
      <c r="H389" s="282">
        <v>229.33199999999999</v>
      </c>
      <c r="I389" s="283"/>
      <c r="J389" s="279"/>
      <c r="K389" s="279"/>
      <c r="L389" s="284"/>
      <c r="M389" s="285"/>
      <c r="N389" s="286"/>
      <c r="O389" s="286"/>
      <c r="P389" s="286"/>
      <c r="Q389" s="286"/>
      <c r="R389" s="286"/>
      <c r="S389" s="286"/>
      <c r="T389" s="287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8" t="s">
        <v>278</v>
      </c>
      <c r="AU389" s="288" t="s">
        <v>87</v>
      </c>
      <c r="AV389" s="16" t="s">
        <v>148</v>
      </c>
      <c r="AW389" s="16" t="s">
        <v>38</v>
      </c>
      <c r="AX389" s="16" t="s">
        <v>77</v>
      </c>
      <c r="AY389" s="288" t="s">
        <v>136</v>
      </c>
    </row>
    <row r="390" s="15" customFormat="1">
      <c r="A390" s="15"/>
      <c r="B390" s="258"/>
      <c r="C390" s="259"/>
      <c r="D390" s="219" t="s">
        <v>278</v>
      </c>
      <c r="E390" s="260" t="s">
        <v>21</v>
      </c>
      <c r="F390" s="261" t="s">
        <v>1100</v>
      </c>
      <c r="G390" s="259"/>
      <c r="H390" s="260" t="s">
        <v>21</v>
      </c>
      <c r="I390" s="262"/>
      <c r="J390" s="259"/>
      <c r="K390" s="259"/>
      <c r="L390" s="263"/>
      <c r="M390" s="264"/>
      <c r="N390" s="265"/>
      <c r="O390" s="265"/>
      <c r="P390" s="265"/>
      <c r="Q390" s="265"/>
      <c r="R390" s="265"/>
      <c r="S390" s="265"/>
      <c r="T390" s="26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7" t="s">
        <v>278</v>
      </c>
      <c r="AU390" s="267" t="s">
        <v>87</v>
      </c>
      <c r="AV390" s="15" t="s">
        <v>85</v>
      </c>
      <c r="AW390" s="15" t="s">
        <v>38</v>
      </c>
      <c r="AX390" s="15" t="s">
        <v>77</v>
      </c>
      <c r="AY390" s="267" t="s">
        <v>136</v>
      </c>
    </row>
    <row r="391" s="15" customFormat="1">
      <c r="A391" s="15"/>
      <c r="B391" s="258"/>
      <c r="C391" s="259"/>
      <c r="D391" s="219" t="s">
        <v>278</v>
      </c>
      <c r="E391" s="260" t="s">
        <v>21</v>
      </c>
      <c r="F391" s="261" t="s">
        <v>1101</v>
      </c>
      <c r="G391" s="259"/>
      <c r="H391" s="260" t="s">
        <v>21</v>
      </c>
      <c r="I391" s="262"/>
      <c r="J391" s="259"/>
      <c r="K391" s="259"/>
      <c r="L391" s="263"/>
      <c r="M391" s="264"/>
      <c r="N391" s="265"/>
      <c r="O391" s="265"/>
      <c r="P391" s="265"/>
      <c r="Q391" s="265"/>
      <c r="R391" s="265"/>
      <c r="S391" s="265"/>
      <c r="T391" s="266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7" t="s">
        <v>278</v>
      </c>
      <c r="AU391" s="267" t="s">
        <v>87</v>
      </c>
      <c r="AV391" s="15" t="s">
        <v>85</v>
      </c>
      <c r="AW391" s="15" t="s">
        <v>38</v>
      </c>
      <c r="AX391" s="15" t="s">
        <v>77</v>
      </c>
      <c r="AY391" s="267" t="s">
        <v>136</v>
      </c>
    </row>
    <row r="392" s="13" customFormat="1">
      <c r="A392" s="13"/>
      <c r="B392" s="234"/>
      <c r="C392" s="235"/>
      <c r="D392" s="219" t="s">
        <v>278</v>
      </c>
      <c r="E392" s="236" t="s">
        <v>21</v>
      </c>
      <c r="F392" s="237" t="s">
        <v>1102</v>
      </c>
      <c r="G392" s="235"/>
      <c r="H392" s="238">
        <v>30.25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278</v>
      </c>
      <c r="AU392" s="244" t="s">
        <v>87</v>
      </c>
      <c r="AV392" s="13" t="s">
        <v>87</v>
      </c>
      <c r="AW392" s="13" t="s">
        <v>38</v>
      </c>
      <c r="AX392" s="13" t="s">
        <v>77</v>
      </c>
      <c r="AY392" s="244" t="s">
        <v>136</v>
      </c>
    </row>
    <row r="393" s="16" customFormat="1">
      <c r="A393" s="16"/>
      <c r="B393" s="278"/>
      <c r="C393" s="279"/>
      <c r="D393" s="219" t="s">
        <v>278</v>
      </c>
      <c r="E393" s="280" t="s">
        <v>21</v>
      </c>
      <c r="F393" s="281" t="s">
        <v>833</v>
      </c>
      <c r="G393" s="279"/>
      <c r="H393" s="282">
        <v>30.25</v>
      </c>
      <c r="I393" s="283"/>
      <c r="J393" s="279"/>
      <c r="K393" s="279"/>
      <c r="L393" s="284"/>
      <c r="M393" s="285"/>
      <c r="N393" s="286"/>
      <c r="O393" s="286"/>
      <c r="P393" s="286"/>
      <c r="Q393" s="286"/>
      <c r="R393" s="286"/>
      <c r="S393" s="286"/>
      <c r="T393" s="287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88" t="s">
        <v>278</v>
      </c>
      <c r="AU393" s="288" t="s">
        <v>87</v>
      </c>
      <c r="AV393" s="16" t="s">
        <v>148</v>
      </c>
      <c r="AW393" s="16" t="s">
        <v>38</v>
      </c>
      <c r="AX393" s="16" t="s">
        <v>77</v>
      </c>
      <c r="AY393" s="288" t="s">
        <v>136</v>
      </c>
    </row>
    <row r="394" s="15" customFormat="1">
      <c r="A394" s="15"/>
      <c r="B394" s="258"/>
      <c r="C394" s="259"/>
      <c r="D394" s="219" t="s">
        <v>278</v>
      </c>
      <c r="E394" s="260" t="s">
        <v>21</v>
      </c>
      <c r="F394" s="261" t="s">
        <v>1103</v>
      </c>
      <c r="G394" s="259"/>
      <c r="H394" s="260" t="s">
        <v>21</v>
      </c>
      <c r="I394" s="262"/>
      <c r="J394" s="259"/>
      <c r="K394" s="259"/>
      <c r="L394" s="263"/>
      <c r="M394" s="264"/>
      <c r="N394" s="265"/>
      <c r="O394" s="265"/>
      <c r="P394" s="265"/>
      <c r="Q394" s="265"/>
      <c r="R394" s="265"/>
      <c r="S394" s="265"/>
      <c r="T394" s="266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7" t="s">
        <v>278</v>
      </c>
      <c r="AU394" s="267" t="s">
        <v>87</v>
      </c>
      <c r="AV394" s="15" t="s">
        <v>85</v>
      </c>
      <c r="AW394" s="15" t="s">
        <v>38</v>
      </c>
      <c r="AX394" s="15" t="s">
        <v>77</v>
      </c>
      <c r="AY394" s="267" t="s">
        <v>136</v>
      </c>
    </row>
    <row r="395" s="13" customFormat="1">
      <c r="A395" s="13"/>
      <c r="B395" s="234"/>
      <c r="C395" s="235"/>
      <c r="D395" s="219" t="s">
        <v>278</v>
      </c>
      <c r="E395" s="236" t="s">
        <v>21</v>
      </c>
      <c r="F395" s="237" t="s">
        <v>1104</v>
      </c>
      <c r="G395" s="235"/>
      <c r="H395" s="238">
        <v>3.3119999999999998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278</v>
      </c>
      <c r="AU395" s="244" t="s">
        <v>87</v>
      </c>
      <c r="AV395" s="13" t="s">
        <v>87</v>
      </c>
      <c r="AW395" s="13" t="s">
        <v>38</v>
      </c>
      <c r="AX395" s="13" t="s">
        <v>77</v>
      </c>
      <c r="AY395" s="244" t="s">
        <v>136</v>
      </c>
    </row>
    <row r="396" s="13" customFormat="1">
      <c r="A396" s="13"/>
      <c r="B396" s="234"/>
      <c r="C396" s="235"/>
      <c r="D396" s="219" t="s">
        <v>278</v>
      </c>
      <c r="E396" s="236" t="s">
        <v>21</v>
      </c>
      <c r="F396" s="237" t="s">
        <v>1105</v>
      </c>
      <c r="G396" s="235"/>
      <c r="H396" s="238">
        <v>3.411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278</v>
      </c>
      <c r="AU396" s="244" t="s">
        <v>87</v>
      </c>
      <c r="AV396" s="13" t="s">
        <v>87</v>
      </c>
      <c r="AW396" s="13" t="s">
        <v>38</v>
      </c>
      <c r="AX396" s="13" t="s">
        <v>77</v>
      </c>
      <c r="AY396" s="244" t="s">
        <v>136</v>
      </c>
    </row>
    <row r="397" s="15" customFormat="1">
      <c r="A397" s="15"/>
      <c r="B397" s="258"/>
      <c r="C397" s="259"/>
      <c r="D397" s="219" t="s">
        <v>278</v>
      </c>
      <c r="E397" s="260" t="s">
        <v>21</v>
      </c>
      <c r="F397" s="261" t="s">
        <v>1106</v>
      </c>
      <c r="G397" s="259"/>
      <c r="H397" s="260" t="s">
        <v>21</v>
      </c>
      <c r="I397" s="262"/>
      <c r="J397" s="259"/>
      <c r="K397" s="259"/>
      <c r="L397" s="263"/>
      <c r="M397" s="264"/>
      <c r="N397" s="265"/>
      <c r="O397" s="265"/>
      <c r="P397" s="265"/>
      <c r="Q397" s="265"/>
      <c r="R397" s="265"/>
      <c r="S397" s="265"/>
      <c r="T397" s="26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7" t="s">
        <v>278</v>
      </c>
      <c r="AU397" s="267" t="s">
        <v>87</v>
      </c>
      <c r="AV397" s="15" t="s">
        <v>85</v>
      </c>
      <c r="AW397" s="15" t="s">
        <v>38</v>
      </c>
      <c r="AX397" s="15" t="s">
        <v>77</v>
      </c>
      <c r="AY397" s="267" t="s">
        <v>136</v>
      </c>
    </row>
    <row r="398" s="13" customFormat="1">
      <c r="A398" s="13"/>
      <c r="B398" s="234"/>
      <c r="C398" s="235"/>
      <c r="D398" s="219" t="s">
        <v>278</v>
      </c>
      <c r="E398" s="236" t="s">
        <v>21</v>
      </c>
      <c r="F398" s="237" t="s">
        <v>1107</v>
      </c>
      <c r="G398" s="235"/>
      <c r="H398" s="238">
        <v>8.5020000000000007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278</v>
      </c>
      <c r="AU398" s="244" t="s">
        <v>87</v>
      </c>
      <c r="AV398" s="13" t="s">
        <v>87</v>
      </c>
      <c r="AW398" s="13" t="s">
        <v>38</v>
      </c>
      <c r="AX398" s="13" t="s">
        <v>77</v>
      </c>
      <c r="AY398" s="244" t="s">
        <v>136</v>
      </c>
    </row>
    <row r="399" s="13" customFormat="1">
      <c r="A399" s="13"/>
      <c r="B399" s="234"/>
      <c r="C399" s="235"/>
      <c r="D399" s="219" t="s">
        <v>278</v>
      </c>
      <c r="E399" s="236" t="s">
        <v>575</v>
      </c>
      <c r="F399" s="237" t="s">
        <v>1108</v>
      </c>
      <c r="G399" s="235"/>
      <c r="H399" s="238">
        <v>8.3699999999999992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278</v>
      </c>
      <c r="AU399" s="244" t="s">
        <v>87</v>
      </c>
      <c r="AV399" s="13" t="s">
        <v>87</v>
      </c>
      <c r="AW399" s="13" t="s">
        <v>38</v>
      </c>
      <c r="AX399" s="13" t="s">
        <v>77</v>
      </c>
      <c r="AY399" s="244" t="s">
        <v>136</v>
      </c>
    </row>
    <row r="400" s="15" customFormat="1">
      <c r="A400" s="15"/>
      <c r="B400" s="258"/>
      <c r="C400" s="259"/>
      <c r="D400" s="219" t="s">
        <v>278</v>
      </c>
      <c r="E400" s="260" t="s">
        <v>21</v>
      </c>
      <c r="F400" s="261" t="s">
        <v>1109</v>
      </c>
      <c r="G400" s="259"/>
      <c r="H400" s="260" t="s">
        <v>21</v>
      </c>
      <c r="I400" s="262"/>
      <c r="J400" s="259"/>
      <c r="K400" s="259"/>
      <c r="L400" s="263"/>
      <c r="M400" s="264"/>
      <c r="N400" s="265"/>
      <c r="O400" s="265"/>
      <c r="P400" s="265"/>
      <c r="Q400" s="265"/>
      <c r="R400" s="265"/>
      <c r="S400" s="265"/>
      <c r="T400" s="26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7" t="s">
        <v>278</v>
      </c>
      <c r="AU400" s="267" t="s">
        <v>87</v>
      </c>
      <c r="AV400" s="15" t="s">
        <v>85</v>
      </c>
      <c r="AW400" s="15" t="s">
        <v>38</v>
      </c>
      <c r="AX400" s="15" t="s">
        <v>77</v>
      </c>
      <c r="AY400" s="267" t="s">
        <v>136</v>
      </c>
    </row>
    <row r="401" s="13" customFormat="1">
      <c r="A401" s="13"/>
      <c r="B401" s="234"/>
      <c r="C401" s="235"/>
      <c r="D401" s="219" t="s">
        <v>278</v>
      </c>
      <c r="E401" s="236" t="s">
        <v>21</v>
      </c>
      <c r="F401" s="237" t="s">
        <v>1110</v>
      </c>
      <c r="G401" s="235"/>
      <c r="H401" s="238">
        <v>0.95499999999999996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278</v>
      </c>
      <c r="AU401" s="244" t="s">
        <v>87</v>
      </c>
      <c r="AV401" s="13" t="s">
        <v>87</v>
      </c>
      <c r="AW401" s="13" t="s">
        <v>38</v>
      </c>
      <c r="AX401" s="13" t="s">
        <v>77</v>
      </c>
      <c r="AY401" s="244" t="s">
        <v>136</v>
      </c>
    </row>
    <row r="402" s="15" customFormat="1">
      <c r="A402" s="15"/>
      <c r="B402" s="258"/>
      <c r="C402" s="259"/>
      <c r="D402" s="219" t="s">
        <v>278</v>
      </c>
      <c r="E402" s="260" t="s">
        <v>21</v>
      </c>
      <c r="F402" s="261" t="s">
        <v>1111</v>
      </c>
      <c r="G402" s="259"/>
      <c r="H402" s="260" t="s">
        <v>21</v>
      </c>
      <c r="I402" s="262"/>
      <c r="J402" s="259"/>
      <c r="K402" s="259"/>
      <c r="L402" s="263"/>
      <c r="M402" s="264"/>
      <c r="N402" s="265"/>
      <c r="O402" s="265"/>
      <c r="P402" s="265"/>
      <c r="Q402" s="265"/>
      <c r="R402" s="265"/>
      <c r="S402" s="265"/>
      <c r="T402" s="26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7" t="s">
        <v>278</v>
      </c>
      <c r="AU402" s="267" t="s">
        <v>87</v>
      </c>
      <c r="AV402" s="15" t="s">
        <v>85</v>
      </c>
      <c r="AW402" s="15" t="s">
        <v>38</v>
      </c>
      <c r="AX402" s="15" t="s">
        <v>77</v>
      </c>
      <c r="AY402" s="267" t="s">
        <v>136</v>
      </c>
    </row>
    <row r="403" s="13" customFormat="1">
      <c r="A403" s="13"/>
      <c r="B403" s="234"/>
      <c r="C403" s="235"/>
      <c r="D403" s="219" t="s">
        <v>278</v>
      </c>
      <c r="E403" s="236" t="s">
        <v>690</v>
      </c>
      <c r="F403" s="237" t="s">
        <v>1112</v>
      </c>
      <c r="G403" s="235"/>
      <c r="H403" s="238">
        <v>1.7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278</v>
      </c>
      <c r="AU403" s="244" t="s">
        <v>87</v>
      </c>
      <c r="AV403" s="13" t="s">
        <v>87</v>
      </c>
      <c r="AW403" s="13" t="s">
        <v>38</v>
      </c>
      <c r="AX403" s="13" t="s">
        <v>77</v>
      </c>
      <c r="AY403" s="244" t="s">
        <v>136</v>
      </c>
    </row>
    <row r="404" s="15" customFormat="1">
      <c r="A404" s="15"/>
      <c r="B404" s="258"/>
      <c r="C404" s="259"/>
      <c r="D404" s="219" t="s">
        <v>278</v>
      </c>
      <c r="E404" s="260" t="s">
        <v>21</v>
      </c>
      <c r="F404" s="261" t="s">
        <v>1113</v>
      </c>
      <c r="G404" s="259"/>
      <c r="H404" s="260" t="s">
        <v>21</v>
      </c>
      <c r="I404" s="262"/>
      <c r="J404" s="259"/>
      <c r="K404" s="259"/>
      <c r="L404" s="263"/>
      <c r="M404" s="264"/>
      <c r="N404" s="265"/>
      <c r="O404" s="265"/>
      <c r="P404" s="265"/>
      <c r="Q404" s="265"/>
      <c r="R404" s="265"/>
      <c r="S404" s="265"/>
      <c r="T404" s="266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7" t="s">
        <v>278</v>
      </c>
      <c r="AU404" s="267" t="s">
        <v>87</v>
      </c>
      <c r="AV404" s="15" t="s">
        <v>85</v>
      </c>
      <c r="AW404" s="15" t="s">
        <v>38</v>
      </c>
      <c r="AX404" s="15" t="s">
        <v>77</v>
      </c>
      <c r="AY404" s="267" t="s">
        <v>136</v>
      </c>
    </row>
    <row r="405" s="13" customFormat="1">
      <c r="A405" s="13"/>
      <c r="B405" s="234"/>
      <c r="C405" s="235"/>
      <c r="D405" s="219" t="s">
        <v>278</v>
      </c>
      <c r="E405" s="236" t="s">
        <v>655</v>
      </c>
      <c r="F405" s="237" t="s">
        <v>1114</v>
      </c>
      <c r="G405" s="235"/>
      <c r="H405" s="238">
        <v>17.114999999999998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278</v>
      </c>
      <c r="AU405" s="244" t="s">
        <v>87</v>
      </c>
      <c r="AV405" s="13" t="s">
        <v>87</v>
      </c>
      <c r="AW405" s="13" t="s">
        <v>38</v>
      </c>
      <c r="AX405" s="13" t="s">
        <v>77</v>
      </c>
      <c r="AY405" s="244" t="s">
        <v>136</v>
      </c>
    </row>
    <row r="406" s="14" customFormat="1">
      <c r="A406" s="14"/>
      <c r="B406" s="245"/>
      <c r="C406" s="246"/>
      <c r="D406" s="219" t="s">
        <v>278</v>
      </c>
      <c r="E406" s="247" t="s">
        <v>542</v>
      </c>
      <c r="F406" s="248" t="s">
        <v>280</v>
      </c>
      <c r="G406" s="246"/>
      <c r="H406" s="249">
        <v>325.29700000000003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278</v>
      </c>
      <c r="AU406" s="255" t="s">
        <v>87</v>
      </c>
      <c r="AV406" s="14" t="s">
        <v>142</v>
      </c>
      <c r="AW406" s="14" t="s">
        <v>38</v>
      </c>
      <c r="AX406" s="14" t="s">
        <v>85</v>
      </c>
      <c r="AY406" s="255" t="s">
        <v>136</v>
      </c>
    </row>
    <row r="407" s="2" customFormat="1" ht="16.5" customHeight="1">
      <c r="A407" s="41"/>
      <c r="B407" s="42"/>
      <c r="C407" s="225" t="s">
        <v>232</v>
      </c>
      <c r="D407" s="225" t="s">
        <v>152</v>
      </c>
      <c r="E407" s="226" t="s">
        <v>1115</v>
      </c>
      <c r="F407" s="227" t="s">
        <v>1116</v>
      </c>
      <c r="G407" s="228" t="s">
        <v>194</v>
      </c>
      <c r="H407" s="229">
        <v>1595.7750000000001</v>
      </c>
      <c r="I407" s="230"/>
      <c r="J407" s="231">
        <f>ROUND(I407*H407,2)</f>
        <v>0</v>
      </c>
      <c r="K407" s="227" t="s">
        <v>790</v>
      </c>
      <c r="L407" s="47"/>
      <c r="M407" s="232" t="s">
        <v>21</v>
      </c>
      <c r="N407" s="233" t="s">
        <v>48</v>
      </c>
      <c r="O407" s="87"/>
      <c r="P407" s="215">
        <f>O407*H407</f>
        <v>0</v>
      </c>
      <c r="Q407" s="215">
        <v>0.0086499999999999997</v>
      </c>
      <c r="R407" s="215">
        <f>Q407*H407</f>
        <v>13.803453750000001</v>
      </c>
      <c r="S407" s="215">
        <v>0</v>
      </c>
      <c r="T407" s="216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7" t="s">
        <v>142</v>
      </c>
      <c r="AT407" s="217" t="s">
        <v>152</v>
      </c>
      <c r="AU407" s="217" t="s">
        <v>87</v>
      </c>
      <c r="AY407" s="20" t="s">
        <v>136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20" t="s">
        <v>85</v>
      </c>
      <c r="BK407" s="218">
        <f>ROUND(I407*H407,2)</f>
        <v>0</v>
      </c>
      <c r="BL407" s="20" t="s">
        <v>142</v>
      </c>
      <c r="BM407" s="217" t="s">
        <v>1117</v>
      </c>
    </row>
    <row r="408" s="2" customFormat="1">
      <c r="A408" s="41"/>
      <c r="B408" s="42"/>
      <c r="C408" s="43"/>
      <c r="D408" s="219" t="s">
        <v>143</v>
      </c>
      <c r="E408" s="43"/>
      <c r="F408" s="220" t="s">
        <v>1118</v>
      </c>
      <c r="G408" s="43"/>
      <c r="H408" s="43"/>
      <c r="I408" s="221"/>
      <c r="J408" s="43"/>
      <c r="K408" s="43"/>
      <c r="L408" s="47"/>
      <c r="M408" s="222"/>
      <c r="N408" s="223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143</v>
      </c>
      <c r="AU408" s="20" t="s">
        <v>87</v>
      </c>
    </row>
    <row r="409" s="2" customFormat="1">
      <c r="A409" s="41"/>
      <c r="B409" s="42"/>
      <c r="C409" s="43"/>
      <c r="D409" s="276" t="s">
        <v>793</v>
      </c>
      <c r="E409" s="43"/>
      <c r="F409" s="277" t="s">
        <v>1119</v>
      </c>
      <c r="G409" s="43"/>
      <c r="H409" s="43"/>
      <c r="I409" s="221"/>
      <c r="J409" s="43"/>
      <c r="K409" s="43"/>
      <c r="L409" s="47"/>
      <c r="M409" s="222"/>
      <c r="N409" s="223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793</v>
      </c>
      <c r="AU409" s="20" t="s">
        <v>87</v>
      </c>
    </row>
    <row r="410" s="15" customFormat="1">
      <c r="A410" s="15"/>
      <c r="B410" s="258"/>
      <c r="C410" s="259"/>
      <c r="D410" s="219" t="s">
        <v>278</v>
      </c>
      <c r="E410" s="260" t="s">
        <v>21</v>
      </c>
      <c r="F410" s="261" t="s">
        <v>1120</v>
      </c>
      <c r="G410" s="259"/>
      <c r="H410" s="260" t="s">
        <v>21</v>
      </c>
      <c r="I410" s="262"/>
      <c r="J410" s="259"/>
      <c r="K410" s="259"/>
      <c r="L410" s="263"/>
      <c r="M410" s="264"/>
      <c r="N410" s="265"/>
      <c r="O410" s="265"/>
      <c r="P410" s="265"/>
      <c r="Q410" s="265"/>
      <c r="R410" s="265"/>
      <c r="S410" s="265"/>
      <c r="T410" s="26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7" t="s">
        <v>278</v>
      </c>
      <c r="AU410" s="267" t="s">
        <v>87</v>
      </c>
      <c r="AV410" s="15" t="s">
        <v>85</v>
      </c>
      <c r="AW410" s="15" t="s">
        <v>38</v>
      </c>
      <c r="AX410" s="15" t="s">
        <v>77</v>
      </c>
      <c r="AY410" s="267" t="s">
        <v>136</v>
      </c>
    </row>
    <row r="411" s="13" customFormat="1">
      <c r="A411" s="13"/>
      <c r="B411" s="234"/>
      <c r="C411" s="235"/>
      <c r="D411" s="219" t="s">
        <v>278</v>
      </c>
      <c r="E411" s="236" t="s">
        <v>21</v>
      </c>
      <c r="F411" s="237" t="s">
        <v>1121</v>
      </c>
      <c r="G411" s="235"/>
      <c r="H411" s="238">
        <v>7.2400000000000002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278</v>
      </c>
      <c r="AU411" s="244" t="s">
        <v>87</v>
      </c>
      <c r="AV411" s="13" t="s">
        <v>87</v>
      </c>
      <c r="AW411" s="13" t="s">
        <v>38</v>
      </c>
      <c r="AX411" s="13" t="s">
        <v>77</v>
      </c>
      <c r="AY411" s="244" t="s">
        <v>136</v>
      </c>
    </row>
    <row r="412" s="15" customFormat="1">
      <c r="A412" s="15"/>
      <c r="B412" s="258"/>
      <c r="C412" s="259"/>
      <c r="D412" s="219" t="s">
        <v>278</v>
      </c>
      <c r="E412" s="260" t="s">
        <v>21</v>
      </c>
      <c r="F412" s="261" t="s">
        <v>1122</v>
      </c>
      <c r="G412" s="259"/>
      <c r="H412" s="260" t="s">
        <v>21</v>
      </c>
      <c r="I412" s="262"/>
      <c r="J412" s="259"/>
      <c r="K412" s="259"/>
      <c r="L412" s="263"/>
      <c r="M412" s="264"/>
      <c r="N412" s="265"/>
      <c r="O412" s="265"/>
      <c r="P412" s="265"/>
      <c r="Q412" s="265"/>
      <c r="R412" s="265"/>
      <c r="S412" s="265"/>
      <c r="T412" s="26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7" t="s">
        <v>278</v>
      </c>
      <c r="AU412" s="267" t="s">
        <v>87</v>
      </c>
      <c r="AV412" s="15" t="s">
        <v>85</v>
      </c>
      <c r="AW412" s="15" t="s">
        <v>38</v>
      </c>
      <c r="AX412" s="15" t="s">
        <v>77</v>
      </c>
      <c r="AY412" s="267" t="s">
        <v>136</v>
      </c>
    </row>
    <row r="413" s="15" customFormat="1">
      <c r="A413" s="15"/>
      <c r="B413" s="258"/>
      <c r="C413" s="259"/>
      <c r="D413" s="219" t="s">
        <v>278</v>
      </c>
      <c r="E413" s="260" t="s">
        <v>21</v>
      </c>
      <c r="F413" s="261" t="s">
        <v>1123</v>
      </c>
      <c r="G413" s="259"/>
      <c r="H413" s="260" t="s">
        <v>21</v>
      </c>
      <c r="I413" s="262"/>
      <c r="J413" s="259"/>
      <c r="K413" s="259"/>
      <c r="L413" s="263"/>
      <c r="M413" s="264"/>
      <c r="N413" s="265"/>
      <c r="O413" s="265"/>
      <c r="P413" s="265"/>
      <c r="Q413" s="265"/>
      <c r="R413" s="265"/>
      <c r="S413" s="265"/>
      <c r="T413" s="26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7" t="s">
        <v>278</v>
      </c>
      <c r="AU413" s="267" t="s">
        <v>87</v>
      </c>
      <c r="AV413" s="15" t="s">
        <v>85</v>
      </c>
      <c r="AW413" s="15" t="s">
        <v>38</v>
      </c>
      <c r="AX413" s="15" t="s">
        <v>77</v>
      </c>
      <c r="AY413" s="267" t="s">
        <v>136</v>
      </c>
    </row>
    <row r="414" s="13" customFormat="1">
      <c r="A414" s="13"/>
      <c r="B414" s="234"/>
      <c r="C414" s="235"/>
      <c r="D414" s="219" t="s">
        <v>278</v>
      </c>
      <c r="E414" s="236" t="s">
        <v>21</v>
      </c>
      <c r="F414" s="237" t="s">
        <v>1124</v>
      </c>
      <c r="G414" s="235"/>
      <c r="H414" s="238">
        <v>489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278</v>
      </c>
      <c r="AU414" s="244" t="s">
        <v>87</v>
      </c>
      <c r="AV414" s="13" t="s">
        <v>87</v>
      </c>
      <c r="AW414" s="13" t="s">
        <v>38</v>
      </c>
      <c r="AX414" s="13" t="s">
        <v>77</v>
      </c>
      <c r="AY414" s="244" t="s">
        <v>136</v>
      </c>
    </row>
    <row r="415" s="13" customFormat="1">
      <c r="A415" s="13"/>
      <c r="B415" s="234"/>
      <c r="C415" s="235"/>
      <c r="D415" s="219" t="s">
        <v>278</v>
      </c>
      <c r="E415" s="236" t="s">
        <v>21</v>
      </c>
      <c r="F415" s="237" t="s">
        <v>1125</v>
      </c>
      <c r="G415" s="235"/>
      <c r="H415" s="238">
        <v>13.6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278</v>
      </c>
      <c r="AU415" s="244" t="s">
        <v>87</v>
      </c>
      <c r="AV415" s="13" t="s">
        <v>87</v>
      </c>
      <c r="AW415" s="13" t="s">
        <v>38</v>
      </c>
      <c r="AX415" s="13" t="s">
        <v>77</v>
      </c>
      <c r="AY415" s="244" t="s">
        <v>136</v>
      </c>
    </row>
    <row r="416" s="13" customFormat="1">
      <c r="A416" s="13"/>
      <c r="B416" s="234"/>
      <c r="C416" s="235"/>
      <c r="D416" s="219" t="s">
        <v>278</v>
      </c>
      <c r="E416" s="236" t="s">
        <v>21</v>
      </c>
      <c r="F416" s="237" t="s">
        <v>1126</v>
      </c>
      <c r="G416" s="235"/>
      <c r="H416" s="238">
        <v>19.84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278</v>
      </c>
      <c r="AU416" s="244" t="s">
        <v>87</v>
      </c>
      <c r="AV416" s="13" t="s">
        <v>87</v>
      </c>
      <c r="AW416" s="13" t="s">
        <v>38</v>
      </c>
      <c r="AX416" s="13" t="s">
        <v>77</v>
      </c>
      <c r="AY416" s="244" t="s">
        <v>136</v>
      </c>
    </row>
    <row r="417" s="15" customFormat="1">
      <c r="A417" s="15"/>
      <c r="B417" s="258"/>
      <c r="C417" s="259"/>
      <c r="D417" s="219" t="s">
        <v>278</v>
      </c>
      <c r="E417" s="260" t="s">
        <v>21</v>
      </c>
      <c r="F417" s="261" t="s">
        <v>1127</v>
      </c>
      <c r="G417" s="259"/>
      <c r="H417" s="260" t="s">
        <v>21</v>
      </c>
      <c r="I417" s="262"/>
      <c r="J417" s="259"/>
      <c r="K417" s="259"/>
      <c r="L417" s="263"/>
      <c r="M417" s="264"/>
      <c r="N417" s="265"/>
      <c r="O417" s="265"/>
      <c r="P417" s="265"/>
      <c r="Q417" s="265"/>
      <c r="R417" s="265"/>
      <c r="S417" s="265"/>
      <c r="T417" s="26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7" t="s">
        <v>278</v>
      </c>
      <c r="AU417" s="267" t="s">
        <v>87</v>
      </c>
      <c r="AV417" s="15" t="s">
        <v>85</v>
      </c>
      <c r="AW417" s="15" t="s">
        <v>38</v>
      </c>
      <c r="AX417" s="15" t="s">
        <v>77</v>
      </c>
      <c r="AY417" s="267" t="s">
        <v>136</v>
      </c>
    </row>
    <row r="418" s="13" customFormat="1">
      <c r="A418" s="13"/>
      <c r="B418" s="234"/>
      <c r="C418" s="235"/>
      <c r="D418" s="219" t="s">
        <v>278</v>
      </c>
      <c r="E418" s="236" t="s">
        <v>21</v>
      </c>
      <c r="F418" s="237" t="s">
        <v>1128</v>
      </c>
      <c r="G418" s="235"/>
      <c r="H418" s="238">
        <v>583.29999999999995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278</v>
      </c>
      <c r="AU418" s="244" t="s">
        <v>87</v>
      </c>
      <c r="AV418" s="13" t="s">
        <v>87</v>
      </c>
      <c r="AW418" s="13" t="s">
        <v>38</v>
      </c>
      <c r="AX418" s="13" t="s">
        <v>77</v>
      </c>
      <c r="AY418" s="244" t="s">
        <v>136</v>
      </c>
    </row>
    <row r="419" s="13" customFormat="1">
      <c r="A419" s="13"/>
      <c r="B419" s="234"/>
      <c r="C419" s="235"/>
      <c r="D419" s="219" t="s">
        <v>278</v>
      </c>
      <c r="E419" s="236" t="s">
        <v>21</v>
      </c>
      <c r="F419" s="237" t="s">
        <v>1129</v>
      </c>
      <c r="G419" s="235"/>
      <c r="H419" s="238">
        <v>27.199999999999999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278</v>
      </c>
      <c r="AU419" s="244" t="s">
        <v>87</v>
      </c>
      <c r="AV419" s="13" t="s">
        <v>87</v>
      </c>
      <c r="AW419" s="13" t="s">
        <v>38</v>
      </c>
      <c r="AX419" s="13" t="s">
        <v>77</v>
      </c>
      <c r="AY419" s="244" t="s">
        <v>136</v>
      </c>
    </row>
    <row r="420" s="13" customFormat="1">
      <c r="A420" s="13"/>
      <c r="B420" s="234"/>
      <c r="C420" s="235"/>
      <c r="D420" s="219" t="s">
        <v>278</v>
      </c>
      <c r="E420" s="236" t="s">
        <v>21</v>
      </c>
      <c r="F420" s="237" t="s">
        <v>1130</v>
      </c>
      <c r="G420" s="235"/>
      <c r="H420" s="238">
        <v>23.559999999999999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278</v>
      </c>
      <c r="AU420" s="244" t="s">
        <v>87</v>
      </c>
      <c r="AV420" s="13" t="s">
        <v>87</v>
      </c>
      <c r="AW420" s="13" t="s">
        <v>38</v>
      </c>
      <c r="AX420" s="13" t="s">
        <v>77</v>
      </c>
      <c r="AY420" s="244" t="s">
        <v>136</v>
      </c>
    </row>
    <row r="421" s="16" customFormat="1">
      <c r="A421" s="16"/>
      <c r="B421" s="278"/>
      <c r="C421" s="279"/>
      <c r="D421" s="219" t="s">
        <v>278</v>
      </c>
      <c r="E421" s="280" t="s">
        <v>21</v>
      </c>
      <c r="F421" s="281" t="s">
        <v>833</v>
      </c>
      <c r="G421" s="279"/>
      <c r="H421" s="282">
        <v>1163.74</v>
      </c>
      <c r="I421" s="283"/>
      <c r="J421" s="279"/>
      <c r="K421" s="279"/>
      <c r="L421" s="284"/>
      <c r="M421" s="285"/>
      <c r="N421" s="286"/>
      <c r="O421" s="286"/>
      <c r="P421" s="286"/>
      <c r="Q421" s="286"/>
      <c r="R421" s="286"/>
      <c r="S421" s="286"/>
      <c r="T421" s="287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88" t="s">
        <v>278</v>
      </c>
      <c r="AU421" s="288" t="s">
        <v>87</v>
      </c>
      <c r="AV421" s="16" t="s">
        <v>148</v>
      </c>
      <c r="AW421" s="16" t="s">
        <v>38</v>
      </c>
      <c r="AX421" s="16" t="s">
        <v>77</v>
      </c>
      <c r="AY421" s="288" t="s">
        <v>136</v>
      </c>
    </row>
    <row r="422" s="15" customFormat="1">
      <c r="A422" s="15"/>
      <c r="B422" s="258"/>
      <c r="C422" s="259"/>
      <c r="D422" s="219" t="s">
        <v>278</v>
      </c>
      <c r="E422" s="260" t="s">
        <v>21</v>
      </c>
      <c r="F422" s="261" t="s">
        <v>1131</v>
      </c>
      <c r="G422" s="259"/>
      <c r="H422" s="260" t="s">
        <v>21</v>
      </c>
      <c r="I422" s="262"/>
      <c r="J422" s="259"/>
      <c r="K422" s="259"/>
      <c r="L422" s="263"/>
      <c r="M422" s="264"/>
      <c r="N422" s="265"/>
      <c r="O422" s="265"/>
      <c r="P422" s="265"/>
      <c r="Q422" s="265"/>
      <c r="R422" s="265"/>
      <c r="S422" s="265"/>
      <c r="T422" s="26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7" t="s">
        <v>278</v>
      </c>
      <c r="AU422" s="267" t="s">
        <v>87</v>
      </c>
      <c r="AV422" s="15" t="s">
        <v>85</v>
      </c>
      <c r="AW422" s="15" t="s">
        <v>38</v>
      </c>
      <c r="AX422" s="15" t="s">
        <v>77</v>
      </c>
      <c r="AY422" s="267" t="s">
        <v>136</v>
      </c>
    </row>
    <row r="423" s="13" customFormat="1">
      <c r="A423" s="13"/>
      <c r="B423" s="234"/>
      <c r="C423" s="235"/>
      <c r="D423" s="219" t="s">
        <v>278</v>
      </c>
      <c r="E423" s="236" t="s">
        <v>21</v>
      </c>
      <c r="F423" s="237" t="s">
        <v>1132</v>
      </c>
      <c r="G423" s="235"/>
      <c r="H423" s="238">
        <v>142.33000000000001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278</v>
      </c>
      <c r="AU423" s="244" t="s">
        <v>87</v>
      </c>
      <c r="AV423" s="13" t="s">
        <v>87</v>
      </c>
      <c r="AW423" s="13" t="s">
        <v>38</v>
      </c>
      <c r="AX423" s="13" t="s">
        <v>77</v>
      </c>
      <c r="AY423" s="244" t="s">
        <v>136</v>
      </c>
    </row>
    <row r="424" s="13" customFormat="1">
      <c r="A424" s="13"/>
      <c r="B424" s="234"/>
      <c r="C424" s="235"/>
      <c r="D424" s="219" t="s">
        <v>278</v>
      </c>
      <c r="E424" s="236" t="s">
        <v>21</v>
      </c>
      <c r="F424" s="237" t="s">
        <v>1133</v>
      </c>
      <c r="G424" s="235"/>
      <c r="H424" s="238">
        <v>107.59999999999999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278</v>
      </c>
      <c r="AU424" s="244" t="s">
        <v>87</v>
      </c>
      <c r="AV424" s="13" t="s">
        <v>87</v>
      </c>
      <c r="AW424" s="13" t="s">
        <v>38</v>
      </c>
      <c r="AX424" s="13" t="s">
        <v>77</v>
      </c>
      <c r="AY424" s="244" t="s">
        <v>136</v>
      </c>
    </row>
    <row r="425" s="13" customFormat="1">
      <c r="A425" s="13"/>
      <c r="B425" s="234"/>
      <c r="C425" s="235"/>
      <c r="D425" s="219" t="s">
        <v>278</v>
      </c>
      <c r="E425" s="236" t="s">
        <v>21</v>
      </c>
      <c r="F425" s="237" t="s">
        <v>1134</v>
      </c>
      <c r="G425" s="235"/>
      <c r="H425" s="238">
        <v>122.12000000000001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278</v>
      </c>
      <c r="AU425" s="244" t="s">
        <v>87</v>
      </c>
      <c r="AV425" s="13" t="s">
        <v>87</v>
      </c>
      <c r="AW425" s="13" t="s">
        <v>38</v>
      </c>
      <c r="AX425" s="13" t="s">
        <v>77</v>
      </c>
      <c r="AY425" s="244" t="s">
        <v>136</v>
      </c>
    </row>
    <row r="426" s="13" customFormat="1">
      <c r="A426" s="13"/>
      <c r="B426" s="234"/>
      <c r="C426" s="235"/>
      <c r="D426" s="219" t="s">
        <v>278</v>
      </c>
      <c r="E426" s="236" t="s">
        <v>21</v>
      </c>
      <c r="F426" s="237" t="s">
        <v>1135</v>
      </c>
      <c r="G426" s="235"/>
      <c r="H426" s="238">
        <v>19.600000000000001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278</v>
      </c>
      <c r="AU426" s="244" t="s">
        <v>87</v>
      </c>
      <c r="AV426" s="13" t="s">
        <v>87</v>
      </c>
      <c r="AW426" s="13" t="s">
        <v>38</v>
      </c>
      <c r="AX426" s="13" t="s">
        <v>77</v>
      </c>
      <c r="AY426" s="244" t="s">
        <v>136</v>
      </c>
    </row>
    <row r="427" s="16" customFormat="1">
      <c r="A427" s="16"/>
      <c r="B427" s="278"/>
      <c r="C427" s="279"/>
      <c r="D427" s="219" t="s">
        <v>278</v>
      </c>
      <c r="E427" s="280" t="s">
        <v>21</v>
      </c>
      <c r="F427" s="281" t="s">
        <v>833</v>
      </c>
      <c r="G427" s="279"/>
      <c r="H427" s="282">
        <v>391.64999999999998</v>
      </c>
      <c r="I427" s="283"/>
      <c r="J427" s="279"/>
      <c r="K427" s="279"/>
      <c r="L427" s="284"/>
      <c r="M427" s="285"/>
      <c r="N427" s="286"/>
      <c r="O427" s="286"/>
      <c r="P427" s="286"/>
      <c r="Q427" s="286"/>
      <c r="R427" s="286"/>
      <c r="S427" s="286"/>
      <c r="T427" s="287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88" t="s">
        <v>278</v>
      </c>
      <c r="AU427" s="288" t="s">
        <v>87</v>
      </c>
      <c r="AV427" s="16" t="s">
        <v>148</v>
      </c>
      <c r="AW427" s="16" t="s">
        <v>38</v>
      </c>
      <c r="AX427" s="16" t="s">
        <v>77</v>
      </c>
      <c r="AY427" s="288" t="s">
        <v>136</v>
      </c>
    </row>
    <row r="428" s="15" customFormat="1">
      <c r="A428" s="15"/>
      <c r="B428" s="258"/>
      <c r="C428" s="259"/>
      <c r="D428" s="219" t="s">
        <v>278</v>
      </c>
      <c r="E428" s="260" t="s">
        <v>21</v>
      </c>
      <c r="F428" s="261" t="s">
        <v>1103</v>
      </c>
      <c r="G428" s="259"/>
      <c r="H428" s="260" t="s">
        <v>21</v>
      </c>
      <c r="I428" s="262"/>
      <c r="J428" s="259"/>
      <c r="K428" s="259"/>
      <c r="L428" s="263"/>
      <c r="M428" s="264"/>
      <c r="N428" s="265"/>
      <c r="O428" s="265"/>
      <c r="P428" s="265"/>
      <c r="Q428" s="265"/>
      <c r="R428" s="265"/>
      <c r="S428" s="265"/>
      <c r="T428" s="26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7" t="s">
        <v>278</v>
      </c>
      <c r="AU428" s="267" t="s">
        <v>87</v>
      </c>
      <c r="AV428" s="15" t="s">
        <v>85</v>
      </c>
      <c r="AW428" s="15" t="s">
        <v>38</v>
      </c>
      <c r="AX428" s="15" t="s">
        <v>77</v>
      </c>
      <c r="AY428" s="267" t="s">
        <v>136</v>
      </c>
    </row>
    <row r="429" s="13" customFormat="1">
      <c r="A429" s="13"/>
      <c r="B429" s="234"/>
      <c r="C429" s="235"/>
      <c r="D429" s="219" t="s">
        <v>278</v>
      </c>
      <c r="E429" s="236" t="s">
        <v>21</v>
      </c>
      <c r="F429" s="237" t="s">
        <v>1136</v>
      </c>
      <c r="G429" s="235"/>
      <c r="H429" s="238">
        <v>1.8360000000000001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278</v>
      </c>
      <c r="AU429" s="244" t="s">
        <v>87</v>
      </c>
      <c r="AV429" s="13" t="s">
        <v>87</v>
      </c>
      <c r="AW429" s="13" t="s">
        <v>38</v>
      </c>
      <c r="AX429" s="13" t="s">
        <v>77</v>
      </c>
      <c r="AY429" s="244" t="s">
        <v>136</v>
      </c>
    </row>
    <row r="430" s="15" customFormat="1">
      <c r="A430" s="15"/>
      <c r="B430" s="258"/>
      <c r="C430" s="259"/>
      <c r="D430" s="219" t="s">
        <v>278</v>
      </c>
      <c r="E430" s="260" t="s">
        <v>21</v>
      </c>
      <c r="F430" s="261" t="s">
        <v>1106</v>
      </c>
      <c r="G430" s="259"/>
      <c r="H430" s="260" t="s">
        <v>21</v>
      </c>
      <c r="I430" s="262"/>
      <c r="J430" s="259"/>
      <c r="K430" s="259"/>
      <c r="L430" s="263"/>
      <c r="M430" s="264"/>
      <c r="N430" s="265"/>
      <c r="O430" s="265"/>
      <c r="P430" s="265"/>
      <c r="Q430" s="265"/>
      <c r="R430" s="265"/>
      <c r="S430" s="265"/>
      <c r="T430" s="26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7" t="s">
        <v>278</v>
      </c>
      <c r="AU430" s="267" t="s">
        <v>87</v>
      </c>
      <c r="AV430" s="15" t="s">
        <v>85</v>
      </c>
      <c r="AW430" s="15" t="s">
        <v>38</v>
      </c>
      <c r="AX430" s="15" t="s">
        <v>77</v>
      </c>
      <c r="AY430" s="267" t="s">
        <v>136</v>
      </c>
    </row>
    <row r="431" s="13" customFormat="1">
      <c r="A431" s="13"/>
      <c r="B431" s="234"/>
      <c r="C431" s="235"/>
      <c r="D431" s="219" t="s">
        <v>278</v>
      </c>
      <c r="E431" s="236" t="s">
        <v>21</v>
      </c>
      <c r="F431" s="237" t="s">
        <v>1137</v>
      </c>
      <c r="G431" s="235"/>
      <c r="H431" s="238">
        <v>14.914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278</v>
      </c>
      <c r="AU431" s="244" t="s">
        <v>87</v>
      </c>
      <c r="AV431" s="13" t="s">
        <v>87</v>
      </c>
      <c r="AW431" s="13" t="s">
        <v>38</v>
      </c>
      <c r="AX431" s="13" t="s">
        <v>77</v>
      </c>
      <c r="AY431" s="244" t="s">
        <v>136</v>
      </c>
    </row>
    <row r="432" s="15" customFormat="1">
      <c r="A432" s="15"/>
      <c r="B432" s="258"/>
      <c r="C432" s="259"/>
      <c r="D432" s="219" t="s">
        <v>278</v>
      </c>
      <c r="E432" s="260" t="s">
        <v>21</v>
      </c>
      <c r="F432" s="261" t="s">
        <v>1113</v>
      </c>
      <c r="G432" s="259"/>
      <c r="H432" s="260" t="s">
        <v>21</v>
      </c>
      <c r="I432" s="262"/>
      <c r="J432" s="259"/>
      <c r="K432" s="259"/>
      <c r="L432" s="263"/>
      <c r="M432" s="264"/>
      <c r="N432" s="265"/>
      <c r="O432" s="265"/>
      <c r="P432" s="265"/>
      <c r="Q432" s="265"/>
      <c r="R432" s="265"/>
      <c r="S432" s="265"/>
      <c r="T432" s="26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7" t="s">
        <v>278</v>
      </c>
      <c r="AU432" s="267" t="s">
        <v>87</v>
      </c>
      <c r="AV432" s="15" t="s">
        <v>85</v>
      </c>
      <c r="AW432" s="15" t="s">
        <v>38</v>
      </c>
      <c r="AX432" s="15" t="s">
        <v>77</v>
      </c>
      <c r="AY432" s="267" t="s">
        <v>136</v>
      </c>
    </row>
    <row r="433" s="13" customFormat="1">
      <c r="A433" s="13"/>
      <c r="B433" s="234"/>
      <c r="C433" s="235"/>
      <c r="D433" s="219" t="s">
        <v>278</v>
      </c>
      <c r="E433" s="236" t="s">
        <v>21</v>
      </c>
      <c r="F433" s="237" t="s">
        <v>1138</v>
      </c>
      <c r="G433" s="235"/>
      <c r="H433" s="238">
        <v>23.635000000000002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278</v>
      </c>
      <c r="AU433" s="244" t="s">
        <v>87</v>
      </c>
      <c r="AV433" s="13" t="s">
        <v>87</v>
      </c>
      <c r="AW433" s="13" t="s">
        <v>38</v>
      </c>
      <c r="AX433" s="13" t="s">
        <v>77</v>
      </c>
      <c r="AY433" s="244" t="s">
        <v>136</v>
      </c>
    </row>
    <row r="434" s="14" customFormat="1">
      <c r="A434" s="14"/>
      <c r="B434" s="245"/>
      <c r="C434" s="246"/>
      <c r="D434" s="219" t="s">
        <v>278</v>
      </c>
      <c r="E434" s="247" t="s">
        <v>545</v>
      </c>
      <c r="F434" s="248" t="s">
        <v>280</v>
      </c>
      <c r="G434" s="246"/>
      <c r="H434" s="249">
        <v>1595.7750000000001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278</v>
      </c>
      <c r="AU434" s="255" t="s">
        <v>87</v>
      </c>
      <c r="AV434" s="14" t="s">
        <v>142</v>
      </c>
      <c r="AW434" s="14" t="s">
        <v>38</v>
      </c>
      <c r="AX434" s="14" t="s">
        <v>85</v>
      </c>
      <c r="AY434" s="255" t="s">
        <v>136</v>
      </c>
    </row>
    <row r="435" s="2" customFormat="1" ht="16.5" customHeight="1">
      <c r="A435" s="41"/>
      <c r="B435" s="42"/>
      <c r="C435" s="225" t="s">
        <v>333</v>
      </c>
      <c r="D435" s="225" t="s">
        <v>152</v>
      </c>
      <c r="E435" s="226" t="s">
        <v>1139</v>
      </c>
      <c r="F435" s="227" t="s">
        <v>1140</v>
      </c>
      <c r="G435" s="228" t="s">
        <v>194</v>
      </c>
      <c r="H435" s="229">
        <v>1595.7750000000001</v>
      </c>
      <c r="I435" s="230"/>
      <c r="J435" s="231">
        <f>ROUND(I435*H435,2)</f>
        <v>0</v>
      </c>
      <c r="K435" s="227" t="s">
        <v>790</v>
      </c>
      <c r="L435" s="47"/>
      <c r="M435" s="232" t="s">
        <v>21</v>
      </c>
      <c r="N435" s="233" t="s">
        <v>48</v>
      </c>
      <c r="O435" s="87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7" t="s">
        <v>142</v>
      </c>
      <c r="AT435" s="217" t="s">
        <v>152</v>
      </c>
      <c r="AU435" s="217" t="s">
        <v>87</v>
      </c>
      <c r="AY435" s="20" t="s">
        <v>136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20" t="s">
        <v>85</v>
      </c>
      <c r="BK435" s="218">
        <f>ROUND(I435*H435,2)</f>
        <v>0</v>
      </c>
      <c r="BL435" s="20" t="s">
        <v>142</v>
      </c>
      <c r="BM435" s="217" t="s">
        <v>1141</v>
      </c>
    </row>
    <row r="436" s="2" customFormat="1">
      <c r="A436" s="41"/>
      <c r="B436" s="42"/>
      <c r="C436" s="43"/>
      <c r="D436" s="219" t="s">
        <v>143</v>
      </c>
      <c r="E436" s="43"/>
      <c r="F436" s="220" t="s">
        <v>1142</v>
      </c>
      <c r="G436" s="43"/>
      <c r="H436" s="43"/>
      <c r="I436" s="221"/>
      <c r="J436" s="43"/>
      <c r="K436" s="43"/>
      <c r="L436" s="47"/>
      <c r="M436" s="222"/>
      <c r="N436" s="223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143</v>
      </c>
      <c r="AU436" s="20" t="s">
        <v>87</v>
      </c>
    </row>
    <row r="437" s="2" customFormat="1">
      <c r="A437" s="41"/>
      <c r="B437" s="42"/>
      <c r="C437" s="43"/>
      <c r="D437" s="276" t="s">
        <v>793</v>
      </c>
      <c r="E437" s="43"/>
      <c r="F437" s="277" t="s">
        <v>1143</v>
      </c>
      <c r="G437" s="43"/>
      <c r="H437" s="43"/>
      <c r="I437" s="221"/>
      <c r="J437" s="43"/>
      <c r="K437" s="43"/>
      <c r="L437" s="47"/>
      <c r="M437" s="222"/>
      <c r="N437" s="223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793</v>
      </c>
      <c r="AU437" s="20" t="s">
        <v>87</v>
      </c>
    </row>
    <row r="438" s="13" customFormat="1">
      <c r="A438" s="13"/>
      <c r="B438" s="234"/>
      <c r="C438" s="235"/>
      <c r="D438" s="219" t="s">
        <v>278</v>
      </c>
      <c r="E438" s="236" t="s">
        <v>21</v>
      </c>
      <c r="F438" s="237" t="s">
        <v>545</v>
      </c>
      <c r="G438" s="235"/>
      <c r="H438" s="238">
        <v>1595.7750000000001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278</v>
      </c>
      <c r="AU438" s="244" t="s">
        <v>87</v>
      </c>
      <c r="AV438" s="13" t="s">
        <v>87</v>
      </c>
      <c r="AW438" s="13" t="s">
        <v>38</v>
      </c>
      <c r="AX438" s="13" t="s">
        <v>85</v>
      </c>
      <c r="AY438" s="244" t="s">
        <v>136</v>
      </c>
    </row>
    <row r="439" s="2" customFormat="1" ht="16.5" customHeight="1">
      <c r="A439" s="41"/>
      <c r="B439" s="42"/>
      <c r="C439" s="225" t="s">
        <v>237</v>
      </c>
      <c r="D439" s="225" t="s">
        <v>152</v>
      </c>
      <c r="E439" s="226" t="s">
        <v>1144</v>
      </c>
      <c r="F439" s="227" t="s">
        <v>1145</v>
      </c>
      <c r="G439" s="228" t="s">
        <v>550</v>
      </c>
      <c r="H439" s="229">
        <v>20.834</v>
      </c>
      <c r="I439" s="230"/>
      <c r="J439" s="231">
        <f>ROUND(I439*H439,2)</f>
        <v>0</v>
      </c>
      <c r="K439" s="227" t="s">
        <v>790</v>
      </c>
      <c r="L439" s="47"/>
      <c r="M439" s="232" t="s">
        <v>21</v>
      </c>
      <c r="N439" s="233" t="s">
        <v>48</v>
      </c>
      <c r="O439" s="87"/>
      <c r="P439" s="215">
        <f>O439*H439</f>
        <v>0</v>
      </c>
      <c r="Q439" s="215">
        <v>1.09528</v>
      </c>
      <c r="R439" s="215">
        <f>Q439*H439</f>
        <v>22.81906352</v>
      </c>
      <c r="S439" s="215">
        <v>0</v>
      </c>
      <c r="T439" s="216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7" t="s">
        <v>142</v>
      </c>
      <c r="AT439" s="217" t="s">
        <v>152</v>
      </c>
      <c r="AU439" s="217" t="s">
        <v>87</v>
      </c>
      <c r="AY439" s="20" t="s">
        <v>136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20" t="s">
        <v>85</v>
      </c>
      <c r="BK439" s="218">
        <f>ROUND(I439*H439,2)</f>
        <v>0</v>
      </c>
      <c r="BL439" s="20" t="s">
        <v>142</v>
      </c>
      <c r="BM439" s="217" t="s">
        <v>1146</v>
      </c>
    </row>
    <row r="440" s="2" customFormat="1">
      <c r="A440" s="41"/>
      <c r="B440" s="42"/>
      <c r="C440" s="43"/>
      <c r="D440" s="219" t="s">
        <v>143</v>
      </c>
      <c r="E440" s="43"/>
      <c r="F440" s="220" t="s">
        <v>1147</v>
      </c>
      <c r="G440" s="43"/>
      <c r="H440" s="43"/>
      <c r="I440" s="221"/>
      <c r="J440" s="43"/>
      <c r="K440" s="43"/>
      <c r="L440" s="47"/>
      <c r="M440" s="222"/>
      <c r="N440" s="22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143</v>
      </c>
      <c r="AU440" s="20" t="s">
        <v>87</v>
      </c>
    </row>
    <row r="441" s="2" customFormat="1">
      <c r="A441" s="41"/>
      <c r="B441" s="42"/>
      <c r="C441" s="43"/>
      <c r="D441" s="276" t="s">
        <v>793</v>
      </c>
      <c r="E441" s="43"/>
      <c r="F441" s="277" t="s">
        <v>1148</v>
      </c>
      <c r="G441" s="43"/>
      <c r="H441" s="43"/>
      <c r="I441" s="221"/>
      <c r="J441" s="43"/>
      <c r="K441" s="43"/>
      <c r="L441" s="47"/>
      <c r="M441" s="222"/>
      <c r="N441" s="223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793</v>
      </c>
      <c r="AU441" s="20" t="s">
        <v>87</v>
      </c>
    </row>
    <row r="442" s="13" customFormat="1">
      <c r="A442" s="13"/>
      <c r="B442" s="234"/>
      <c r="C442" s="235"/>
      <c r="D442" s="219" t="s">
        <v>278</v>
      </c>
      <c r="E442" s="236" t="s">
        <v>21</v>
      </c>
      <c r="F442" s="237" t="s">
        <v>1149</v>
      </c>
      <c r="G442" s="235"/>
      <c r="H442" s="238">
        <v>17.199999999999999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278</v>
      </c>
      <c r="AU442" s="244" t="s">
        <v>87</v>
      </c>
      <c r="AV442" s="13" t="s">
        <v>87</v>
      </c>
      <c r="AW442" s="13" t="s">
        <v>38</v>
      </c>
      <c r="AX442" s="13" t="s">
        <v>77</v>
      </c>
      <c r="AY442" s="244" t="s">
        <v>136</v>
      </c>
    </row>
    <row r="443" s="13" customFormat="1">
      <c r="A443" s="13"/>
      <c r="B443" s="234"/>
      <c r="C443" s="235"/>
      <c r="D443" s="219" t="s">
        <v>278</v>
      </c>
      <c r="E443" s="236" t="s">
        <v>21</v>
      </c>
      <c r="F443" s="237" t="s">
        <v>1150</v>
      </c>
      <c r="G443" s="235"/>
      <c r="H443" s="238">
        <v>0.153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278</v>
      </c>
      <c r="AU443" s="244" t="s">
        <v>87</v>
      </c>
      <c r="AV443" s="13" t="s">
        <v>87</v>
      </c>
      <c r="AW443" s="13" t="s">
        <v>38</v>
      </c>
      <c r="AX443" s="13" t="s">
        <v>77</v>
      </c>
      <c r="AY443" s="244" t="s">
        <v>136</v>
      </c>
    </row>
    <row r="444" s="13" customFormat="1">
      <c r="A444" s="13"/>
      <c r="B444" s="234"/>
      <c r="C444" s="235"/>
      <c r="D444" s="219" t="s">
        <v>278</v>
      </c>
      <c r="E444" s="236" t="s">
        <v>21</v>
      </c>
      <c r="F444" s="237" t="s">
        <v>1151</v>
      </c>
      <c r="G444" s="235"/>
      <c r="H444" s="238">
        <v>1.256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278</v>
      </c>
      <c r="AU444" s="244" t="s">
        <v>87</v>
      </c>
      <c r="AV444" s="13" t="s">
        <v>87</v>
      </c>
      <c r="AW444" s="13" t="s">
        <v>38</v>
      </c>
      <c r="AX444" s="13" t="s">
        <v>77</v>
      </c>
      <c r="AY444" s="244" t="s">
        <v>136</v>
      </c>
    </row>
    <row r="445" s="13" customFormat="1">
      <c r="A445" s="13"/>
      <c r="B445" s="234"/>
      <c r="C445" s="235"/>
      <c r="D445" s="219" t="s">
        <v>278</v>
      </c>
      <c r="E445" s="236" t="s">
        <v>21</v>
      </c>
      <c r="F445" s="237" t="s">
        <v>1152</v>
      </c>
      <c r="G445" s="235"/>
      <c r="H445" s="238">
        <v>2.2250000000000001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278</v>
      </c>
      <c r="AU445" s="244" t="s">
        <v>87</v>
      </c>
      <c r="AV445" s="13" t="s">
        <v>87</v>
      </c>
      <c r="AW445" s="13" t="s">
        <v>38</v>
      </c>
      <c r="AX445" s="13" t="s">
        <v>77</v>
      </c>
      <c r="AY445" s="244" t="s">
        <v>136</v>
      </c>
    </row>
    <row r="446" s="14" customFormat="1">
      <c r="A446" s="14"/>
      <c r="B446" s="245"/>
      <c r="C446" s="246"/>
      <c r="D446" s="219" t="s">
        <v>278</v>
      </c>
      <c r="E446" s="247" t="s">
        <v>21</v>
      </c>
      <c r="F446" s="248" t="s">
        <v>280</v>
      </c>
      <c r="G446" s="246"/>
      <c r="H446" s="249">
        <v>20.834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278</v>
      </c>
      <c r="AU446" s="255" t="s">
        <v>87</v>
      </c>
      <c r="AV446" s="14" t="s">
        <v>142</v>
      </c>
      <c r="AW446" s="14" t="s">
        <v>38</v>
      </c>
      <c r="AX446" s="14" t="s">
        <v>85</v>
      </c>
      <c r="AY446" s="255" t="s">
        <v>136</v>
      </c>
    </row>
    <row r="447" s="2" customFormat="1" ht="16.5" customHeight="1">
      <c r="A447" s="41"/>
      <c r="B447" s="42"/>
      <c r="C447" s="225" t="s">
        <v>337</v>
      </c>
      <c r="D447" s="225" t="s">
        <v>152</v>
      </c>
      <c r="E447" s="226" t="s">
        <v>1153</v>
      </c>
      <c r="F447" s="227" t="s">
        <v>1154</v>
      </c>
      <c r="G447" s="228" t="s">
        <v>550</v>
      </c>
      <c r="H447" s="229">
        <v>1.512</v>
      </c>
      <c r="I447" s="230"/>
      <c r="J447" s="231">
        <f>ROUND(I447*H447,2)</f>
        <v>0</v>
      </c>
      <c r="K447" s="227" t="s">
        <v>790</v>
      </c>
      <c r="L447" s="47"/>
      <c r="M447" s="232" t="s">
        <v>21</v>
      </c>
      <c r="N447" s="233" t="s">
        <v>48</v>
      </c>
      <c r="O447" s="87"/>
      <c r="P447" s="215">
        <f>O447*H447</f>
        <v>0</v>
      </c>
      <c r="Q447" s="215">
        <v>1.03955</v>
      </c>
      <c r="R447" s="215">
        <f>Q447*H447</f>
        <v>1.5717996000000001</v>
      </c>
      <c r="S447" s="215">
        <v>0</v>
      </c>
      <c r="T447" s="216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7" t="s">
        <v>142</v>
      </c>
      <c r="AT447" s="217" t="s">
        <v>152</v>
      </c>
      <c r="AU447" s="217" t="s">
        <v>87</v>
      </c>
      <c r="AY447" s="20" t="s">
        <v>136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20" t="s">
        <v>85</v>
      </c>
      <c r="BK447" s="218">
        <f>ROUND(I447*H447,2)</f>
        <v>0</v>
      </c>
      <c r="BL447" s="20" t="s">
        <v>142</v>
      </c>
      <c r="BM447" s="217" t="s">
        <v>1155</v>
      </c>
    </row>
    <row r="448" s="2" customFormat="1">
      <c r="A448" s="41"/>
      <c r="B448" s="42"/>
      <c r="C448" s="43"/>
      <c r="D448" s="219" t="s">
        <v>143</v>
      </c>
      <c r="E448" s="43"/>
      <c r="F448" s="220" t="s">
        <v>1156</v>
      </c>
      <c r="G448" s="43"/>
      <c r="H448" s="43"/>
      <c r="I448" s="221"/>
      <c r="J448" s="43"/>
      <c r="K448" s="43"/>
      <c r="L448" s="47"/>
      <c r="M448" s="222"/>
      <c r="N448" s="223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143</v>
      </c>
      <c r="AU448" s="20" t="s">
        <v>87</v>
      </c>
    </row>
    <row r="449" s="2" customFormat="1">
      <c r="A449" s="41"/>
      <c r="B449" s="42"/>
      <c r="C449" s="43"/>
      <c r="D449" s="276" t="s">
        <v>793</v>
      </c>
      <c r="E449" s="43"/>
      <c r="F449" s="277" t="s">
        <v>1157</v>
      </c>
      <c r="G449" s="43"/>
      <c r="H449" s="43"/>
      <c r="I449" s="221"/>
      <c r="J449" s="43"/>
      <c r="K449" s="43"/>
      <c r="L449" s="47"/>
      <c r="M449" s="222"/>
      <c r="N449" s="223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793</v>
      </c>
      <c r="AU449" s="20" t="s">
        <v>87</v>
      </c>
    </row>
    <row r="450" s="15" customFormat="1">
      <c r="A450" s="15"/>
      <c r="B450" s="258"/>
      <c r="C450" s="259"/>
      <c r="D450" s="219" t="s">
        <v>278</v>
      </c>
      <c r="E450" s="260" t="s">
        <v>21</v>
      </c>
      <c r="F450" s="261" t="s">
        <v>1158</v>
      </c>
      <c r="G450" s="259"/>
      <c r="H450" s="260" t="s">
        <v>21</v>
      </c>
      <c r="I450" s="262"/>
      <c r="J450" s="259"/>
      <c r="K450" s="259"/>
      <c r="L450" s="263"/>
      <c r="M450" s="264"/>
      <c r="N450" s="265"/>
      <c r="O450" s="265"/>
      <c r="P450" s="265"/>
      <c r="Q450" s="265"/>
      <c r="R450" s="265"/>
      <c r="S450" s="265"/>
      <c r="T450" s="26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7" t="s">
        <v>278</v>
      </c>
      <c r="AU450" s="267" t="s">
        <v>87</v>
      </c>
      <c r="AV450" s="15" t="s">
        <v>85</v>
      </c>
      <c r="AW450" s="15" t="s">
        <v>38</v>
      </c>
      <c r="AX450" s="15" t="s">
        <v>77</v>
      </c>
      <c r="AY450" s="267" t="s">
        <v>136</v>
      </c>
    </row>
    <row r="451" s="15" customFormat="1">
      <c r="A451" s="15"/>
      <c r="B451" s="258"/>
      <c r="C451" s="259"/>
      <c r="D451" s="219" t="s">
        <v>278</v>
      </c>
      <c r="E451" s="260" t="s">
        <v>21</v>
      </c>
      <c r="F451" s="261" t="s">
        <v>1159</v>
      </c>
      <c r="G451" s="259"/>
      <c r="H451" s="260" t="s">
        <v>21</v>
      </c>
      <c r="I451" s="262"/>
      <c r="J451" s="259"/>
      <c r="K451" s="259"/>
      <c r="L451" s="263"/>
      <c r="M451" s="264"/>
      <c r="N451" s="265"/>
      <c r="O451" s="265"/>
      <c r="P451" s="265"/>
      <c r="Q451" s="265"/>
      <c r="R451" s="265"/>
      <c r="S451" s="265"/>
      <c r="T451" s="26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7" t="s">
        <v>278</v>
      </c>
      <c r="AU451" s="267" t="s">
        <v>87</v>
      </c>
      <c r="AV451" s="15" t="s">
        <v>85</v>
      </c>
      <c r="AW451" s="15" t="s">
        <v>38</v>
      </c>
      <c r="AX451" s="15" t="s">
        <v>77</v>
      </c>
      <c r="AY451" s="267" t="s">
        <v>136</v>
      </c>
    </row>
    <row r="452" s="13" customFormat="1">
      <c r="A452" s="13"/>
      <c r="B452" s="234"/>
      <c r="C452" s="235"/>
      <c r="D452" s="219" t="s">
        <v>278</v>
      </c>
      <c r="E452" s="236" t="s">
        <v>21</v>
      </c>
      <c r="F452" s="237" t="s">
        <v>1160</v>
      </c>
      <c r="G452" s="235"/>
      <c r="H452" s="238">
        <v>0.042000000000000003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278</v>
      </c>
      <c r="AU452" s="244" t="s">
        <v>87</v>
      </c>
      <c r="AV452" s="13" t="s">
        <v>87</v>
      </c>
      <c r="AW452" s="13" t="s">
        <v>38</v>
      </c>
      <c r="AX452" s="13" t="s">
        <v>77</v>
      </c>
      <c r="AY452" s="244" t="s">
        <v>136</v>
      </c>
    </row>
    <row r="453" s="15" customFormat="1">
      <c r="A453" s="15"/>
      <c r="B453" s="258"/>
      <c r="C453" s="259"/>
      <c r="D453" s="219" t="s">
        <v>278</v>
      </c>
      <c r="E453" s="260" t="s">
        <v>21</v>
      </c>
      <c r="F453" s="261" t="s">
        <v>1103</v>
      </c>
      <c r="G453" s="259"/>
      <c r="H453" s="260" t="s">
        <v>21</v>
      </c>
      <c r="I453" s="262"/>
      <c r="J453" s="259"/>
      <c r="K453" s="259"/>
      <c r="L453" s="263"/>
      <c r="M453" s="264"/>
      <c r="N453" s="265"/>
      <c r="O453" s="265"/>
      <c r="P453" s="265"/>
      <c r="Q453" s="265"/>
      <c r="R453" s="265"/>
      <c r="S453" s="265"/>
      <c r="T453" s="26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7" t="s">
        <v>278</v>
      </c>
      <c r="AU453" s="267" t="s">
        <v>87</v>
      </c>
      <c r="AV453" s="15" t="s">
        <v>85</v>
      </c>
      <c r="AW453" s="15" t="s">
        <v>38</v>
      </c>
      <c r="AX453" s="15" t="s">
        <v>77</v>
      </c>
      <c r="AY453" s="267" t="s">
        <v>136</v>
      </c>
    </row>
    <row r="454" s="13" customFormat="1">
      <c r="A454" s="13"/>
      <c r="B454" s="234"/>
      <c r="C454" s="235"/>
      <c r="D454" s="219" t="s">
        <v>278</v>
      </c>
      <c r="E454" s="236" t="s">
        <v>21</v>
      </c>
      <c r="F454" s="237" t="s">
        <v>1161</v>
      </c>
      <c r="G454" s="235"/>
      <c r="H454" s="238">
        <v>0.41399999999999998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278</v>
      </c>
      <c r="AU454" s="244" t="s">
        <v>87</v>
      </c>
      <c r="AV454" s="13" t="s">
        <v>87</v>
      </c>
      <c r="AW454" s="13" t="s">
        <v>38</v>
      </c>
      <c r="AX454" s="13" t="s">
        <v>77</v>
      </c>
      <c r="AY454" s="244" t="s">
        <v>136</v>
      </c>
    </row>
    <row r="455" s="15" customFormat="1">
      <c r="A455" s="15"/>
      <c r="B455" s="258"/>
      <c r="C455" s="259"/>
      <c r="D455" s="219" t="s">
        <v>278</v>
      </c>
      <c r="E455" s="260" t="s">
        <v>21</v>
      </c>
      <c r="F455" s="261" t="s">
        <v>1103</v>
      </c>
      <c r="G455" s="259"/>
      <c r="H455" s="260" t="s">
        <v>21</v>
      </c>
      <c r="I455" s="262"/>
      <c r="J455" s="259"/>
      <c r="K455" s="259"/>
      <c r="L455" s="263"/>
      <c r="M455" s="264"/>
      <c r="N455" s="265"/>
      <c r="O455" s="265"/>
      <c r="P455" s="265"/>
      <c r="Q455" s="265"/>
      <c r="R455" s="265"/>
      <c r="S455" s="265"/>
      <c r="T455" s="26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7" t="s">
        <v>278</v>
      </c>
      <c r="AU455" s="267" t="s">
        <v>87</v>
      </c>
      <c r="AV455" s="15" t="s">
        <v>85</v>
      </c>
      <c r="AW455" s="15" t="s">
        <v>38</v>
      </c>
      <c r="AX455" s="15" t="s">
        <v>77</v>
      </c>
      <c r="AY455" s="267" t="s">
        <v>136</v>
      </c>
    </row>
    <row r="456" s="13" customFormat="1">
      <c r="A456" s="13"/>
      <c r="B456" s="234"/>
      <c r="C456" s="235"/>
      <c r="D456" s="219" t="s">
        <v>278</v>
      </c>
      <c r="E456" s="236" t="s">
        <v>21</v>
      </c>
      <c r="F456" s="237" t="s">
        <v>1162</v>
      </c>
      <c r="G456" s="235"/>
      <c r="H456" s="238">
        <v>0.20699999999999999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278</v>
      </c>
      <c r="AU456" s="244" t="s">
        <v>87</v>
      </c>
      <c r="AV456" s="13" t="s">
        <v>87</v>
      </c>
      <c r="AW456" s="13" t="s">
        <v>38</v>
      </c>
      <c r="AX456" s="13" t="s">
        <v>77</v>
      </c>
      <c r="AY456" s="244" t="s">
        <v>136</v>
      </c>
    </row>
    <row r="457" s="13" customFormat="1">
      <c r="A457" s="13"/>
      <c r="B457" s="234"/>
      <c r="C457" s="235"/>
      <c r="D457" s="219" t="s">
        <v>278</v>
      </c>
      <c r="E457" s="236" t="s">
        <v>21</v>
      </c>
      <c r="F457" s="237" t="s">
        <v>1163</v>
      </c>
      <c r="G457" s="235"/>
      <c r="H457" s="238">
        <v>0.214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278</v>
      </c>
      <c r="AU457" s="244" t="s">
        <v>87</v>
      </c>
      <c r="AV457" s="13" t="s">
        <v>87</v>
      </c>
      <c r="AW457" s="13" t="s">
        <v>38</v>
      </c>
      <c r="AX457" s="13" t="s">
        <v>77</v>
      </c>
      <c r="AY457" s="244" t="s">
        <v>136</v>
      </c>
    </row>
    <row r="458" s="15" customFormat="1">
      <c r="A458" s="15"/>
      <c r="B458" s="258"/>
      <c r="C458" s="259"/>
      <c r="D458" s="219" t="s">
        <v>278</v>
      </c>
      <c r="E458" s="260" t="s">
        <v>21</v>
      </c>
      <c r="F458" s="261" t="s">
        <v>1106</v>
      </c>
      <c r="G458" s="259"/>
      <c r="H458" s="260" t="s">
        <v>21</v>
      </c>
      <c r="I458" s="262"/>
      <c r="J458" s="259"/>
      <c r="K458" s="259"/>
      <c r="L458" s="263"/>
      <c r="M458" s="264"/>
      <c r="N458" s="265"/>
      <c r="O458" s="265"/>
      <c r="P458" s="265"/>
      <c r="Q458" s="265"/>
      <c r="R458" s="265"/>
      <c r="S458" s="265"/>
      <c r="T458" s="26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7" t="s">
        <v>278</v>
      </c>
      <c r="AU458" s="267" t="s">
        <v>87</v>
      </c>
      <c r="AV458" s="15" t="s">
        <v>85</v>
      </c>
      <c r="AW458" s="15" t="s">
        <v>38</v>
      </c>
      <c r="AX458" s="15" t="s">
        <v>77</v>
      </c>
      <c r="AY458" s="267" t="s">
        <v>136</v>
      </c>
    </row>
    <row r="459" s="13" customFormat="1">
      <c r="A459" s="13"/>
      <c r="B459" s="234"/>
      <c r="C459" s="235"/>
      <c r="D459" s="219" t="s">
        <v>278</v>
      </c>
      <c r="E459" s="236" t="s">
        <v>21</v>
      </c>
      <c r="F459" s="237" t="s">
        <v>1164</v>
      </c>
      <c r="G459" s="235"/>
      <c r="H459" s="238">
        <v>0.63500000000000001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278</v>
      </c>
      <c r="AU459" s="244" t="s">
        <v>87</v>
      </c>
      <c r="AV459" s="13" t="s">
        <v>87</v>
      </c>
      <c r="AW459" s="13" t="s">
        <v>38</v>
      </c>
      <c r="AX459" s="13" t="s">
        <v>77</v>
      </c>
      <c r="AY459" s="244" t="s">
        <v>136</v>
      </c>
    </row>
    <row r="460" s="14" customFormat="1">
      <c r="A460" s="14"/>
      <c r="B460" s="245"/>
      <c r="C460" s="246"/>
      <c r="D460" s="219" t="s">
        <v>278</v>
      </c>
      <c r="E460" s="247" t="s">
        <v>21</v>
      </c>
      <c r="F460" s="248" t="s">
        <v>280</v>
      </c>
      <c r="G460" s="246"/>
      <c r="H460" s="249">
        <v>1.512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278</v>
      </c>
      <c r="AU460" s="255" t="s">
        <v>87</v>
      </c>
      <c r="AV460" s="14" t="s">
        <v>142</v>
      </c>
      <c r="AW460" s="14" t="s">
        <v>38</v>
      </c>
      <c r="AX460" s="14" t="s">
        <v>85</v>
      </c>
      <c r="AY460" s="255" t="s">
        <v>136</v>
      </c>
    </row>
    <row r="461" s="2" customFormat="1" ht="16.5" customHeight="1">
      <c r="A461" s="41"/>
      <c r="B461" s="42"/>
      <c r="C461" s="225" t="s">
        <v>241</v>
      </c>
      <c r="D461" s="225" t="s">
        <v>152</v>
      </c>
      <c r="E461" s="226" t="s">
        <v>1165</v>
      </c>
      <c r="F461" s="227" t="s">
        <v>1166</v>
      </c>
      <c r="G461" s="228" t="s">
        <v>472</v>
      </c>
      <c r="H461" s="229">
        <v>9</v>
      </c>
      <c r="I461" s="230"/>
      <c r="J461" s="231">
        <f>ROUND(I461*H461,2)</f>
        <v>0</v>
      </c>
      <c r="K461" s="227" t="s">
        <v>790</v>
      </c>
      <c r="L461" s="47"/>
      <c r="M461" s="232" t="s">
        <v>21</v>
      </c>
      <c r="N461" s="233" t="s">
        <v>48</v>
      </c>
      <c r="O461" s="87"/>
      <c r="P461" s="215">
        <f>O461*H461</f>
        <v>0</v>
      </c>
      <c r="Q461" s="215">
        <v>0.17488999999999999</v>
      </c>
      <c r="R461" s="215">
        <f>Q461*H461</f>
        <v>1.5740099999999999</v>
      </c>
      <c r="S461" s="215">
        <v>0</v>
      </c>
      <c r="T461" s="216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7" t="s">
        <v>142</v>
      </c>
      <c r="AT461" s="217" t="s">
        <v>152</v>
      </c>
      <c r="AU461" s="217" t="s">
        <v>87</v>
      </c>
      <c r="AY461" s="20" t="s">
        <v>136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20" t="s">
        <v>85</v>
      </c>
      <c r="BK461" s="218">
        <f>ROUND(I461*H461,2)</f>
        <v>0</v>
      </c>
      <c r="BL461" s="20" t="s">
        <v>142</v>
      </c>
      <c r="BM461" s="217" t="s">
        <v>1167</v>
      </c>
    </row>
    <row r="462" s="2" customFormat="1">
      <c r="A462" s="41"/>
      <c r="B462" s="42"/>
      <c r="C462" s="43"/>
      <c r="D462" s="219" t="s">
        <v>143</v>
      </c>
      <c r="E462" s="43"/>
      <c r="F462" s="220" t="s">
        <v>1168</v>
      </c>
      <c r="G462" s="43"/>
      <c r="H462" s="43"/>
      <c r="I462" s="221"/>
      <c r="J462" s="43"/>
      <c r="K462" s="43"/>
      <c r="L462" s="47"/>
      <c r="M462" s="222"/>
      <c r="N462" s="223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143</v>
      </c>
      <c r="AU462" s="20" t="s">
        <v>87</v>
      </c>
    </row>
    <row r="463" s="2" customFormat="1">
      <c r="A463" s="41"/>
      <c r="B463" s="42"/>
      <c r="C463" s="43"/>
      <c r="D463" s="276" t="s">
        <v>793</v>
      </c>
      <c r="E463" s="43"/>
      <c r="F463" s="277" t="s">
        <v>1169</v>
      </c>
      <c r="G463" s="43"/>
      <c r="H463" s="43"/>
      <c r="I463" s="221"/>
      <c r="J463" s="43"/>
      <c r="K463" s="43"/>
      <c r="L463" s="47"/>
      <c r="M463" s="222"/>
      <c r="N463" s="223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793</v>
      </c>
      <c r="AU463" s="20" t="s">
        <v>87</v>
      </c>
    </row>
    <row r="464" s="15" customFormat="1">
      <c r="A464" s="15"/>
      <c r="B464" s="258"/>
      <c r="C464" s="259"/>
      <c r="D464" s="219" t="s">
        <v>278</v>
      </c>
      <c r="E464" s="260" t="s">
        <v>21</v>
      </c>
      <c r="F464" s="261" t="s">
        <v>1170</v>
      </c>
      <c r="G464" s="259"/>
      <c r="H464" s="260" t="s">
        <v>21</v>
      </c>
      <c r="I464" s="262"/>
      <c r="J464" s="259"/>
      <c r="K464" s="259"/>
      <c r="L464" s="263"/>
      <c r="M464" s="264"/>
      <c r="N464" s="265"/>
      <c r="O464" s="265"/>
      <c r="P464" s="265"/>
      <c r="Q464" s="265"/>
      <c r="R464" s="265"/>
      <c r="S464" s="265"/>
      <c r="T464" s="26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7" t="s">
        <v>278</v>
      </c>
      <c r="AU464" s="267" t="s">
        <v>87</v>
      </c>
      <c r="AV464" s="15" t="s">
        <v>85</v>
      </c>
      <c r="AW464" s="15" t="s">
        <v>38</v>
      </c>
      <c r="AX464" s="15" t="s">
        <v>77</v>
      </c>
      <c r="AY464" s="267" t="s">
        <v>136</v>
      </c>
    </row>
    <row r="465" s="13" customFormat="1">
      <c r="A465" s="13"/>
      <c r="B465" s="234"/>
      <c r="C465" s="235"/>
      <c r="D465" s="219" t="s">
        <v>278</v>
      </c>
      <c r="E465" s="236" t="s">
        <v>21</v>
      </c>
      <c r="F465" s="237" t="s">
        <v>1171</v>
      </c>
      <c r="G465" s="235"/>
      <c r="H465" s="238">
        <v>11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278</v>
      </c>
      <c r="AU465" s="244" t="s">
        <v>87</v>
      </c>
      <c r="AV465" s="13" t="s">
        <v>87</v>
      </c>
      <c r="AW465" s="13" t="s">
        <v>38</v>
      </c>
      <c r="AX465" s="13" t="s">
        <v>77</v>
      </c>
      <c r="AY465" s="244" t="s">
        <v>136</v>
      </c>
    </row>
    <row r="466" s="14" customFormat="1">
      <c r="A466" s="14"/>
      <c r="B466" s="245"/>
      <c r="C466" s="246"/>
      <c r="D466" s="219" t="s">
        <v>278</v>
      </c>
      <c r="E466" s="247" t="s">
        <v>696</v>
      </c>
      <c r="F466" s="248" t="s">
        <v>280</v>
      </c>
      <c r="G466" s="246"/>
      <c r="H466" s="249">
        <v>11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278</v>
      </c>
      <c r="AU466" s="255" t="s">
        <v>87</v>
      </c>
      <c r="AV466" s="14" t="s">
        <v>142</v>
      </c>
      <c r="AW466" s="14" t="s">
        <v>38</v>
      </c>
      <c r="AX466" s="14" t="s">
        <v>77</v>
      </c>
      <c r="AY466" s="255" t="s">
        <v>136</v>
      </c>
    </row>
    <row r="467" s="13" customFormat="1">
      <c r="A467" s="13"/>
      <c r="B467" s="234"/>
      <c r="C467" s="235"/>
      <c r="D467" s="219" t="s">
        <v>278</v>
      </c>
      <c r="E467" s="236" t="s">
        <v>21</v>
      </c>
      <c r="F467" s="237" t="s">
        <v>1172</v>
      </c>
      <c r="G467" s="235"/>
      <c r="H467" s="238">
        <v>9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278</v>
      </c>
      <c r="AU467" s="244" t="s">
        <v>87</v>
      </c>
      <c r="AV467" s="13" t="s">
        <v>87</v>
      </c>
      <c r="AW467" s="13" t="s">
        <v>38</v>
      </c>
      <c r="AX467" s="13" t="s">
        <v>85</v>
      </c>
      <c r="AY467" s="244" t="s">
        <v>136</v>
      </c>
    </row>
    <row r="468" s="2" customFormat="1" ht="16.5" customHeight="1">
      <c r="A468" s="41"/>
      <c r="B468" s="42"/>
      <c r="C468" s="225" t="s">
        <v>348</v>
      </c>
      <c r="D468" s="225" t="s">
        <v>152</v>
      </c>
      <c r="E468" s="226" t="s">
        <v>1173</v>
      </c>
      <c r="F468" s="227" t="s">
        <v>1174</v>
      </c>
      <c r="G468" s="228" t="s">
        <v>472</v>
      </c>
      <c r="H468" s="229">
        <v>2</v>
      </c>
      <c r="I468" s="230"/>
      <c r="J468" s="231">
        <f>ROUND(I468*H468,2)</f>
        <v>0</v>
      </c>
      <c r="K468" s="227" t="s">
        <v>790</v>
      </c>
      <c r="L468" s="47"/>
      <c r="M468" s="232" t="s">
        <v>21</v>
      </c>
      <c r="N468" s="233" t="s">
        <v>48</v>
      </c>
      <c r="O468" s="87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7" t="s">
        <v>142</v>
      </c>
      <c r="AT468" s="217" t="s">
        <v>152</v>
      </c>
      <c r="AU468" s="217" t="s">
        <v>87</v>
      </c>
      <c r="AY468" s="20" t="s">
        <v>136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20" t="s">
        <v>85</v>
      </c>
      <c r="BK468" s="218">
        <f>ROUND(I468*H468,2)</f>
        <v>0</v>
      </c>
      <c r="BL468" s="20" t="s">
        <v>142</v>
      </c>
      <c r="BM468" s="217" t="s">
        <v>1175</v>
      </c>
    </row>
    <row r="469" s="2" customFormat="1">
      <c r="A469" s="41"/>
      <c r="B469" s="42"/>
      <c r="C469" s="43"/>
      <c r="D469" s="219" t="s">
        <v>143</v>
      </c>
      <c r="E469" s="43"/>
      <c r="F469" s="220" t="s">
        <v>1176</v>
      </c>
      <c r="G469" s="43"/>
      <c r="H469" s="43"/>
      <c r="I469" s="221"/>
      <c r="J469" s="43"/>
      <c r="K469" s="43"/>
      <c r="L469" s="47"/>
      <c r="M469" s="222"/>
      <c r="N469" s="22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143</v>
      </c>
      <c r="AU469" s="20" t="s">
        <v>87</v>
      </c>
    </row>
    <row r="470" s="2" customFormat="1">
      <c r="A470" s="41"/>
      <c r="B470" s="42"/>
      <c r="C470" s="43"/>
      <c r="D470" s="276" t="s">
        <v>793</v>
      </c>
      <c r="E470" s="43"/>
      <c r="F470" s="277" t="s">
        <v>1177</v>
      </c>
      <c r="G470" s="43"/>
      <c r="H470" s="43"/>
      <c r="I470" s="221"/>
      <c r="J470" s="43"/>
      <c r="K470" s="43"/>
      <c r="L470" s="47"/>
      <c r="M470" s="222"/>
      <c r="N470" s="223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793</v>
      </c>
      <c r="AU470" s="20" t="s">
        <v>87</v>
      </c>
    </row>
    <row r="471" s="15" customFormat="1">
      <c r="A471" s="15"/>
      <c r="B471" s="258"/>
      <c r="C471" s="259"/>
      <c r="D471" s="219" t="s">
        <v>278</v>
      </c>
      <c r="E471" s="260" t="s">
        <v>21</v>
      </c>
      <c r="F471" s="261" t="s">
        <v>1178</v>
      </c>
      <c r="G471" s="259"/>
      <c r="H471" s="260" t="s">
        <v>21</v>
      </c>
      <c r="I471" s="262"/>
      <c r="J471" s="259"/>
      <c r="K471" s="259"/>
      <c r="L471" s="263"/>
      <c r="M471" s="264"/>
      <c r="N471" s="265"/>
      <c r="O471" s="265"/>
      <c r="P471" s="265"/>
      <c r="Q471" s="265"/>
      <c r="R471" s="265"/>
      <c r="S471" s="265"/>
      <c r="T471" s="266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7" t="s">
        <v>278</v>
      </c>
      <c r="AU471" s="267" t="s">
        <v>87</v>
      </c>
      <c r="AV471" s="15" t="s">
        <v>85</v>
      </c>
      <c r="AW471" s="15" t="s">
        <v>38</v>
      </c>
      <c r="AX471" s="15" t="s">
        <v>77</v>
      </c>
      <c r="AY471" s="267" t="s">
        <v>136</v>
      </c>
    </row>
    <row r="472" s="13" customFormat="1">
      <c r="A472" s="13"/>
      <c r="B472" s="234"/>
      <c r="C472" s="235"/>
      <c r="D472" s="219" t="s">
        <v>278</v>
      </c>
      <c r="E472" s="236" t="s">
        <v>21</v>
      </c>
      <c r="F472" s="237" t="s">
        <v>87</v>
      </c>
      <c r="G472" s="235"/>
      <c r="H472" s="238">
        <v>2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278</v>
      </c>
      <c r="AU472" s="244" t="s">
        <v>87</v>
      </c>
      <c r="AV472" s="13" t="s">
        <v>87</v>
      </c>
      <c r="AW472" s="13" t="s">
        <v>38</v>
      </c>
      <c r="AX472" s="13" t="s">
        <v>85</v>
      </c>
      <c r="AY472" s="244" t="s">
        <v>136</v>
      </c>
    </row>
    <row r="473" s="2" customFormat="1" ht="16.5" customHeight="1">
      <c r="A473" s="41"/>
      <c r="B473" s="42"/>
      <c r="C473" s="205" t="s">
        <v>246</v>
      </c>
      <c r="D473" s="205" t="s">
        <v>137</v>
      </c>
      <c r="E473" s="206" t="s">
        <v>1179</v>
      </c>
      <c r="F473" s="207" t="s">
        <v>1180</v>
      </c>
      <c r="G473" s="208" t="s">
        <v>472</v>
      </c>
      <c r="H473" s="209">
        <v>11</v>
      </c>
      <c r="I473" s="210"/>
      <c r="J473" s="211">
        <f>ROUND(I473*H473,2)</f>
        <v>0</v>
      </c>
      <c r="K473" s="207" t="s">
        <v>21</v>
      </c>
      <c r="L473" s="212"/>
      <c r="M473" s="213" t="s">
        <v>21</v>
      </c>
      <c r="N473" s="214" t="s">
        <v>48</v>
      </c>
      <c r="O473" s="87"/>
      <c r="P473" s="215">
        <f>O473*H473</f>
        <v>0</v>
      </c>
      <c r="Q473" s="215">
        <v>0.0066</v>
      </c>
      <c r="R473" s="215">
        <f>Q473*H473</f>
        <v>0.072599999999999998</v>
      </c>
      <c r="S473" s="215">
        <v>0</v>
      </c>
      <c r="T473" s="216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7" t="s">
        <v>141</v>
      </c>
      <c r="AT473" s="217" t="s">
        <v>137</v>
      </c>
      <c r="AU473" s="217" t="s">
        <v>87</v>
      </c>
      <c r="AY473" s="20" t="s">
        <v>136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20" t="s">
        <v>85</v>
      </c>
      <c r="BK473" s="218">
        <f>ROUND(I473*H473,2)</f>
        <v>0</v>
      </c>
      <c r="BL473" s="20" t="s">
        <v>142</v>
      </c>
      <c r="BM473" s="217" t="s">
        <v>1181</v>
      </c>
    </row>
    <row r="474" s="2" customFormat="1">
      <c r="A474" s="41"/>
      <c r="B474" s="42"/>
      <c r="C474" s="43"/>
      <c r="D474" s="219" t="s">
        <v>143</v>
      </c>
      <c r="E474" s="43"/>
      <c r="F474" s="220" t="s">
        <v>1180</v>
      </c>
      <c r="G474" s="43"/>
      <c r="H474" s="43"/>
      <c r="I474" s="221"/>
      <c r="J474" s="43"/>
      <c r="K474" s="43"/>
      <c r="L474" s="47"/>
      <c r="M474" s="222"/>
      <c r="N474" s="223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143</v>
      </c>
      <c r="AU474" s="20" t="s">
        <v>87</v>
      </c>
    </row>
    <row r="475" s="2" customFormat="1">
      <c r="A475" s="41"/>
      <c r="B475" s="42"/>
      <c r="C475" s="43"/>
      <c r="D475" s="219" t="s">
        <v>144</v>
      </c>
      <c r="E475" s="43"/>
      <c r="F475" s="224" t="s">
        <v>1182</v>
      </c>
      <c r="G475" s="43"/>
      <c r="H475" s="43"/>
      <c r="I475" s="221"/>
      <c r="J475" s="43"/>
      <c r="K475" s="43"/>
      <c r="L475" s="47"/>
      <c r="M475" s="222"/>
      <c r="N475" s="223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144</v>
      </c>
      <c r="AU475" s="20" t="s">
        <v>87</v>
      </c>
    </row>
    <row r="476" s="13" customFormat="1">
      <c r="A476" s="13"/>
      <c r="B476" s="234"/>
      <c r="C476" s="235"/>
      <c r="D476" s="219" t="s">
        <v>278</v>
      </c>
      <c r="E476" s="236" t="s">
        <v>21</v>
      </c>
      <c r="F476" s="237" t="s">
        <v>696</v>
      </c>
      <c r="G476" s="235"/>
      <c r="H476" s="238">
        <v>11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278</v>
      </c>
      <c r="AU476" s="244" t="s">
        <v>87</v>
      </c>
      <c r="AV476" s="13" t="s">
        <v>87</v>
      </c>
      <c r="AW476" s="13" t="s">
        <v>38</v>
      </c>
      <c r="AX476" s="13" t="s">
        <v>85</v>
      </c>
      <c r="AY476" s="244" t="s">
        <v>136</v>
      </c>
    </row>
    <row r="477" s="2" customFormat="1" ht="16.5" customHeight="1">
      <c r="A477" s="41"/>
      <c r="B477" s="42"/>
      <c r="C477" s="225" t="s">
        <v>351</v>
      </c>
      <c r="D477" s="225" t="s">
        <v>152</v>
      </c>
      <c r="E477" s="226" t="s">
        <v>1183</v>
      </c>
      <c r="F477" s="227" t="s">
        <v>1184</v>
      </c>
      <c r="G477" s="228" t="s">
        <v>227</v>
      </c>
      <c r="H477" s="229">
        <v>20.600000000000001</v>
      </c>
      <c r="I477" s="230"/>
      <c r="J477" s="231">
        <f>ROUND(I477*H477,2)</f>
        <v>0</v>
      </c>
      <c r="K477" s="227" t="s">
        <v>790</v>
      </c>
      <c r="L477" s="47"/>
      <c r="M477" s="232" t="s">
        <v>21</v>
      </c>
      <c r="N477" s="233" t="s">
        <v>48</v>
      </c>
      <c r="O477" s="87"/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7" t="s">
        <v>142</v>
      </c>
      <c r="AT477" s="217" t="s">
        <v>152</v>
      </c>
      <c r="AU477" s="217" t="s">
        <v>87</v>
      </c>
      <c r="AY477" s="20" t="s">
        <v>136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20" t="s">
        <v>85</v>
      </c>
      <c r="BK477" s="218">
        <f>ROUND(I477*H477,2)</f>
        <v>0</v>
      </c>
      <c r="BL477" s="20" t="s">
        <v>142</v>
      </c>
      <c r="BM477" s="217" t="s">
        <v>1185</v>
      </c>
    </row>
    <row r="478" s="2" customFormat="1">
      <c r="A478" s="41"/>
      <c r="B478" s="42"/>
      <c r="C478" s="43"/>
      <c r="D478" s="219" t="s">
        <v>143</v>
      </c>
      <c r="E478" s="43"/>
      <c r="F478" s="220" t="s">
        <v>1186</v>
      </c>
      <c r="G478" s="43"/>
      <c r="H478" s="43"/>
      <c r="I478" s="221"/>
      <c r="J478" s="43"/>
      <c r="K478" s="43"/>
      <c r="L478" s="47"/>
      <c r="M478" s="222"/>
      <c r="N478" s="223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143</v>
      </c>
      <c r="AU478" s="20" t="s">
        <v>87</v>
      </c>
    </row>
    <row r="479" s="2" customFormat="1">
      <c r="A479" s="41"/>
      <c r="B479" s="42"/>
      <c r="C479" s="43"/>
      <c r="D479" s="276" t="s">
        <v>793</v>
      </c>
      <c r="E479" s="43"/>
      <c r="F479" s="277" t="s">
        <v>1187</v>
      </c>
      <c r="G479" s="43"/>
      <c r="H479" s="43"/>
      <c r="I479" s="221"/>
      <c r="J479" s="43"/>
      <c r="K479" s="43"/>
      <c r="L479" s="47"/>
      <c r="M479" s="222"/>
      <c r="N479" s="223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793</v>
      </c>
      <c r="AU479" s="20" t="s">
        <v>87</v>
      </c>
    </row>
    <row r="480" s="15" customFormat="1">
      <c r="A480" s="15"/>
      <c r="B480" s="258"/>
      <c r="C480" s="259"/>
      <c r="D480" s="219" t="s">
        <v>278</v>
      </c>
      <c r="E480" s="260" t="s">
        <v>21</v>
      </c>
      <c r="F480" s="261" t="s">
        <v>1170</v>
      </c>
      <c r="G480" s="259"/>
      <c r="H480" s="260" t="s">
        <v>21</v>
      </c>
      <c r="I480" s="262"/>
      <c r="J480" s="259"/>
      <c r="K480" s="259"/>
      <c r="L480" s="263"/>
      <c r="M480" s="264"/>
      <c r="N480" s="265"/>
      <c r="O480" s="265"/>
      <c r="P480" s="265"/>
      <c r="Q480" s="265"/>
      <c r="R480" s="265"/>
      <c r="S480" s="265"/>
      <c r="T480" s="266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7" t="s">
        <v>278</v>
      </c>
      <c r="AU480" s="267" t="s">
        <v>87</v>
      </c>
      <c r="AV480" s="15" t="s">
        <v>85</v>
      </c>
      <c r="AW480" s="15" t="s">
        <v>38</v>
      </c>
      <c r="AX480" s="15" t="s">
        <v>77</v>
      </c>
      <c r="AY480" s="267" t="s">
        <v>136</v>
      </c>
    </row>
    <row r="481" s="13" customFormat="1">
      <c r="A481" s="13"/>
      <c r="B481" s="234"/>
      <c r="C481" s="235"/>
      <c r="D481" s="219" t="s">
        <v>278</v>
      </c>
      <c r="E481" s="236" t="s">
        <v>21</v>
      </c>
      <c r="F481" s="237" t="s">
        <v>1188</v>
      </c>
      <c r="G481" s="235"/>
      <c r="H481" s="238">
        <v>20.600000000000001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278</v>
      </c>
      <c r="AU481" s="244" t="s">
        <v>87</v>
      </c>
      <c r="AV481" s="13" t="s">
        <v>87</v>
      </c>
      <c r="AW481" s="13" t="s">
        <v>38</v>
      </c>
      <c r="AX481" s="13" t="s">
        <v>77</v>
      </c>
      <c r="AY481" s="244" t="s">
        <v>136</v>
      </c>
    </row>
    <row r="482" s="14" customFormat="1">
      <c r="A482" s="14"/>
      <c r="B482" s="245"/>
      <c r="C482" s="246"/>
      <c r="D482" s="219" t="s">
        <v>278</v>
      </c>
      <c r="E482" s="247" t="s">
        <v>21</v>
      </c>
      <c r="F482" s="248" t="s">
        <v>280</v>
      </c>
      <c r="G482" s="246"/>
      <c r="H482" s="249">
        <v>20.600000000000001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278</v>
      </c>
      <c r="AU482" s="255" t="s">
        <v>87</v>
      </c>
      <c r="AV482" s="14" t="s">
        <v>142</v>
      </c>
      <c r="AW482" s="14" t="s">
        <v>38</v>
      </c>
      <c r="AX482" s="14" t="s">
        <v>85</v>
      </c>
      <c r="AY482" s="255" t="s">
        <v>136</v>
      </c>
    </row>
    <row r="483" s="2" customFormat="1" ht="24.15" customHeight="1">
      <c r="A483" s="41"/>
      <c r="B483" s="42"/>
      <c r="C483" s="205" t="s">
        <v>250</v>
      </c>
      <c r="D483" s="205" t="s">
        <v>137</v>
      </c>
      <c r="E483" s="206" t="s">
        <v>1189</v>
      </c>
      <c r="F483" s="207" t="s">
        <v>1190</v>
      </c>
      <c r="G483" s="208" t="s">
        <v>472</v>
      </c>
      <c r="H483" s="209">
        <v>8</v>
      </c>
      <c r="I483" s="210"/>
      <c r="J483" s="211">
        <f>ROUND(I483*H483,2)</f>
        <v>0</v>
      </c>
      <c r="K483" s="207" t="s">
        <v>790</v>
      </c>
      <c r="L483" s="212"/>
      <c r="M483" s="213" t="s">
        <v>21</v>
      </c>
      <c r="N483" s="214" t="s">
        <v>48</v>
      </c>
      <c r="O483" s="87"/>
      <c r="P483" s="215">
        <f>O483*H483</f>
        <v>0</v>
      </c>
      <c r="Q483" s="215">
        <v>0.023800000000000002</v>
      </c>
      <c r="R483" s="215">
        <f>Q483*H483</f>
        <v>0.19040000000000001</v>
      </c>
      <c r="S483" s="215">
        <v>0</v>
      </c>
      <c r="T483" s="216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7" t="s">
        <v>141</v>
      </c>
      <c r="AT483" s="217" t="s">
        <v>137</v>
      </c>
      <c r="AU483" s="217" t="s">
        <v>87</v>
      </c>
      <c r="AY483" s="20" t="s">
        <v>136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20" t="s">
        <v>85</v>
      </c>
      <c r="BK483" s="218">
        <f>ROUND(I483*H483,2)</f>
        <v>0</v>
      </c>
      <c r="BL483" s="20" t="s">
        <v>142</v>
      </c>
      <c r="BM483" s="217" t="s">
        <v>1191</v>
      </c>
    </row>
    <row r="484" s="2" customFormat="1">
      <c r="A484" s="41"/>
      <c r="B484" s="42"/>
      <c r="C484" s="43"/>
      <c r="D484" s="219" t="s">
        <v>143</v>
      </c>
      <c r="E484" s="43"/>
      <c r="F484" s="220" t="s">
        <v>1190</v>
      </c>
      <c r="G484" s="43"/>
      <c r="H484" s="43"/>
      <c r="I484" s="221"/>
      <c r="J484" s="43"/>
      <c r="K484" s="43"/>
      <c r="L484" s="47"/>
      <c r="M484" s="222"/>
      <c r="N484" s="223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143</v>
      </c>
      <c r="AU484" s="20" t="s">
        <v>87</v>
      </c>
    </row>
    <row r="485" s="15" customFormat="1">
      <c r="A485" s="15"/>
      <c r="B485" s="258"/>
      <c r="C485" s="259"/>
      <c r="D485" s="219" t="s">
        <v>278</v>
      </c>
      <c r="E485" s="260" t="s">
        <v>21</v>
      </c>
      <c r="F485" s="261" t="s">
        <v>1178</v>
      </c>
      <c r="G485" s="259"/>
      <c r="H485" s="260" t="s">
        <v>21</v>
      </c>
      <c r="I485" s="262"/>
      <c r="J485" s="259"/>
      <c r="K485" s="259"/>
      <c r="L485" s="263"/>
      <c r="M485" s="264"/>
      <c r="N485" s="265"/>
      <c r="O485" s="265"/>
      <c r="P485" s="265"/>
      <c r="Q485" s="265"/>
      <c r="R485" s="265"/>
      <c r="S485" s="265"/>
      <c r="T485" s="266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7" t="s">
        <v>278</v>
      </c>
      <c r="AU485" s="267" t="s">
        <v>87</v>
      </c>
      <c r="AV485" s="15" t="s">
        <v>85</v>
      </c>
      <c r="AW485" s="15" t="s">
        <v>38</v>
      </c>
      <c r="AX485" s="15" t="s">
        <v>77</v>
      </c>
      <c r="AY485" s="267" t="s">
        <v>136</v>
      </c>
    </row>
    <row r="486" s="13" customFormat="1">
      <c r="A486" s="13"/>
      <c r="B486" s="234"/>
      <c r="C486" s="235"/>
      <c r="D486" s="219" t="s">
        <v>278</v>
      </c>
      <c r="E486" s="236" t="s">
        <v>21</v>
      </c>
      <c r="F486" s="237" t="s">
        <v>1192</v>
      </c>
      <c r="G486" s="235"/>
      <c r="H486" s="238">
        <v>8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278</v>
      </c>
      <c r="AU486" s="244" t="s">
        <v>87</v>
      </c>
      <c r="AV486" s="13" t="s">
        <v>87</v>
      </c>
      <c r="AW486" s="13" t="s">
        <v>38</v>
      </c>
      <c r="AX486" s="13" t="s">
        <v>85</v>
      </c>
      <c r="AY486" s="244" t="s">
        <v>136</v>
      </c>
    </row>
    <row r="487" s="2" customFormat="1" ht="16.5" customHeight="1">
      <c r="A487" s="41"/>
      <c r="B487" s="42"/>
      <c r="C487" s="225" t="s">
        <v>361</v>
      </c>
      <c r="D487" s="225" t="s">
        <v>152</v>
      </c>
      <c r="E487" s="226" t="s">
        <v>1193</v>
      </c>
      <c r="F487" s="227" t="s">
        <v>1194</v>
      </c>
      <c r="G487" s="228" t="s">
        <v>472</v>
      </c>
      <c r="H487" s="229">
        <v>1</v>
      </c>
      <c r="I487" s="230"/>
      <c r="J487" s="231">
        <f>ROUND(I487*H487,2)</f>
        <v>0</v>
      </c>
      <c r="K487" s="227" t="s">
        <v>21</v>
      </c>
      <c r="L487" s="47"/>
      <c r="M487" s="232" t="s">
        <v>21</v>
      </c>
      <c r="N487" s="233" t="s">
        <v>48</v>
      </c>
      <c r="O487" s="87"/>
      <c r="P487" s="215">
        <f>O487*H487</f>
        <v>0</v>
      </c>
      <c r="Q487" s="215">
        <v>0.016</v>
      </c>
      <c r="R487" s="215">
        <f>Q487*H487</f>
        <v>0.016</v>
      </c>
      <c r="S487" s="215">
        <v>0</v>
      </c>
      <c r="T487" s="216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7" t="s">
        <v>142</v>
      </c>
      <c r="AT487" s="217" t="s">
        <v>152</v>
      </c>
      <c r="AU487" s="217" t="s">
        <v>87</v>
      </c>
      <c r="AY487" s="20" t="s">
        <v>136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20" t="s">
        <v>85</v>
      </c>
      <c r="BK487" s="218">
        <f>ROUND(I487*H487,2)</f>
        <v>0</v>
      </c>
      <c r="BL487" s="20" t="s">
        <v>142</v>
      </c>
      <c r="BM487" s="217" t="s">
        <v>1195</v>
      </c>
    </row>
    <row r="488" s="2" customFormat="1">
      <c r="A488" s="41"/>
      <c r="B488" s="42"/>
      <c r="C488" s="43"/>
      <c r="D488" s="219" t="s">
        <v>143</v>
      </c>
      <c r="E488" s="43"/>
      <c r="F488" s="220" t="s">
        <v>1194</v>
      </c>
      <c r="G488" s="43"/>
      <c r="H488" s="43"/>
      <c r="I488" s="221"/>
      <c r="J488" s="43"/>
      <c r="K488" s="43"/>
      <c r="L488" s="47"/>
      <c r="M488" s="222"/>
      <c r="N488" s="223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143</v>
      </c>
      <c r="AU488" s="20" t="s">
        <v>87</v>
      </c>
    </row>
    <row r="489" s="13" customFormat="1">
      <c r="A489" s="13"/>
      <c r="B489" s="234"/>
      <c r="C489" s="235"/>
      <c r="D489" s="219" t="s">
        <v>278</v>
      </c>
      <c r="E489" s="236" t="s">
        <v>21</v>
      </c>
      <c r="F489" s="237" t="s">
        <v>1196</v>
      </c>
      <c r="G489" s="235"/>
      <c r="H489" s="238">
        <v>1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278</v>
      </c>
      <c r="AU489" s="244" t="s">
        <v>87</v>
      </c>
      <c r="AV489" s="13" t="s">
        <v>87</v>
      </c>
      <c r="AW489" s="13" t="s">
        <v>38</v>
      </c>
      <c r="AX489" s="13" t="s">
        <v>85</v>
      </c>
      <c r="AY489" s="244" t="s">
        <v>136</v>
      </c>
    </row>
    <row r="490" s="12" customFormat="1" ht="22.8" customHeight="1">
      <c r="A490" s="12"/>
      <c r="B490" s="191"/>
      <c r="C490" s="192"/>
      <c r="D490" s="193" t="s">
        <v>76</v>
      </c>
      <c r="E490" s="256" t="s">
        <v>142</v>
      </c>
      <c r="F490" s="256" t="s">
        <v>1197</v>
      </c>
      <c r="G490" s="192"/>
      <c r="H490" s="192"/>
      <c r="I490" s="195"/>
      <c r="J490" s="257">
        <f>BK490</f>
        <v>0</v>
      </c>
      <c r="K490" s="192"/>
      <c r="L490" s="197"/>
      <c r="M490" s="198"/>
      <c r="N490" s="199"/>
      <c r="O490" s="199"/>
      <c r="P490" s="200">
        <f>SUM(P491:P547)</f>
        <v>0</v>
      </c>
      <c r="Q490" s="199"/>
      <c r="R490" s="200">
        <f>SUM(R491:R547)</f>
        <v>525.2746333099999</v>
      </c>
      <c r="S490" s="199"/>
      <c r="T490" s="201">
        <f>SUM(T491:T547)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2" t="s">
        <v>85</v>
      </c>
      <c r="AT490" s="203" t="s">
        <v>76</v>
      </c>
      <c r="AU490" s="203" t="s">
        <v>85</v>
      </c>
      <c r="AY490" s="202" t="s">
        <v>136</v>
      </c>
      <c r="BK490" s="204">
        <f>SUM(BK491:BK547)</f>
        <v>0</v>
      </c>
    </row>
    <row r="491" s="2" customFormat="1" ht="16.5" customHeight="1">
      <c r="A491" s="41"/>
      <c r="B491" s="42"/>
      <c r="C491" s="225" t="s">
        <v>255</v>
      </c>
      <c r="D491" s="225" t="s">
        <v>152</v>
      </c>
      <c r="E491" s="226" t="s">
        <v>1198</v>
      </c>
      <c r="F491" s="227" t="s">
        <v>1199</v>
      </c>
      <c r="G491" s="228" t="s">
        <v>194</v>
      </c>
      <c r="H491" s="229">
        <v>601.58500000000004</v>
      </c>
      <c r="I491" s="230"/>
      <c r="J491" s="231">
        <f>ROUND(I491*H491,2)</f>
        <v>0</v>
      </c>
      <c r="K491" s="227" t="s">
        <v>790</v>
      </c>
      <c r="L491" s="47"/>
      <c r="M491" s="232" t="s">
        <v>21</v>
      </c>
      <c r="N491" s="233" t="s">
        <v>48</v>
      </c>
      <c r="O491" s="87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7" t="s">
        <v>142</v>
      </c>
      <c r="AT491" s="217" t="s">
        <v>152</v>
      </c>
      <c r="AU491" s="217" t="s">
        <v>87</v>
      </c>
      <c r="AY491" s="20" t="s">
        <v>136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20" t="s">
        <v>85</v>
      </c>
      <c r="BK491" s="218">
        <f>ROUND(I491*H491,2)</f>
        <v>0</v>
      </c>
      <c r="BL491" s="20" t="s">
        <v>142</v>
      </c>
      <c r="BM491" s="217" t="s">
        <v>1200</v>
      </c>
    </row>
    <row r="492" s="2" customFormat="1">
      <c r="A492" s="41"/>
      <c r="B492" s="42"/>
      <c r="C492" s="43"/>
      <c r="D492" s="219" t="s">
        <v>143</v>
      </c>
      <c r="E492" s="43"/>
      <c r="F492" s="220" t="s">
        <v>1201</v>
      </c>
      <c r="G492" s="43"/>
      <c r="H492" s="43"/>
      <c r="I492" s="221"/>
      <c r="J492" s="43"/>
      <c r="K492" s="43"/>
      <c r="L492" s="47"/>
      <c r="M492" s="222"/>
      <c r="N492" s="223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143</v>
      </c>
      <c r="AU492" s="20" t="s">
        <v>87</v>
      </c>
    </row>
    <row r="493" s="2" customFormat="1">
      <c r="A493" s="41"/>
      <c r="B493" s="42"/>
      <c r="C493" s="43"/>
      <c r="D493" s="276" t="s">
        <v>793</v>
      </c>
      <c r="E493" s="43"/>
      <c r="F493" s="277" t="s">
        <v>1202</v>
      </c>
      <c r="G493" s="43"/>
      <c r="H493" s="43"/>
      <c r="I493" s="221"/>
      <c r="J493" s="43"/>
      <c r="K493" s="43"/>
      <c r="L493" s="47"/>
      <c r="M493" s="222"/>
      <c r="N493" s="223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793</v>
      </c>
      <c r="AU493" s="20" t="s">
        <v>87</v>
      </c>
    </row>
    <row r="494" s="2" customFormat="1">
      <c r="A494" s="41"/>
      <c r="B494" s="42"/>
      <c r="C494" s="43"/>
      <c r="D494" s="219" t="s">
        <v>144</v>
      </c>
      <c r="E494" s="43"/>
      <c r="F494" s="224" t="s">
        <v>1203</v>
      </c>
      <c r="G494" s="43"/>
      <c r="H494" s="43"/>
      <c r="I494" s="221"/>
      <c r="J494" s="43"/>
      <c r="K494" s="43"/>
      <c r="L494" s="47"/>
      <c r="M494" s="222"/>
      <c r="N494" s="223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144</v>
      </c>
      <c r="AU494" s="20" t="s">
        <v>87</v>
      </c>
    </row>
    <row r="495" s="15" customFormat="1">
      <c r="A495" s="15"/>
      <c r="B495" s="258"/>
      <c r="C495" s="259"/>
      <c r="D495" s="219" t="s">
        <v>278</v>
      </c>
      <c r="E495" s="260" t="s">
        <v>21</v>
      </c>
      <c r="F495" s="261" t="s">
        <v>1092</v>
      </c>
      <c r="G495" s="259"/>
      <c r="H495" s="260" t="s">
        <v>21</v>
      </c>
      <c r="I495" s="262"/>
      <c r="J495" s="259"/>
      <c r="K495" s="259"/>
      <c r="L495" s="263"/>
      <c r="M495" s="264"/>
      <c r="N495" s="265"/>
      <c r="O495" s="265"/>
      <c r="P495" s="265"/>
      <c r="Q495" s="265"/>
      <c r="R495" s="265"/>
      <c r="S495" s="265"/>
      <c r="T495" s="266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7" t="s">
        <v>278</v>
      </c>
      <c r="AU495" s="267" t="s">
        <v>87</v>
      </c>
      <c r="AV495" s="15" t="s">
        <v>85</v>
      </c>
      <c r="AW495" s="15" t="s">
        <v>38</v>
      </c>
      <c r="AX495" s="15" t="s">
        <v>77</v>
      </c>
      <c r="AY495" s="267" t="s">
        <v>136</v>
      </c>
    </row>
    <row r="496" s="13" customFormat="1">
      <c r="A496" s="13"/>
      <c r="B496" s="234"/>
      <c r="C496" s="235"/>
      <c r="D496" s="219" t="s">
        <v>278</v>
      </c>
      <c r="E496" s="236" t="s">
        <v>21</v>
      </c>
      <c r="F496" s="237" t="s">
        <v>1204</v>
      </c>
      <c r="G496" s="235"/>
      <c r="H496" s="238">
        <v>269.82999999999998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278</v>
      </c>
      <c r="AU496" s="244" t="s">
        <v>87</v>
      </c>
      <c r="AV496" s="13" t="s">
        <v>87</v>
      </c>
      <c r="AW496" s="13" t="s">
        <v>38</v>
      </c>
      <c r="AX496" s="13" t="s">
        <v>77</v>
      </c>
      <c r="AY496" s="244" t="s">
        <v>136</v>
      </c>
    </row>
    <row r="497" s="15" customFormat="1">
      <c r="A497" s="15"/>
      <c r="B497" s="258"/>
      <c r="C497" s="259"/>
      <c r="D497" s="219" t="s">
        <v>278</v>
      </c>
      <c r="E497" s="260" t="s">
        <v>21</v>
      </c>
      <c r="F497" s="261" t="s">
        <v>1095</v>
      </c>
      <c r="G497" s="259"/>
      <c r="H497" s="260" t="s">
        <v>21</v>
      </c>
      <c r="I497" s="262"/>
      <c r="J497" s="259"/>
      <c r="K497" s="259"/>
      <c r="L497" s="263"/>
      <c r="M497" s="264"/>
      <c r="N497" s="265"/>
      <c r="O497" s="265"/>
      <c r="P497" s="265"/>
      <c r="Q497" s="265"/>
      <c r="R497" s="265"/>
      <c r="S497" s="265"/>
      <c r="T497" s="266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7" t="s">
        <v>278</v>
      </c>
      <c r="AU497" s="267" t="s">
        <v>87</v>
      </c>
      <c r="AV497" s="15" t="s">
        <v>85</v>
      </c>
      <c r="AW497" s="15" t="s">
        <v>38</v>
      </c>
      <c r="AX497" s="15" t="s">
        <v>77</v>
      </c>
      <c r="AY497" s="267" t="s">
        <v>136</v>
      </c>
    </row>
    <row r="498" s="13" customFormat="1">
      <c r="A498" s="13"/>
      <c r="B498" s="234"/>
      <c r="C498" s="235"/>
      <c r="D498" s="219" t="s">
        <v>278</v>
      </c>
      <c r="E498" s="236" t="s">
        <v>21</v>
      </c>
      <c r="F498" s="237" t="s">
        <v>1205</v>
      </c>
      <c r="G498" s="235"/>
      <c r="H498" s="238">
        <v>322.57499999999999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278</v>
      </c>
      <c r="AU498" s="244" t="s">
        <v>87</v>
      </c>
      <c r="AV498" s="13" t="s">
        <v>87</v>
      </c>
      <c r="AW498" s="13" t="s">
        <v>38</v>
      </c>
      <c r="AX498" s="13" t="s">
        <v>77</v>
      </c>
      <c r="AY498" s="244" t="s">
        <v>136</v>
      </c>
    </row>
    <row r="499" s="15" customFormat="1">
      <c r="A499" s="15"/>
      <c r="B499" s="258"/>
      <c r="C499" s="259"/>
      <c r="D499" s="219" t="s">
        <v>278</v>
      </c>
      <c r="E499" s="260" t="s">
        <v>21</v>
      </c>
      <c r="F499" s="261" t="s">
        <v>1098</v>
      </c>
      <c r="G499" s="259"/>
      <c r="H499" s="260" t="s">
        <v>21</v>
      </c>
      <c r="I499" s="262"/>
      <c r="J499" s="259"/>
      <c r="K499" s="259"/>
      <c r="L499" s="263"/>
      <c r="M499" s="264"/>
      <c r="N499" s="265"/>
      <c r="O499" s="265"/>
      <c r="P499" s="265"/>
      <c r="Q499" s="265"/>
      <c r="R499" s="265"/>
      <c r="S499" s="265"/>
      <c r="T499" s="266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7" t="s">
        <v>278</v>
      </c>
      <c r="AU499" s="267" t="s">
        <v>87</v>
      </c>
      <c r="AV499" s="15" t="s">
        <v>85</v>
      </c>
      <c r="AW499" s="15" t="s">
        <v>38</v>
      </c>
      <c r="AX499" s="15" t="s">
        <v>77</v>
      </c>
      <c r="AY499" s="267" t="s">
        <v>136</v>
      </c>
    </row>
    <row r="500" s="13" customFormat="1">
      <c r="A500" s="13"/>
      <c r="B500" s="234"/>
      <c r="C500" s="235"/>
      <c r="D500" s="219" t="s">
        <v>278</v>
      </c>
      <c r="E500" s="236" t="s">
        <v>21</v>
      </c>
      <c r="F500" s="237" t="s">
        <v>1206</v>
      </c>
      <c r="G500" s="235"/>
      <c r="H500" s="238">
        <v>1.6799999999999999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278</v>
      </c>
      <c r="AU500" s="244" t="s">
        <v>87</v>
      </c>
      <c r="AV500" s="13" t="s">
        <v>87</v>
      </c>
      <c r="AW500" s="13" t="s">
        <v>38</v>
      </c>
      <c r="AX500" s="13" t="s">
        <v>77</v>
      </c>
      <c r="AY500" s="244" t="s">
        <v>136</v>
      </c>
    </row>
    <row r="501" s="15" customFormat="1">
      <c r="A501" s="15"/>
      <c r="B501" s="258"/>
      <c r="C501" s="259"/>
      <c r="D501" s="219" t="s">
        <v>278</v>
      </c>
      <c r="E501" s="260" t="s">
        <v>21</v>
      </c>
      <c r="F501" s="261" t="s">
        <v>1113</v>
      </c>
      <c r="G501" s="259"/>
      <c r="H501" s="260" t="s">
        <v>21</v>
      </c>
      <c r="I501" s="262"/>
      <c r="J501" s="259"/>
      <c r="K501" s="259"/>
      <c r="L501" s="263"/>
      <c r="M501" s="264"/>
      <c r="N501" s="265"/>
      <c r="O501" s="265"/>
      <c r="P501" s="265"/>
      <c r="Q501" s="265"/>
      <c r="R501" s="265"/>
      <c r="S501" s="265"/>
      <c r="T501" s="26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7" t="s">
        <v>278</v>
      </c>
      <c r="AU501" s="267" t="s">
        <v>87</v>
      </c>
      <c r="AV501" s="15" t="s">
        <v>85</v>
      </c>
      <c r="AW501" s="15" t="s">
        <v>38</v>
      </c>
      <c r="AX501" s="15" t="s">
        <v>77</v>
      </c>
      <c r="AY501" s="267" t="s">
        <v>136</v>
      </c>
    </row>
    <row r="502" s="13" customFormat="1">
      <c r="A502" s="13"/>
      <c r="B502" s="234"/>
      <c r="C502" s="235"/>
      <c r="D502" s="219" t="s">
        <v>278</v>
      </c>
      <c r="E502" s="236" t="s">
        <v>21</v>
      </c>
      <c r="F502" s="237" t="s">
        <v>1207</v>
      </c>
      <c r="G502" s="235"/>
      <c r="H502" s="238">
        <v>7.5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278</v>
      </c>
      <c r="AU502" s="244" t="s">
        <v>87</v>
      </c>
      <c r="AV502" s="13" t="s">
        <v>87</v>
      </c>
      <c r="AW502" s="13" t="s">
        <v>38</v>
      </c>
      <c r="AX502" s="13" t="s">
        <v>77</v>
      </c>
      <c r="AY502" s="244" t="s">
        <v>136</v>
      </c>
    </row>
    <row r="503" s="14" customFormat="1">
      <c r="A503" s="14"/>
      <c r="B503" s="245"/>
      <c r="C503" s="246"/>
      <c r="D503" s="219" t="s">
        <v>278</v>
      </c>
      <c r="E503" s="247" t="s">
        <v>704</v>
      </c>
      <c r="F503" s="248" t="s">
        <v>280</v>
      </c>
      <c r="G503" s="246"/>
      <c r="H503" s="249">
        <v>601.58500000000004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278</v>
      </c>
      <c r="AU503" s="255" t="s">
        <v>87</v>
      </c>
      <c r="AV503" s="14" t="s">
        <v>142</v>
      </c>
      <c r="AW503" s="14" t="s">
        <v>38</v>
      </c>
      <c r="AX503" s="14" t="s">
        <v>85</v>
      </c>
      <c r="AY503" s="255" t="s">
        <v>136</v>
      </c>
    </row>
    <row r="504" s="2" customFormat="1" ht="16.5" customHeight="1">
      <c r="A504" s="41"/>
      <c r="B504" s="42"/>
      <c r="C504" s="225" t="s">
        <v>366</v>
      </c>
      <c r="D504" s="225" t="s">
        <v>152</v>
      </c>
      <c r="E504" s="226" t="s">
        <v>1208</v>
      </c>
      <c r="F504" s="227" t="s">
        <v>1209</v>
      </c>
      <c r="G504" s="228" t="s">
        <v>194</v>
      </c>
      <c r="H504" s="229">
        <v>248.089</v>
      </c>
      <c r="I504" s="230"/>
      <c r="J504" s="231">
        <f>ROUND(I504*H504,2)</f>
        <v>0</v>
      </c>
      <c r="K504" s="227" t="s">
        <v>790</v>
      </c>
      <c r="L504" s="47"/>
      <c r="M504" s="232" t="s">
        <v>21</v>
      </c>
      <c r="N504" s="233" t="s">
        <v>48</v>
      </c>
      <c r="O504" s="87"/>
      <c r="P504" s="215">
        <f>O504*H504</f>
        <v>0</v>
      </c>
      <c r="Q504" s="215">
        <v>0</v>
      </c>
      <c r="R504" s="215">
        <f>Q504*H504</f>
        <v>0</v>
      </c>
      <c r="S504" s="215">
        <v>0</v>
      </c>
      <c r="T504" s="216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7" t="s">
        <v>142</v>
      </c>
      <c r="AT504" s="217" t="s">
        <v>152</v>
      </c>
      <c r="AU504" s="217" t="s">
        <v>87</v>
      </c>
      <c r="AY504" s="20" t="s">
        <v>136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20" t="s">
        <v>85</v>
      </c>
      <c r="BK504" s="218">
        <f>ROUND(I504*H504,2)</f>
        <v>0</v>
      </c>
      <c r="BL504" s="20" t="s">
        <v>142</v>
      </c>
      <c r="BM504" s="217" t="s">
        <v>1210</v>
      </c>
    </row>
    <row r="505" s="2" customFormat="1">
      <c r="A505" s="41"/>
      <c r="B505" s="42"/>
      <c r="C505" s="43"/>
      <c r="D505" s="219" t="s">
        <v>143</v>
      </c>
      <c r="E505" s="43"/>
      <c r="F505" s="220" t="s">
        <v>1211</v>
      </c>
      <c r="G505" s="43"/>
      <c r="H505" s="43"/>
      <c r="I505" s="221"/>
      <c r="J505" s="43"/>
      <c r="K505" s="43"/>
      <c r="L505" s="47"/>
      <c r="M505" s="222"/>
      <c r="N505" s="223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143</v>
      </c>
      <c r="AU505" s="20" t="s">
        <v>87</v>
      </c>
    </row>
    <row r="506" s="2" customFormat="1">
      <c r="A506" s="41"/>
      <c r="B506" s="42"/>
      <c r="C506" s="43"/>
      <c r="D506" s="276" t="s">
        <v>793</v>
      </c>
      <c r="E506" s="43"/>
      <c r="F506" s="277" t="s">
        <v>1212</v>
      </c>
      <c r="G506" s="43"/>
      <c r="H506" s="43"/>
      <c r="I506" s="221"/>
      <c r="J506" s="43"/>
      <c r="K506" s="43"/>
      <c r="L506" s="47"/>
      <c r="M506" s="222"/>
      <c r="N506" s="223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793</v>
      </c>
      <c r="AU506" s="20" t="s">
        <v>87</v>
      </c>
    </row>
    <row r="507" s="2" customFormat="1">
      <c r="A507" s="41"/>
      <c r="B507" s="42"/>
      <c r="C507" s="43"/>
      <c r="D507" s="219" t="s">
        <v>144</v>
      </c>
      <c r="E507" s="43"/>
      <c r="F507" s="224" t="s">
        <v>1203</v>
      </c>
      <c r="G507" s="43"/>
      <c r="H507" s="43"/>
      <c r="I507" s="221"/>
      <c r="J507" s="43"/>
      <c r="K507" s="43"/>
      <c r="L507" s="47"/>
      <c r="M507" s="222"/>
      <c r="N507" s="223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144</v>
      </c>
      <c r="AU507" s="20" t="s">
        <v>87</v>
      </c>
    </row>
    <row r="508" s="15" customFormat="1">
      <c r="A508" s="15"/>
      <c r="B508" s="258"/>
      <c r="C508" s="259"/>
      <c r="D508" s="219" t="s">
        <v>278</v>
      </c>
      <c r="E508" s="260" t="s">
        <v>21</v>
      </c>
      <c r="F508" s="261" t="s">
        <v>1213</v>
      </c>
      <c r="G508" s="259"/>
      <c r="H508" s="260" t="s">
        <v>21</v>
      </c>
      <c r="I508" s="262"/>
      <c r="J508" s="259"/>
      <c r="K508" s="259"/>
      <c r="L508" s="263"/>
      <c r="M508" s="264"/>
      <c r="N508" s="265"/>
      <c r="O508" s="265"/>
      <c r="P508" s="265"/>
      <c r="Q508" s="265"/>
      <c r="R508" s="265"/>
      <c r="S508" s="265"/>
      <c r="T508" s="26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7" t="s">
        <v>278</v>
      </c>
      <c r="AU508" s="267" t="s">
        <v>87</v>
      </c>
      <c r="AV508" s="15" t="s">
        <v>85</v>
      </c>
      <c r="AW508" s="15" t="s">
        <v>38</v>
      </c>
      <c r="AX508" s="15" t="s">
        <v>77</v>
      </c>
      <c r="AY508" s="267" t="s">
        <v>136</v>
      </c>
    </row>
    <row r="509" s="13" customFormat="1">
      <c r="A509" s="13"/>
      <c r="B509" s="234"/>
      <c r="C509" s="235"/>
      <c r="D509" s="219" t="s">
        <v>278</v>
      </c>
      <c r="E509" s="236" t="s">
        <v>21</v>
      </c>
      <c r="F509" s="237" t="s">
        <v>573</v>
      </c>
      <c r="G509" s="235"/>
      <c r="H509" s="238">
        <v>248.089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278</v>
      </c>
      <c r="AU509" s="244" t="s">
        <v>87</v>
      </c>
      <c r="AV509" s="13" t="s">
        <v>87</v>
      </c>
      <c r="AW509" s="13" t="s">
        <v>38</v>
      </c>
      <c r="AX509" s="13" t="s">
        <v>85</v>
      </c>
      <c r="AY509" s="244" t="s">
        <v>136</v>
      </c>
    </row>
    <row r="510" s="2" customFormat="1" ht="16.5" customHeight="1">
      <c r="A510" s="41"/>
      <c r="B510" s="42"/>
      <c r="C510" s="225" t="s">
        <v>259</v>
      </c>
      <c r="D510" s="225" t="s">
        <v>152</v>
      </c>
      <c r="E510" s="226" t="s">
        <v>1214</v>
      </c>
      <c r="F510" s="227" t="s">
        <v>1215</v>
      </c>
      <c r="G510" s="228" t="s">
        <v>543</v>
      </c>
      <c r="H510" s="229">
        <v>7.1529999999999996</v>
      </c>
      <c r="I510" s="230"/>
      <c r="J510" s="231">
        <f>ROUND(I510*H510,2)</f>
        <v>0</v>
      </c>
      <c r="K510" s="227" t="s">
        <v>21</v>
      </c>
      <c r="L510" s="47"/>
      <c r="M510" s="232" t="s">
        <v>21</v>
      </c>
      <c r="N510" s="233" t="s">
        <v>48</v>
      </c>
      <c r="O510" s="87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7" t="s">
        <v>142</v>
      </c>
      <c r="AT510" s="217" t="s">
        <v>152</v>
      </c>
      <c r="AU510" s="217" t="s">
        <v>87</v>
      </c>
      <c r="AY510" s="20" t="s">
        <v>136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20" t="s">
        <v>85</v>
      </c>
      <c r="BK510" s="218">
        <f>ROUND(I510*H510,2)</f>
        <v>0</v>
      </c>
      <c r="BL510" s="20" t="s">
        <v>142</v>
      </c>
      <c r="BM510" s="217" t="s">
        <v>1216</v>
      </c>
    </row>
    <row r="511" s="2" customFormat="1">
      <c r="A511" s="41"/>
      <c r="B511" s="42"/>
      <c r="C511" s="43"/>
      <c r="D511" s="219" t="s">
        <v>143</v>
      </c>
      <c r="E511" s="43"/>
      <c r="F511" s="220" t="s">
        <v>1217</v>
      </c>
      <c r="G511" s="43"/>
      <c r="H511" s="43"/>
      <c r="I511" s="221"/>
      <c r="J511" s="43"/>
      <c r="K511" s="43"/>
      <c r="L511" s="47"/>
      <c r="M511" s="222"/>
      <c r="N511" s="223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143</v>
      </c>
      <c r="AU511" s="20" t="s">
        <v>87</v>
      </c>
    </row>
    <row r="512" s="2" customFormat="1">
      <c r="A512" s="41"/>
      <c r="B512" s="42"/>
      <c r="C512" s="43"/>
      <c r="D512" s="219" t="s">
        <v>144</v>
      </c>
      <c r="E512" s="43"/>
      <c r="F512" s="224" t="s">
        <v>1203</v>
      </c>
      <c r="G512" s="43"/>
      <c r="H512" s="43"/>
      <c r="I512" s="221"/>
      <c r="J512" s="43"/>
      <c r="K512" s="43"/>
      <c r="L512" s="47"/>
      <c r="M512" s="222"/>
      <c r="N512" s="223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144</v>
      </c>
      <c r="AU512" s="20" t="s">
        <v>87</v>
      </c>
    </row>
    <row r="513" s="15" customFormat="1">
      <c r="A513" s="15"/>
      <c r="B513" s="258"/>
      <c r="C513" s="259"/>
      <c r="D513" s="219" t="s">
        <v>278</v>
      </c>
      <c r="E513" s="260" t="s">
        <v>21</v>
      </c>
      <c r="F513" s="261" t="s">
        <v>1218</v>
      </c>
      <c r="G513" s="259"/>
      <c r="H513" s="260" t="s">
        <v>21</v>
      </c>
      <c r="I513" s="262"/>
      <c r="J513" s="259"/>
      <c r="K513" s="259"/>
      <c r="L513" s="263"/>
      <c r="M513" s="264"/>
      <c r="N513" s="265"/>
      <c r="O513" s="265"/>
      <c r="P513" s="265"/>
      <c r="Q513" s="265"/>
      <c r="R513" s="265"/>
      <c r="S513" s="265"/>
      <c r="T513" s="266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7" t="s">
        <v>278</v>
      </c>
      <c r="AU513" s="267" t="s">
        <v>87</v>
      </c>
      <c r="AV513" s="15" t="s">
        <v>85</v>
      </c>
      <c r="AW513" s="15" t="s">
        <v>38</v>
      </c>
      <c r="AX513" s="15" t="s">
        <v>77</v>
      </c>
      <c r="AY513" s="267" t="s">
        <v>136</v>
      </c>
    </row>
    <row r="514" s="15" customFormat="1">
      <c r="A514" s="15"/>
      <c r="B514" s="258"/>
      <c r="C514" s="259"/>
      <c r="D514" s="219" t="s">
        <v>278</v>
      </c>
      <c r="E514" s="260" t="s">
        <v>21</v>
      </c>
      <c r="F514" s="261" t="s">
        <v>1219</v>
      </c>
      <c r="G514" s="259"/>
      <c r="H514" s="260" t="s">
        <v>21</v>
      </c>
      <c r="I514" s="262"/>
      <c r="J514" s="259"/>
      <c r="K514" s="259"/>
      <c r="L514" s="263"/>
      <c r="M514" s="264"/>
      <c r="N514" s="265"/>
      <c r="O514" s="265"/>
      <c r="P514" s="265"/>
      <c r="Q514" s="265"/>
      <c r="R514" s="265"/>
      <c r="S514" s="265"/>
      <c r="T514" s="266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7" t="s">
        <v>278</v>
      </c>
      <c r="AU514" s="267" t="s">
        <v>87</v>
      </c>
      <c r="AV514" s="15" t="s">
        <v>85</v>
      </c>
      <c r="AW514" s="15" t="s">
        <v>38</v>
      </c>
      <c r="AX514" s="15" t="s">
        <v>77</v>
      </c>
      <c r="AY514" s="267" t="s">
        <v>136</v>
      </c>
    </row>
    <row r="515" s="13" customFormat="1">
      <c r="A515" s="13"/>
      <c r="B515" s="234"/>
      <c r="C515" s="235"/>
      <c r="D515" s="219" t="s">
        <v>278</v>
      </c>
      <c r="E515" s="236" t="s">
        <v>21</v>
      </c>
      <c r="F515" s="237" t="s">
        <v>1220</v>
      </c>
      <c r="G515" s="235"/>
      <c r="H515" s="238">
        <v>3.4929999999999999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278</v>
      </c>
      <c r="AU515" s="244" t="s">
        <v>87</v>
      </c>
      <c r="AV515" s="13" t="s">
        <v>87</v>
      </c>
      <c r="AW515" s="13" t="s">
        <v>38</v>
      </c>
      <c r="AX515" s="13" t="s">
        <v>77</v>
      </c>
      <c r="AY515" s="244" t="s">
        <v>136</v>
      </c>
    </row>
    <row r="516" s="15" customFormat="1">
      <c r="A516" s="15"/>
      <c r="B516" s="258"/>
      <c r="C516" s="259"/>
      <c r="D516" s="219" t="s">
        <v>278</v>
      </c>
      <c r="E516" s="260" t="s">
        <v>21</v>
      </c>
      <c r="F516" s="261" t="s">
        <v>830</v>
      </c>
      <c r="G516" s="259"/>
      <c r="H516" s="260" t="s">
        <v>21</v>
      </c>
      <c r="I516" s="262"/>
      <c r="J516" s="259"/>
      <c r="K516" s="259"/>
      <c r="L516" s="263"/>
      <c r="M516" s="264"/>
      <c r="N516" s="265"/>
      <c r="O516" s="265"/>
      <c r="P516" s="265"/>
      <c r="Q516" s="265"/>
      <c r="R516" s="265"/>
      <c r="S516" s="265"/>
      <c r="T516" s="266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7" t="s">
        <v>278</v>
      </c>
      <c r="AU516" s="267" t="s">
        <v>87</v>
      </c>
      <c r="AV516" s="15" t="s">
        <v>85</v>
      </c>
      <c r="AW516" s="15" t="s">
        <v>38</v>
      </c>
      <c r="AX516" s="15" t="s">
        <v>77</v>
      </c>
      <c r="AY516" s="267" t="s">
        <v>136</v>
      </c>
    </row>
    <row r="517" s="13" customFormat="1">
      <c r="A517" s="13"/>
      <c r="B517" s="234"/>
      <c r="C517" s="235"/>
      <c r="D517" s="219" t="s">
        <v>278</v>
      </c>
      <c r="E517" s="236" t="s">
        <v>21</v>
      </c>
      <c r="F517" s="237" t="s">
        <v>1221</v>
      </c>
      <c r="G517" s="235"/>
      <c r="H517" s="238">
        <v>3.6600000000000001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278</v>
      </c>
      <c r="AU517" s="244" t="s">
        <v>87</v>
      </c>
      <c r="AV517" s="13" t="s">
        <v>87</v>
      </c>
      <c r="AW517" s="13" t="s">
        <v>38</v>
      </c>
      <c r="AX517" s="13" t="s">
        <v>77</v>
      </c>
      <c r="AY517" s="244" t="s">
        <v>136</v>
      </c>
    </row>
    <row r="518" s="14" customFormat="1">
      <c r="A518" s="14"/>
      <c r="B518" s="245"/>
      <c r="C518" s="246"/>
      <c r="D518" s="219" t="s">
        <v>278</v>
      </c>
      <c r="E518" s="247" t="s">
        <v>769</v>
      </c>
      <c r="F518" s="248" t="s">
        <v>280</v>
      </c>
      <c r="G518" s="246"/>
      <c r="H518" s="249">
        <v>7.1529999999999996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278</v>
      </c>
      <c r="AU518" s="255" t="s">
        <v>87</v>
      </c>
      <c r="AV518" s="14" t="s">
        <v>142</v>
      </c>
      <c r="AW518" s="14" t="s">
        <v>38</v>
      </c>
      <c r="AX518" s="14" t="s">
        <v>85</v>
      </c>
      <c r="AY518" s="255" t="s">
        <v>136</v>
      </c>
    </row>
    <row r="519" s="2" customFormat="1" ht="16.5" customHeight="1">
      <c r="A519" s="41"/>
      <c r="B519" s="42"/>
      <c r="C519" s="225" t="s">
        <v>371</v>
      </c>
      <c r="D519" s="225" t="s">
        <v>152</v>
      </c>
      <c r="E519" s="226" t="s">
        <v>1222</v>
      </c>
      <c r="F519" s="227" t="s">
        <v>1223</v>
      </c>
      <c r="G519" s="228" t="s">
        <v>194</v>
      </c>
      <c r="H519" s="229">
        <v>248.089</v>
      </c>
      <c r="I519" s="230"/>
      <c r="J519" s="231">
        <f>ROUND(I519*H519,2)</f>
        <v>0</v>
      </c>
      <c r="K519" s="227" t="s">
        <v>21</v>
      </c>
      <c r="L519" s="47"/>
      <c r="M519" s="232" t="s">
        <v>21</v>
      </c>
      <c r="N519" s="233" t="s">
        <v>48</v>
      </c>
      <c r="O519" s="87"/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7" t="s">
        <v>142</v>
      </c>
      <c r="AT519" s="217" t="s">
        <v>152</v>
      </c>
      <c r="AU519" s="217" t="s">
        <v>87</v>
      </c>
      <c r="AY519" s="20" t="s">
        <v>136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20" t="s">
        <v>85</v>
      </c>
      <c r="BK519" s="218">
        <f>ROUND(I519*H519,2)</f>
        <v>0</v>
      </c>
      <c r="BL519" s="20" t="s">
        <v>142</v>
      </c>
      <c r="BM519" s="217" t="s">
        <v>1224</v>
      </c>
    </row>
    <row r="520" s="2" customFormat="1">
      <c r="A520" s="41"/>
      <c r="B520" s="42"/>
      <c r="C520" s="43"/>
      <c r="D520" s="219" t="s">
        <v>143</v>
      </c>
      <c r="E520" s="43"/>
      <c r="F520" s="220" t="s">
        <v>1223</v>
      </c>
      <c r="G520" s="43"/>
      <c r="H520" s="43"/>
      <c r="I520" s="221"/>
      <c r="J520" s="43"/>
      <c r="K520" s="43"/>
      <c r="L520" s="47"/>
      <c r="M520" s="222"/>
      <c r="N520" s="223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143</v>
      </c>
      <c r="AU520" s="20" t="s">
        <v>87</v>
      </c>
    </row>
    <row r="521" s="13" customFormat="1">
      <c r="A521" s="13"/>
      <c r="B521" s="234"/>
      <c r="C521" s="235"/>
      <c r="D521" s="219" t="s">
        <v>278</v>
      </c>
      <c r="E521" s="236" t="s">
        <v>539</v>
      </c>
      <c r="F521" s="237" t="s">
        <v>573</v>
      </c>
      <c r="G521" s="235"/>
      <c r="H521" s="238">
        <v>248.089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278</v>
      </c>
      <c r="AU521" s="244" t="s">
        <v>87</v>
      </c>
      <c r="AV521" s="13" t="s">
        <v>87</v>
      </c>
      <c r="AW521" s="13" t="s">
        <v>38</v>
      </c>
      <c r="AX521" s="13" t="s">
        <v>85</v>
      </c>
      <c r="AY521" s="244" t="s">
        <v>136</v>
      </c>
    </row>
    <row r="522" s="2" customFormat="1" ht="16.5" customHeight="1">
      <c r="A522" s="41"/>
      <c r="B522" s="42"/>
      <c r="C522" s="225" t="s">
        <v>263</v>
      </c>
      <c r="D522" s="225" t="s">
        <v>152</v>
      </c>
      <c r="E522" s="226" t="s">
        <v>1225</v>
      </c>
      <c r="F522" s="227" t="s">
        <v>1226</v>
      </c>
      <c r="G522" s="228" t="s">
        <v>543</v>
      </c>
      <c r="H522" s="229">
        <v>28.952000000000002</v>
      </c>
      <c r="I522" s="230"/>
      <c r="J522" s="231">
        <f>ROUND(I522*H522,2)</f>
        <v>0</v>
      </c>
      <c r="K522" s="227" t="s">
        <v>790</v>
      </c>
      <c r="L522" s="47"/>
      <c r="M522" s="232" t="s">
        <v>21</v>
      </c>
      <c r="N522" s="233" t="s">
        <v>48</v>
      </c>
      <c r="O522" s="87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7" t="s">
        <v>142</v>
      </c>
      <c r="AT522" s="217" t="s">
        <v>152</v>
      </c>
      <c r="AU522" s="217" t="s">
        <v>87</v>
      </c>
      <c r="AY522" s="20" t="s">
        <v>136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20" t="s">
        <v>85</v>
      </c>
      <c r="BK522" s="218">
        <f>ROUND(I522*H522,2)</f>
        <v>0</v>
      </c>
      <c r="BL522" s="20" t="s">
        <v>142</v>
      </c>
      <c r="BM522" s="217" t="s">
        <v>1227</v>
      </c>
    </row>
    <row r="523" s="2" customFormat="1">
      <c r="A523" s="41"/>
      <c r="B523" s="42"/>
      <c r="C523" s="43"/>
      <c r="D523" s="219" t="s">
        <v>143</v>
      </c>
      <c r="E523" s="43"/>
      <c r="F523" s="220" t="s">
        <v>1228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143</v>
      </c>
      <c r="AU523" s="20" t="s">
        <v>87</v>
      </c>
    </row>
    <row r="524" s="2" customFormat="1">
      <c r="A524" s="41"/>
      <c r="B524" s="42"/>
      <c r="C524" s="43"/>
      <c r="D524" s="276" t="s">
        <v>793</v>
      </c>
      <c r="E524" s="43"/>
      <c r="F524" s="277" t="s">
        <v>1229</v>
      </c>
      <c r="G524" s="43"/>
      <c r="H524" s="43"/>
      <c r="I524" s="221"/>
      <c r="J524" s="43"/>
      <c r="K524" s="43"/>
      <c r="L524" s="47"/>
      <c r="M524" s="222"/>
      <c r="N524" s="223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793</v>
      </c>
      <c r="AU524" s="20" t="s">
        <v>87</v>
      </c>
    </row>
    <row r="525" s="2" customFormat="1">
      <c r="A525" s="41"/>
      <c r="B525" s="42"/>
      <c r="C525" s="43"/>
      <c r="D525" s="219" t="s">
        <v>144</v>
      </c>
      <c r="E525" s="43"/>
      <c r="F525" s="224" t="s">
        <v>1203</v>
      </c>
      <c r="G525" s="43"/>
      <c r="H525" s="43"/>
      <c r="I525" s="221"/>
      <c r="J525" s="43"/>
      <c r="K525" s="43"/>
      <c r="L525" s="47"/>
      <c r="M525" s="222"/>
      <c r="N525" s="223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144</v>
      </c>
      <c r="AU525" s="20" t="s">
        <v>87</v>
      </c>
    </row>
    <row r="526" s="15" customFormat="1">
      <c r="A526" s="15"/>
      <c r="B526" s="258"/>
      <c r="C526" s="259"/>
      <c r="D526" s="219" t="s">
        <v>278</v>
      </c>
      <c r="E526" s="260" t="s">
        <v>21</v>
      </c>
      <c r="F526" s="261" t="s">
        <v>1092</v>
      </c>
      <c r="G526" s="259"/>
      <c r="H526" s="260" t="s">
        <v>21</v>
      </c>
      <c r="I526" s="262"/>
      <c r="J526" s="259"/>
      <c r="K526" s="259"/>
      <c r="L526" s="263"/>
      <c r="M526" s="264"/>
      <c r="N526" s="265"/>
      <c r="O526" s="265"/>
      <c r="P526" s="265"/>
      <c r="Q526" s="265"/>
      <c r="R526" s="265"/>
      <c r="S526" s="265"/>
      <c r="T526" s="266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7" t="s">
        <v>278</v>
      </c>
      <c r="AU526" s="267" t="s">
        <v>87</v>
      </c>
      <c r="AV526" s="15" t="s">
        <v>85</v>
      </c>
      <c r="AW526" s="15" t="s">
        <v>38</v>
      </c>
      <c r="AX526" s="15" t="s">
        <v>77</v>
      </c>
      <c r="AY526" s="267" t="s">
        <v>136</v>
      </c>
    </row>
    <row r="527" s="13" customFormat="1">
      <c r="A527" s="13"/>
      <c r="B527" s="234"/>
      <c r="C527" s="235"/>
      <c r="D527" s="219" t="s">
        <v>278</v>
      </c>
      <c r="E527" s="236" t="s">
        <v>21</v>
      </c>
      <c r="F527" s="237" t="s">
        <v>1230</v>
      </c>
      <c r="G527" s="235"/>
      <c r="H527" s="238">
        <v>13.202999999999999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278</v>
      </c>
      <c r="AU527" s="244" t="s">
        <v>87</v>
      </c>
      <c r="AV527" s="13" t="s">
        <v>87</v>
      </c>
      <c r="AW527" s="13" t="s">
        <v>38</v>
      </c>
      <c r="AX527" s="13" t="s">
        <v>77</v>
      </c>
      <c r="AY527" s="244" t="s">
        <v>136</v>
      </c>
    </row>
    <row r="528" s="15" customFormat="1">
      <c r="A528" s="15"/>
      <c r="B528" s="258"/>
      <c r="C528" s="259"/>
      <c r="D528" s="219" t="s">
        <v>278</v>
      </c>
      <c r="E528" s="260" t="s">
        <v>21</v>
      </c>
      <c r="F528" s="261" t="s">
        <v>1095</v>
      </c>
      <c r="G528" s="259"/>
      <c r="H528" s="260" t="s">
        <v>21</v>
      </c>
      <c r="I528" s="262"/>
      <c r="J528" s="259"/>
      <c r="K528" s="259"/>
      <c r="L528" s="263"/>
      <c r="M528" s="264"/>
      <c r="N528" s="265"/>
      <c r="O528" s="265"/>
      <c r="P528" s="265"/>
      <c r="Q528" s="265"/>
      <c r="R528" s="265"/>
      <c r="S528" s="265"/>
      <c r="T528" s="266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7" t="s">
        <v>278</v>
      </c>
      <c r="AU528" s="267" t="s">
        <v>87</v>
      </c>
      <c r="AV528" s="15" t="s">
        <v>85</v>
      </c>
      <c r="AW528" s="15" t="s">
        <v>38</v>
      </c>
      <c r="AX528" s="15" t="s">
        <v>77</v>
      </c>
      <c r="AY528" s="267" t="s">
        <v>136</v>
      </c>
    </row>
    <row r="529" s="13" customFormat="1">
      <c r="A529" s="13"/>
      <c r="B529" s="234"/>
      <c r="C529" s="235"/>
      <c r="D529" s="219" t="s">
        <v>278</v>
      </c>
      <c r="E529" s="236" t="s">
        <v>21</v>
      </c>
      <c r="F529" s="237" t="s">
        <v>1231</v>
      </c>
      <c r="G529" s="235"/>
      <c r="H529" s="238">
        <v>15.749000000000001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278</v>
      </c>
      <c r="AU529" s="244" t="s">
        <v>87</v>
      </c>
      <c r="AV529" s="13" t="s">
        <v>87</v>
      </c>
      <c r="AW529" s="13" t="s">
        <v>38</v>
      </c>
      <c r="AX529" s="13" t="s">
        <v>77</v>
      </c>
      <c r="AY529" s="244" t="s">
        <v>136</v>
      </c>
    </row>
    <row r="530" s="14" customFormat="1">
      <c r="A530" s="14"/>
      <c r="B530" s="245"/>
      <c r="C530" s="246"/>
      <c r="D530" s="219" t="s">
        <v>278</v>
      </c>
      <c r="E530" s="247" t="s">
        <v>708</v>
      </c>
      <c r="F530" s="248" t="s">
        <v>280</v>
      </c>
      <c r="G530" s="246"/>
      <c r="H530" s="249">
        <v>28.952000000000002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278</v>
      </c>
      <c r="AU530" s="255" t="s">
        <v>87</v>
      </c>
      <c r="AV530" s="14" t="s">
        <v>142</v>
      </c>
      <c r="AW530" s="14" t="s">
        <v>38</v>
      </c>
      <c r="AX530" s="14" t="s">
        <v>85</v>
      </c>
      <c r="AY530" s="255" t="s">
        <v>136</v>
      </c>
    </row>
    <row r="531" s="2" customFormat="1" ht="16.5" customHeight="1">
      <c r="A531" s="41"/>
      <c r="B531" s="42"/>
      <c r="C531" s="225" t="s">
        <v>1232</v>
      </c>
      <c r="D531" s="225" t="s">
        <v>152</v>
      </c>
      <c r="E531" s="226" t="s">
        <v>1233</v>
      </c>
      <c r="F531" s="227" t="s">
        <v>1234</v>
      </c>
      <c r="G531" s="228" t="s">
        <v>543</v>
      </c>
      <c r="H531" s="229">
        <v>154.82499999999999</v>
      </c>
      <c r="I531" s="230"/>
      <c r="J531" s="231">
        <f>ROUND(I531*H531,2)</f>
        <v>0</v>
      </c>
      <c r="K531" s="227" t="s">
        <v>790</v>
      </c>
      <c r="L531" s="47"/>
      <c r="M531" s="232" t="s">
        <v>21</v>
      </c>
      <c r="N531" s="233" t="s">
        <v>48</v>
      </c>
      <c r="O531" s="87"/>
      <c r="P531" s="215">
        <f>O531*H531</f>
        <v>0</v>
      </c>
      <c r="Q531" s="215">
        <v>1.8899999999999999</v>
      </c>
      <c r="R531" s="215">
        <f>Q531*H531</f>
        <v>292.61924999999997</v>
      </c>
      <c r="S531" s="215">
        <v>0</v>
      </c>
      <c r="T531" s="216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7" t="s">
        <v>142</v>
      </c>
      <c r="AT531" s="217" t="s">
        <v>152</v>
      </c>
      <c r="AU531" s="217" t="s">
        <v>87</v>
      </c>
      <c r="AY531" s="20" t="s">
        <v>136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20" t="s">
        <v>85</v>
      </c>
      <c r="BK531" s="218">
        <f>ROUND(I531*H531,2)</f>
        <v>0</v>
      </c>
      <c r="BL531" s="20" t="s">
        <v>142</v>
      </c>
      <c r="BM531" s="217" t="s">
        <v>1235</v>
      </c>
    </row>
    <row r="532" s="2" customFormat="1">
      <c r="A532" s="41"/>
      <c r="B532" s="42"/>
      <c r="C532" s="43"/>
      <c r="D532" s="219" t="s">
        <v>143</v>
      </c>
      <c r="E532" s="43"/>
      <c r="F532" s="220" t="s">
        <v>1236</v>
      </c>
      <c r="G532" s="43"/>
      <c r="H532" s="43"/>
      <c r="I532" s="221"/>
      <c r="J532" s="43"/>
      <c r="K532" s="43"/>
      <c r="L532" s="47"/>
      <c r="M532" s="222"/>
      <c r="N532" s="22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143</v>
      </c>
      <c r="AU532" s="20" t="s">
        <v>87</v>
      </c>
    </row>
    <row r="533" s="2" customFormat="1">
      <c r="A533" s="41"/>
      <c r="B533" s="42"/>
      <c r="C533" s="43"/>
      <c r="D533" s="276" t="s">
        <v>793</v>
      </c>
      <c r="E533" s="43"/>
      <c r="F533" s="277" t="s">
        <v>1237</v>
      </c>
      <c r="G533" s="43"/>
      <c r="H533" s="43"/>
      <c r="I533" s="221"/>
      <c r="J533" s="43"/>
      <c r="K533" s="43"/>
      <c r="L533" s="47"/>
      <c r="M533" s="222"/>
      <c r="N533" s="223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793</v>
      </c>
      <c r="AU533" s="20" t="s">
        <v>87</v>
      </c>
    </row>
    <row r="534" s="15" customFormat="1">
      <c r="A534" s="15"/>
      <c r="B534" s="258"/>
      <c r="C534" s="259"/>
      <c r="D534" s="219" t="s">
        <v>278</v>
      </c>
      <c r="E534" s="260" t="s">
        <v>21</v>
      </c>
      <c r="F534" s="261" t="s">
        <v>1238</v>
      </c>
      <c r="G534" s="259"/>
      <c r="H534" s="260" t="s">
        <v>21</v>
      </c>
      <c r="I534" s="262"/>
      <c r="J534" s="259"/>
      <c r="K534" s="259"/>
      <c r="L534" s="263"/>
      <c r="M534" s="264"/>
      <c r="N534" s="265"/>
      <c r="O534" s="265"/>
      <c r="P534" s="265"/>
      <c r="Q534" s="265"/>
      <c r="R534" s="265"/>
      <c r="S534" s="265"/>
      <c r="T534" s="26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7" t="s">
        <v>278</v>
      </c>
      <c r="AU534" s="267" t="s">
        <v>87</v>
      </c>
      <c r="AV534" s="15" t="s">
        <v>85</v>
      </c>
      <c r="AW534" s="15" t="s">
        <v>38</v>
      </c>
      <c r="AX534" s="15" t="s">
        <v>77</v>
      </c>
      <c r="AY534" s="267" t="s">
        <v>136</v>
      </c>
    </row>
    <row r="535" s="13" customFormat="1">
      <c r="A535" s="13"/>
      <c r="B535" s="234"/>
      <c r="C535" s="235"/>
      <c r="D535" s="219" t="s">
        <v>278</v>
      </c>
      <c r="E535" s="236" t="s">
        <v>21</v>
      </c>
      <c r="F535" s="237" t="s">
        <v>1239</v>
      </c>
      <c r="G535" s="235"/>
      <c r="H535" s="238">
        <v>137.99500000000001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278</v>
      </c>
      <c r="AU535" s="244" t="s">
        <v>87</v>
      </c>
      <c r="AV535" s="13" t="s">
        <v>87</v>
      </c>
      <c r="AW535" s="13" t="s">
        <v>38</v>
      </c>
      <c r="AX535" s="13" t="s">
        <v>77</v>
      </c>
      <c r="AY535" s="244" t="s">
        <v>136</v>
      </c>
    </row>
    <row r="536" s="13" customFormat="1">
      <c r="A536" s="13"/>
      <c r="B536" s="234"/>
      <c r="C536" s="235"/>
      <c r="D536" s="219" t="s">
        <v>278</v>
      </c>
      <c r="E536" s="236" t="s">
        <v>21</v>
      </c>
      <c r="F536" s="237" t="s">
        <v>1240</v>
      </c>
      <c r="G536" s="235"/>
      <c r="H536" s="238">
        <v>16.829999999999998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278</v>
      </c>
      <c r="AU536" s="244" t="s">
        <v>87</v>
      </c>
      <c r="AV536" s="13" t="s">
        <v>87</v>
      </c>
      <c r="AW536" s="13" t="s">
        <v>38</v>
      </c>
      <c r="AX536" s="13" t="s">
        <v>77</v>
      </c>
      <c r="AY536" s="244" t="s">
        <v>136</v>
      </c>
    </row>
    <row r="537" s="14" customFormat="1">
      <c r="A537" s="14"/>
      <c r="B537" s="245"/>
      <c r="C537" s="246"/>
      <c r="D537" s="219" t="s">
        <v>278</v>
      </c>
      <c r="E537" s="247" t="s">
        <v>21</v>
      </c>
      <c r="F537" s="248" t="s">
        <v>280</v>
      </c>
      <c r="G537" s="246"/>
      <c r="H537" s="249">
        <v>154.82499999999999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278</v>
      </c>
      <c r="AU537" s="255" t="s">
        <v>87</v>
      </c>
      <c r="AV537" s="14" t="s">
        <v>142</v>
      </c>
      <c r="AW537" s="14" t="s">
        <v>38</v>
      </c>
      <c r="AX537" s="14" t="s">
        <v>85</v>
      </c>
      <c r="AY537" s="255" t="s">
        <v>136</v>
      </c>
    </row>
    <row r="538" s="2" customFormat="1" ht="16.5" customHeight="1">
      <c r="A538" s="41"/>
      <c r="B538" s="42"/>
      <c r="C538" s="225" t="s">
        <v>267</v>
      </c>
      <c r="D538" s="225" t="s">
        <v>152</v>
      </c>
      <c r="E538" s="226" t="s">
        <v>1241</v>
      </c>
      <c r="F538" s="227" t="s">
        <v>1242</v>
      </c>
      <c r="G538" s="228" t="s">
        <v>194</v>
      </c>
      <c r="H538" s="229">
        <v>248.089</v>
      </c>
      <c r="I538" s="230"/>
      <c r="J538" s="231">
        <f>ROUND(I538*H538,2)</f>
        <v>0</v>
      </c>
      <c r="K538" s="227" t="s">
        <v>790</v>
      </c>
      <c r="L538" s="47"/>
      <c r="M538" s="232" t="s">
        <v>21</v>
      </c>
      <c r="N538" s="233" t="s">
        <v>48</v>
      </c>
      <c r="O538" s="87"/>
      <c r="P538" s="215">
        <f>O538*H538</f>
        <v>0</v>
      </c>
      <c r="Q538" s="215">
        <v>0.93779000000000001</v>
      </c>
      <c r="R538" s="215">
        <f>Q538*H538</f>
        <v>232.65538330999999</v>
      </c>
      <c r="S538" s="215">
        <v>0</v>
      </c>
      <c r="T538" s="216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7" t="s">
        <v>142</v>
      </c>
      <c r="AT538" s="217" t="s">
        <v>152</v>
      </c>
      <c r="AU538" s="217" t="s">
        <v>87</v>
      </c>
      <c r="AY538" s="20" t="s">
        <v>136</v>
      </c>
      <c r="BE538" s="218">
        <f>IF(N538="základní",J538,0)</f>
        <v>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20" t="s">
        <v>85</v>
      </c>
      <c r="BK538" s="218">
        <f>ROUND(I538*H538,2)</f>
        <v>0</v>
      </c>
      <c r="BL538" s="20" t="s">
        <v>142</v>
      </c>
      <c r="BM538" s="217" t="s">
        <v>1243</v>
      </c>
    </row>
    <row r="539" s="2" customFormat="1">
      <c r="A539" s="41"/>
      <c r="B539" s="42"/>
      <c r="C539" s="43"/>
      <c r="D539" s="219" t="s">
        <v>143</v>
      </c>
      <c r="E539" s="43"/>
      <c r="F539" s="220" t="s">
        <v>1244</v>
      </c>
      <c r="G539" s="43"/>
      <c r="H539" s="43"/>
      <c r="I539" s="221"/>
      <c r="J539" s="43"/>
      <c r="K539" s="43"/>
      <c r="L539" s="47"/>
      <c r="M539" s="222"/>
      <c r="N539" s="223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143</v>
      </c>
      <c r="AU539" s="20" t="s">
        <v>87</v>
      </c>
    </row>
    <row r="540" s="2" customFormat="1">
      <c r="A540" s="41"/>
      <c r="B540" s="42"/>
      <c r="C540" s="43"/>
      <c r="D540" s="276" t="s">
        <v>793</v>
      </c>
      <c r="E540" s="43"/>
      <c r="F540" s="277" t="s">
        <v>1245</v>
      </c>
      <c r="G540" s="43"/>
      <c r="H540" s="43"/>
      <c r="I540" s="221"/>
      <c r="J540" s="43"/>
      <c r="K540" s="43"/>
      <c r="L540" s="47"/>
      <c r="M540" s="222"/>
      <c r="N540" s="223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793</v>
      </c>
      <c r="AU540" s="20" t="s">
        <v>87</v>
      </c>
    </row>
    <row r="541" s="15" customFormat="1">
      <c r="A541" s="15"/>
      <c r="B541" s="258"/>
      <c r="C541" s="259"/>
      <c r="D541" s="219" t="s">
        <v>278</v>
      </c>
      <c r="E541" s="260" t="s">
        <v>21</v>
      </c>
      <c r="F541" s="261" t="s">
        <v>1246</v>
      </c>
      <c r="G541" s="259"/>
      <c r="H541" s="260" t="s">
        <v>21</v>
      </c>
      <c r="I541" s="262"/>
      <c r="J541" s="259"/>
      <c r="K541" s="259"/>
      <c r="L541" s="263"/>
      <c r="M541" s="264"/>
      <c r="N541" s="265"/>
      <c r="O541" s="265"/>
      <c r="P541" s="265"/>
      <c r="Q541" s="265"/>
      <c r="R541" s="265"/>
      <c r="S541" s="265"/>
      <c r="T541" s="26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7" t="s">
        <v>278</v>
      </c>
      <c r="AU541" s="267" t="s">
        <v>87</v>
      </c>
      <c r="AV541" s="15" t="s">
        <v>85</v>
      </c>
      <c r="AW541" s="15" t="s">
        <v>38</v>
      </c>
      <c r="AX541" s="15" t="s">
        <v>77</v>
      </c>
      <c r="AY541" s="267" t="s">
        <v>136</v>
      </c>
    </row>
    <row r="542" s="15" customFormat="1">
      <c r="A542" s="15"/>
      <c r="B542" s="258"/>
      <c r="C542" s="259"/>
      <c r="D542" s="219" t="s">
        <v>278</v>
      </c>
      <c r="E542" s="260" t="s">
        <v>21</v>
      </c>
      <c r="F542" s="261" t="s">
        <v>830</v>
      </c>
      <c r="G542" s="259"/>
      <c r="H542" s="260" t="s">
        <v>21</v>
      </c>
      <c r="I542" s="262"/>
      <c r="J542" s="259"/>
      <c r="K542" s="259"/>
      <c r="L542" s="263"/>
      <c r="M542" s="264"/>
      <c r="N542" s="265"/>
      <c r="O542" s="265"/>
      <c r="P542" s="265"/>
      <c r="Q542" s="265"/>
      <c r="R542" s="265"/>
      <c r="S542" s="265"/>
      <c r="T542" s="266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7" t="s">
        <v>278</v>
      </c>
      <c r="AU542" s="267" t="s">
        <v>87</v>
      </c>
      <c r="AV542" s="15" t="s">
        <v>85</v>
      </c>
      <c r="AW542" s="15" t="s">
        <v>38</v>
      </c>
      <c r="AX542" s="15" t="s">
        <v>77</v>
      </c>
      <c r="AY542" s="267" t="s">
        <v>136</v>
      </c>
    </row>
    <row r="543" s="13" customFormat="1">
      <c r="A543" s="13"/>
      <c r="B543" s="234"/>
      <c r="C543" s="235"/>
      <c r="D543" s="219" t="s">
        <v>278</v>
      </c>
      <c r="E543" s="236" t="s">
        <v>21</v>
      </c>
      <c r="F543" s="237" t="s">
        <v>1247</v>
      </c>
      <c r="G543" s="235"/>
      <c r="H543" s="238">
        <v>89.203999999999994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278</v>
      </c>
      <c r="AU543" s="244" t="s">
        <v>87</v>
      </c>
      <c r="AV543" s="13" t="s">
        <v>87</v>
      </c>
      <c r="AW543" s="13" t="s">
        <v>38</v>
      </c>
      <c r="AX543" s="13" t="s">
        <v>77</v>
      </c>
      <c r="AY543" s="244" t="s">
        <v>136</v>
      </c>
    </row>
    <row r="544" s="13" customFormat="1">
      <c r="A544" s="13"/>
      <c r="B544" s="234"/>
      <c r="C544" s="235"/>
      <c r="D544" s="219" t="s">
        <v>278</v>
      </c>
      <c r="E544" s="236" t="s">
        <v>21</v>
      </c>
      <c r="F544" s="237" t="s">
        <v>1248</v>
      </c>
      <c r="G544" s="235"/>
      <c r="H544" s="238">
        <v>137.5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278</v>
      </c>
      <c r="AU544" s="244" t="s">
        <v>87</v>
      </c>
      <c r="AV544" s="13" t="s">
        <v>87</v>
      </c>
      <c r="AW544" s="13" t="s">
        <v>38</v>
      </c>
      <c r="AX544" s="13" t="s">
        <v>77</v>
      </c>
      <c r="AY544" s="244" t="s">
        <v>136</v>
      </c>
    </row>
    <row r="545" s="15" customFormat="1">
      <c r="A545" s="15"/>
      <c r="B545" s="258"/>
      <c r="C545" s="259"/>
      <c r="D545" s="219" t="s">
        <v>278</v>
      </c>
      <c r="E545" s="260" t="s">
        <v>21</v>
      </c>
      <c r="F545" s="261" t="s">
        <v>1219</v>
      </c>
      <c r="G545" s="259"/>
      <c r="H545" s="260" t="s">
        <v>21</v>
      </c>
      <c r="I545" s="262"/>
      <c r="J545" s="259"/>
      <c r="K545" s="259"/>
      <c r="L545" s="263"/>
      <c r="M545" s="264"/>
      <c r="N545" s="265"/>
      <c r="O545" s="265"/>
      <c r="P545" s="265"/>
      <c r="Q545" s="265"/>
      <c r="R545" s="265"/>
      <c r="S545" s="265"/>
      <c r="T545" s="26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7" t="s">
        <v>278</v>
      </c>
      <c r="AU545" s="267" t="s">
        <v>87</v>
      </c>
      <c r="AV545" s="15" t="s">
        <v>85</v>
      </c>
      <c r="AW545" s="15" t="s">
        <v>38</v>
      </c>
      <c r="AX545" s="15" t="s">
        <v>77</v>
      </c>
      <c r="AY545" s="267" t="s">
        <v>136</v>
      </c>
    </row>
    <row r="546" s="13" customFormat="1">
      <c r="A546" s="13"/>
      <c r="B546" s="234"/>
      <c r="C546" s="235"/>
      <c r="D546" s="219" t="s">
        <v>278</v>
      </c>
      <c r="E546" s="236" t="s">
        <v>21</v>
      </c>
      <c r="F546" s="237" t="s">
        <v>1249</v>
      </c>
      <c r="G546" s="235"/>
      <c r="H546" s="238">
        <v>21.385000000000002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278</v>
      </c>
      <c r="AU546" s="244" t="s">
        <v>87</v>
      </c>
      <c r="AV546" s="13" t="s">
        <v>87</v>
      </c>
      <c r="AW546" s="13" t="s">
        <v>38</v>
      </c>
      <c r="AX546" s="13" t="s">
        <v>77</v>
      </c>
      <c r="AY546" s="244" t="s">
        <v>136</v>
      </c>
    </row>
    <row r="547" s="14" customFormat="1">
      <c r="A547" s="14"/>
      <c r="B547" s="245"/>
      <c r="C547" s="246"/>
      <c r="D547" s="219" t="s">
        <v>278</v>
      </c>
      <c r="E547" s="247" t="s">
        <v>573</v>
      </c>
      <c r="F547" s="248" t="s">
        <v>280</v>
      </c>
      <c r="G547" s="246"/>
      <c r="H547" s="249">
        <v>248.089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278</v>
      </c>
      <c r="AU547" s="255" t="s">
        <v>87</v>
      </c>
      <c r="AV547" s="14" t="s">
        <v>142</v>
      </c>
      <c r="AW547" s="14" t="s">
        <v>38</v>
      </c>
      <c r="AX547" s="14" t="s">
        <v>85</v>
      </c>
      <c r="AY547" s="255" t="s">
        <v>136</v>
      </c>
    </row>
    <row r="548" s="12" customFormat="1" ht="22.8" customHeight="1">
      <c r="A548" s="12"/>
      <c r="B548" s="191"/>
      <c r="C548" s="192"/>
      <c r="D548" s="193" t="s">
        <v>76</v>
      </c>
      <c r="E548" s="256" t="s">
        <v>156</v>
      </c>
      <c r="F548" s="256" t="s">
        <v>1250</v>
      </c>
      <c r="G548" s="192"/>
      <c r="H548" s="192"/>
      <c r="I548" s="195"/>
      <c r="J548" s="257">
        <f>BK548</f>
        <v>0</v>
      </c>
      <c r="K548" s="192"/>
      <c r="L548" s="197"/>
      <c r="M548" s="198"/>
      <c r="N548" s="199"/>
      <c r="O548" s="199"/>
      <c r="P548" s="200">
        <f>SUM(P549:P635)</f>
        <v>0</v>
      </c>
      <c r="Q548" s="199"/>
      <c r="R548" s="200">
        <f>SUM(R549:R635)</f>
        <v>210.78857523999997</v>
      </c>
      <c r="S548" s="199"/>
      <c r="T548" s="201">
        <f>SUM(T549:T635)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02" t="s">
        <v>85</v>
      </c>
      <c r="AT548" s="203" t="s">
        <v>76</v>
      </c>
      <c r="AU548" s="203" t="s">
        <v>85</v>
      </c>
      <c r="AY548" s="202" t="s">
        <v>136</v>
      </c>
      <c r="BK548" s="204">
        <f>SUM(BK549:BK635)</f>
        <v>0</v>
      </c>
    </row>
    <row r="549" s="2" customFormat="1" ht="16.5" customHeight="1">
      <c r="A549" s="41"/>
      <c r="B549" s="42"/>
      <c r="C549" s="225" t="s">
        <v>381</v>
      </c>
      <c r="D549" s="225" t="s">
        <v>152</v>
      </c>
      <c r="E549" s="226" t="s">
        <v>1251</v>
      </c>
      <c r="F549" s="227" t="s">
        <v>1252</v>
      </c>
      <c r="G549" s="228" t="s">
        <v>194</v>
      </c>
      <c r="H549" s="229">
        <v>4106.6199999999999</v>
      </c>
      <c r="I549" s="230"/>
      <c r="J549" s="231">
        <f>ROUND(I549*H549,2)</f>
        <v>0</v>
      </c>
      <c r="K549" s="227" t="s">
        <v>21</v>
      </c>
      <c r="L549" s="47"/>
      <c r="M549" s="232" t="s">
        <v>21</v>
      </c>
      <c r="N549" s="233" t="s">
        <v>48</v>
      </c>
      <c r="O549" s="87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7" t="s">
        <v>142</v>
      </c>
      <c r="AT549" s="217" t="s">
        <v>152</v>
      </c>
      <c r="AU549" s="217" t="s">
        <v>87</v>
      </c>
      <c r="AY549" s="20" t="s">
        <v>136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20" t="s">
        <v>85</v>
      </c>
      <c r="BK549" s="218">
        <f>ROUND(I549*H549,2)</f>
        <v>0</v>
      </c>
      <c r="BL549" s="20" t="s">
        <v>142</v>
      </c>
      <c r="BM549" s="217" t="s">
        <v>1253</v>
      </c>
    </row>
    <row r="550" s="2" customFormat="1">
      <c r="A550" s="41"/>
      <c r="B550" s="42"/>
      <c r="C550" s="43"/>
      <c r="D550" s="219" t="s">
        <v>143</v>
      </c>
      <c r="E550" s="43"/>
      <c r="F550" s="220" t="s">
        <v>1254</v>
      </c>
      <c r="G550" s="43"/>
      <c r="H550" s="43"/>
      <c r="I550" s="221"/>
      <c r="J550" s="43"/>
      <c r="K550" s="43"/>
      <c r="L550" s="47"/>
      <c r="M550" s="222"/>
      <c r="N550" s="22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143</v>
      </c>
      <c r="AU550" s="20" t="s">
        <v>87</v>
      </c>
    </row>
    <row r="551" s="2" customFormat="1">
      <c r="A551" s="41"/>
      <c r="B551" s="42"/>
      <c r="C551" s="43"/>
      <c r="D551" s="219" t="s">
        <v>144</v>
      </c>
      <c r="E551" s="43"/>
      <c r="F551" s="224" t="s">
        <v>1255</v>
      </c>
      <c r="G551" s="43"/>
      <c r="H551" s="43"/>
      <c r="I551" s="221"/>
      <c r="J551" s="43"/>
      <c r="K551" s="43"/>
      <c r="L551" s="47"/>
      <c r="M551" s="222"/>
      <c r="N551" s="223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144</v>
      </c>
      <c r="AU551" s="20" t="s">
        <v>87</v>
      </c>
    </row>
    <row r="552" s="15" customFormat="1">
      <c r="A552" s="15"/>
      <c r="B552" s="258"/>
      <c r="C552" s="259"/>
      <c r="D552" s="219" t="s">
        <v>278</v>
      </c>
      <c r="E552" s="260" t="s">
        <v>21</v>
      </c>
      <c r="F552" s="261" t="s">
        <v>1256</v>
      </c>
      <c r="G552" s="259"/>
      <c r="H552" s="260" t="s">
        <v>21</v>
      </c>
      <c r="I552" s="262"/>
      <c r="J552" s="259"/>
      <c r="K552" s="259"/>
      <c r="L552" s="263"/>
      <c r="M552" s="264"/>
      <c r="N552" s="265"/>
      <c r="O552" s="265"/>
      <c r="P552" s="265"/>
      <c r="Q552" s="265"/>
      <c r="R552" s="265"/>
      <c r="S552" s="265"/>
      <c r="T552" s="26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7" t="s">
        <v>278</v>
      </c>
      <c r="AU552" s="267" t="s">
        <v>87</v>
      </c>
      <c r="AV552" s="15" t="s">
        <v>85</v>
      </c>
      <c r="AW552" s="15" t="s">
        <v>38</v>
      </c>
      <c r="AX552" s="15" t="s">
        <v>77</v>
      </c>
      <c r="AY552" s="267" t="s">
        <v>136</v>
      </c>
    </row>
    <row r="553" s="15" customFormat="1">
      <c r="A553" s="15"/>
      <c r="B553" s="258"/>
      <c r="C553" s="259"/>
      <c r="D553" s="219" t="s">
        <v>278</v>
      </c>
      <c r="E553" s="260" t="s">
        <v>21</v>
      </c>
      <c r="F553" s="261" t="s">
        <v>1257</v>
      </c>
      <c r="G553" s="259"/>
      <c r="H553" s="260" t="s">
        <v>21</v>
      </c>
      <c r="I553" s="262"/>
      <c r="J553" s="259"/>
      <c r="K553" s="259"/>
      <c r="L553" s="263"/>
      <c r="M553" s="264"/>
      <c r="N553" s="265"/>
      <c r="O553" s="265"/>
      <c r="P553" s="265"/>
      <c r="Q553" s="265"/>
      <c r="R553" s="265"/>
      <c r="S553" s="265"/>
      <c r="T553" s="266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7" t="s">
        <v>278</v>
      </c>
      <c r="AU553" s="267" t="s">
        <v>87</v>
      </c>
      <c r="AV553" s="15" t="s">
        <v>85</v>
      </c>
      <c r="AW553" s="15" t="s">
        <v>38</v>
      </c>
      <c r="AX553" s="15" t="s">
        <v>77</v>
      </c>
      <c r="AY553" s="267" t="s">
        <v>136</v>
      </c>
    </row>
    <row r="554" s="13" customFormat="1">
      <c r="A554" s="13"/>
      <c r="B554" s="234"/>
      <c r="C554" s="235"/>
      <c r="D554" s="219" t="s">
        <v>278</v>
      </c>
      <c r="E554" s="236" t="s">
        <v>21</v>
      </c>
      <c r="F554" s="237" t="s">
        <v>1258</v>
      </c>
      <c r="G554" s="235"/>
      <c r="H554" s="238">
        <v>2933.3000000000002</v>
      </c>
      <c r="I554" s="239"/>
      <c r="J554" s="235"/>
      <c r="K554" s="235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278</v>
      </c>
      <c r="AU554" s="244" t="s">
        <v>87</v>
      </c>
      <c r="AV554" s="13" t="s">
        <v>87</v>
      </c>
      <c r="AW554" s="13" t="s">
        <v>38</v>
      </c>
      <c r="AX554" s="13" t="s">
        <v>77</v>
      </c>
      <c r="AY554" s="244" t="s">
        <v>136</v>
      </c>
    </row>
    <row r="555" s="15" customFormat="1">
      <c r="A555" s="15"/>
      <c r="B555" s="258"/>
      <c r="C555" s="259"/>
      <c r="D555" s="219" t="s">
        <v>278</v>
      </c>
      <c r="E555" s="260" t="s">
        <v>21</v>
      </c>
      <c r="F555" s="261" t="s">
        <v>1259</v>
      </c>
      <c r="G555" s="259"/>
      <c r="H555" s="260" t="s">
        <v>21</v>
      </c>
      <c r="I555" s="262"/>
      <c r="J555" s="259"/>
      <c r="K555" s="259"/>
      <c r="L555" s="263"/>
      <c r="M555" s="264"/>
      <c r="N555" s="265"/>
      <c r="O555" s="265"/>
      <c r="P555" s="265"/>
      <c r="Q555" s="265"/>
      <c r="R555" s="265"/>
      <c r="S555" s="265"/>
      <c r="T555" s="266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7" t="s">
        <v>278</v>
      </c>
      <c r="AU555" s="267" t="s">
        <v>87</v>
      </c>
      <c r="AV555" s="15" t="s">
        <v>85</v>
      </c>
      <c r="AW555" s="15" t="s">
        <v>38</v>
      </c>
      <c r="AX555" s="15" t="s">
        <v>77</v>
      </c>
      <c r="AY555" s="267" t="s">
        <v>136</v>
      </c>
    </row>
    <row r="556" s="13" customFormat="1">
      <c r="A556" s="13"/>
      <c r="B556" s="234"/>
      <c r="C556" s="235"/>
      <c r="D556" s="219" t="s">
        <v>278</v>
      </c>
      <c r="E556" s="236" t="s">
        <v>21</v>
      </c>
      <c r="F556" s="237" t="s">
        <v>1260</v>
      </c>
      <c r="G556" s="235"/>
      <c r="H556" s="238">
        <v>1173.3199999999999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278</v>
      </c>
      <c r="AU556" s="244" t="s">
        <v>87</v>
      </c>
      <c r="AV556" s="13" t="s">
        <v>87</v>
      </c>
      <c r="AW556" s="13" t="s">
        <v>38</v>
      </c>
      <c r="AX556" s="13" t="s">
        <v>77</v>
      </c>
      <c r="AY556" s="244" t="s">
        <v>136</v>
      </c>
    </row>
    <row r="557" s="14" customFormat="1">
      <c r="A557" s="14"/>
      <c r="B557" s="245"/>
      <c r="C557" s="246"/>
      <c r="D557" s="219" t="s">
        <v>278</v>
      </c>
      <c r="E557" s="247" t="s">
        <v>772</v>
      </c>
      <c r="F557" s="248" t="s">
        <v>280</v>
      </c>
      <c r="G557" s="246"/>
      <c r="H557" s="249">
        <v>4106.6199999999999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5" t="s">
        <v>278</v>
      </c>
      <c r="AU557" s="255" t="s">
        <v>87</v>
      </c>
      <c r="AV557" s="14" t="s">
        <v>142</v>
      </c>
      <c r="AW557" s="14" t="s">
        <v>38</v>
      </c>
      <c r="AX557" s="14" t="s">
        <v>85</v>
      </c>
      <c r="AY557" s="255" t="s">
        <v>136</v>
      </c>
    </row>
    <row r="558" s="2" customFormat="1" ht="16.5" customHeight="1">
      <c r="A558" s="41"/>
      <c r="B558" s="42"/>
      <c r="C558" s="225" t="s">
        <v>271</v>
      </c>
      <c r="D558" s="225" t="s">
        <v>152</v>
      </c>
      <c r="E558" s="226" t="s">
        <v>1261</v>
      </c>
      <c r="F558" s="227" t="s">
        <v>1262</v>
      </c>
      <c r="G558" s="228" t="s">
        <v>194</v>
      </c>
      <c r="H558" s="229">
        <v>2933.3000000000002</v>
      </c>
      <c r="I558" s="230"/>
      <c r="J558" s="231">
        <f>ROUND(I558*H558,2)</f>
        <v>0</v>
      </c>
      <c r="K558" s="227" t="s">
        <v>21</v>
      </c>
      <c r="L558" s="47"/>
      <c r="M558" s="232" t="s">
        <v>21</v>
      </c>
      <c r="N558" s="233" t="s">
        <v>48</v>
      </c>
      <c r="O558" s="87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7" t="s">
        <v>142</v>
      </c>
      <c r="AT558" s="217" t="s">
        <v>152</v>
      </c>
      <c r="AU558" s="217" t="s">
        <v>87</v>
      </c>
      <c r="AY558" s="20" t="s">
        <v>136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20" t="s">
        <v>85</v>
      </c>
      <c r="BK558" s="218">
        <f>ROUND(I558*H558,2)</f>
        <v>0</v>
      </c>
      <c r="BL558" s="20" t="s">
        <v>142</v>
      </c>
      <c r="BM558" s="217" t="s">
        <v>1263</v>
      </c>
    </row>
    <row r="559" s="2" customFormat="1">
      <c r="A559" s="41"/>
      <c r="B559" s="42"/>
      <c r="C559" s="43"/>
      <c r="D559" s="219" t="s">
        <v>143</v>
      </c>
      <c r="E559" s="43"/>
      <c r="F559" s="220" t="s">
        <v>1264</v>
      </c>
      <c r="G559" s="43"/>
      <c r="H559" s="43"/>
      <c r="I559" s="221"/>
      <c r="J559" s="43"/>
      <c r="K559" s="43"/>
      <c r="L559" s="47"/>
      <c r="M559" s="222"/>
      <c r="N559" s="22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143</v>
      </c>
      <c r="AU559" s="20" t="s">
        <v>87</v>
      </c>
    </row>
    <row r="560" s="2" customFormat="1">
      <c r="A560" s="41"/>
      <c r="B560" s="42"/>
      <c r="C560" s="43"/>
      <c r="D560" s="219" t="s">
        <v>144</v>
      </c>
      <c r="E560" s="43"/>
      <c r="F560" s="224" t="s">
        <v>1255</v>
      </c>
      <c r="G560" s="43"/>
      <c r="H560" s="43"/>
      <c r="I560" s="221"/>
      <c r="J560" s="43"/>
      <c r="K560" s="43"/>
      <c r="L560" s="47"/>
      <c r="M560" s="222"/>
      <c r="N560" s="223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144</v>
      </c>
      <c r="AU560" s="20" t="s">
        <v>87</v>
      </c>
    </row>
    <row r="561" s="15" customFormat="1">
      <c r="A561" s="15"/>
      <c r="B561" s="258"/>
      <c r="C561" s="259"/>
      <c r="D561" s="219" t="s">
        <v>278</v>
      </c>
      <c r="E561" s="260" t="s">
        <v>21</v>
      </c>
      <c r="F561" s="261" t="s">
        <v>1265</v>
      </c>
      <c r="G561" s="259"/>
      <c r="H561" s="260" t="s">
        <v>21</v>
      </c>
      <c r="I561" s="262"/>
      <c r="J561" s="259"/>
      <c r="K561" s="259"/>
      <c r="L561" s="263"/>
      <c r="M561" s="264"/>
      <c r="N561" s="265"/>
      <c r="O561" s="265"/>
      <c r="P561" s="265"/>
      <c r="Q561" s="265"/>
      <c r="R561" s="265"/>
      <c r="S561" s="265"/>
      <c r="T561" s="266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7" t="s">
        <v>278</v>
      </c>
      <c r="AU561" s="267" t="s">
        <v>87</v>
      </c>
      <c r="AV561" s="15" t="s">
        <v>85</v>
      </c>
      <c r="AW561" s="15" t="s">
        <v>38</v>
      </c>
      <c r="AX561" s="15" t="s">
        <v>77</v>
      </c>
      <c r="AY561" s="267" t="s">
        <v>136</v>
      </c>
    </row>
    <row r="562" s="15" customFormat="1">
      <c r="A562" s="15"/>
      <c r="B562" s="258"/>
      <c r="C562" s="259"/>
      <c r="D562" s="219" t="s">
        <v>278</v>
      </c>
      <c r="E562" s="260" t="s">
        <v>21</v>
      </c>
      <c r="F562" s="261" t="s">
        <v>1256</v>
      </c>
      <c r="G562" s="259"/>
      <c r="H562" s="260" t="s">
        <v>21</v>
      </c>
      <c r="I562" s="262"/>
      <c r="J562" s="259"/>
      <c r="K562" s="259"/>
      <c r="L562" s="263"/>
      <c r="M562" s="264"/>
      <c r="N562" s="265"/>
      <c r="O562" s="265"/>
      <c r="P562" s="265"/>
      <c r="Q562" s="265"/>
      <c r="R562" s="265"/>
      <c r="S562" s="265"/>
      <c r="T562" s="266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7" t="s">
        <v>278</v>
      </c>
      <c r="AU562" s="267" t="s">
        <v>87</v>
      </c>
      <c r="AV562" s="15" t="s">
        <v>85</v>
      </c>
      <c r="AW562" s="15" t="s">
        <v>38</v>
      </c>
      <c r="AX562" s="15" t="s">
        <v>77</v>
      </c>
      <c r="AY562" s="267" t="s">
        <v>136</v>
      </c>
    </row>
    <row r="563" s="13" customFormat="1">
      <c r="A563" s="13"/>
      <c r="B563" s="234"/>
      <c r="C563" s="235"/>
      <c r="D563" s="219" t="s">
        <v>278</v>
      </c>
      <c r="E563" s="236" t="s">
        <v>775</v>
      </c>
      <c r="F563" s="237" t="s">
        <v>1258</v>
      </c>
      <c r="G563" s="235"/>
      <c r="H563" s="238">
        <v>2933.3000000000002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278</v>
      </c>
      <c r="AU563" s="244" t="s">
        <v>87</v>
      </c>
      <c r="AV563" s="13" t="s">
        <v>87</v>
      </c>
      <c r="AW563" s="13" t="s">
        <v>38</v>
      </c>
      <c r="AX563" s="13" t="s">
        <v>85</v>
      </c>
      <c r="AY563" s="244" t="s">
        <v>136</v>
      </c>
    </row>
    <row r="564" s="2" customFormat="1" ht="16.5" customHeight="1">
      <c r="A564" s="41"/>
      <c r="B564" s="42"/>
      <c r="C564" s="225" t="s">
        <v>386</v>
      </c>
      <c r="D564" s="225" t="s">
        <v>152</v>
      </c>
      <c r="E564" s="226" t="s">
        <v>1266</v>
      </c>
      <c r="F564" s="227" t="s">
        <v>1267</v>
      </c>
      <c r="G564" s="228" t="s">
        <v>194</v>
      </c>
      <c r="H564" s="229">
        <v>140.75</v>
      </c>
      <c r="I564" s="230"/>
      <c r="J564" s="231">
        <f>ROUND(I564*H564,2)</f>
        <v>0</v>
      </c>
      <c r="K564" s="227" t="s">
        <v>21</v>
      </c>
      <c r="L564" s="47"/>
      <c r="M564" s="232" t="s">
        <v>21</v>
      </c>
      <c r="N564" s="233" t="s">
        <v>48</v>
      </c>
      <c r="O564" s="87"/>
      <c r="P564" s="215">
        <f>O564*H564</f>
        <v>0</v>
      </c>
      <c r="Q564" s="215">
        <v>0.40799999999999997</v>
      </c>
      <c r="R564" s="215">
        <f>Q564*H564</f>
        <v>57.425999999999995</v>
      </c>
      <c r="S564" s="215">
        <v>0</v>
      </c>
      <c r="T564" s="216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7" t="s">
        <v>142</v>
      </c>
      <c r="AT564" s="217" t="s">
        <v>152</v>
      </c>
      <c r="AU564" s="217" t="s">
        <v>87</v>
      </c>
      <c r="AY564" s="20" t="s">
        <v>136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20" t="s">
        <v>85</v>
      </c>
      <c r="BK564" s="218">
        <f>ROUND(I564*H564,2)</f>
        <v>0</v>
      </c>
      <c r="BL564" s="20" t="s">
        <v>142</v>
      </c>
      <c r="BM564" s="217" t="s">
        <v>1268</v>
      </c>
    </row>
    <row r="565" s="2" customFormat="1">
      <c r="A565" s="41"/>
      <c r="B565" s="42"/>
      <c r="C565" s="43"/>
      <c r="D565" s="219" t="s">
        <v>143</v>
      </c>
      <c r="E565" s="43"/>
      <c r="F565" s="220" t="s">
        <v>1269</v>
      </c>
      <c r="G565" s="43"/>
      <c r="H565" s="43"/>
      <c r="I565" s="221"/>
      <c r="J565" s="43"/>
      <c r="K565" s="43"/>
      <c r="L565" s="47"/>
      <c r="M565" s="222"/>
      <c r="N565" s="223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143</v>
      </c>
      <c r="AU565" s="20" t="s">
        <v>87</v>
      </c>
    </row>
    <row r="566" s="15" customFormat="1">
      <c r="A566" s="15"/>
      <c r="B566" s="258"/>
      <c r="C566" s="259"/>
      <c r="D566" s="219" t="s">
        <v>278</v>
      </c>
      <c r="E566" s="260" t="s">
        <v>21</v>
      </c>
      <c r="F566" s="261" t="s">
        <v>1238</v>
      </c>
      <c r="G566" s="259"/>
      <c r="H566" s="260" t="s">
        <v>21</v>
      </c>
      <c r="I566" s="262"/>
      <c r="J566" s="259"/>
      <c r="K566" s="259"/>
      <c r="L566" s="263"/>
      <c r="M566" s="264"/>
      <c r="N566" s="265"/>
      <c r="O566" s="265"/>
      <c r="P566" s="265"/>
      <c r="Q566" s="265"/>
      <c r="R566" s="265"/>
      <c r="S566" s="265"/>
      <c r="T566" s="266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7" t="s">
        <v>278</v>
      </c>
      <c r="AU566" s="267" t="s">
        <v>87</v>
      </c>
      <c r="AV566" s="15" t="s">
        <v>85</v>
      </c>
      <c r="AW566" s="15" t="s">
        <v>38</v>
      </c>
      <c r="AX566" s="15" t="s">
        <v>77</v>
      </c>
      <c r="AY566" s="267" t="s">
        <v>136</v>
      </c>
    </row>
    <row r="567" s="13" customFormat="1">
      <c r="A567" s="13"/>
      <c r="B567" s="234"/>
      <c r="C567" s="235"/>
      <c r="D567" s="219" t="s">
        <v>278</v>
      </c>
      <c r="E567" s="236" t="s">
        <v>21</v>
      </c>
      <c r="F567" s="237" t="s">
        <v>1270</v>
      </c>
      <c r="G567" s="235"/>
      <c r="H567" s="238">
        <v>125.45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278</v>
      </c>
      <c r="AU567" s="244" t="s">
        <v>87</v>
      </c>
      <c r="AV567" s="13" t="s">
        <v>87</v>
      </c>
      <c r="AW567" s="13" t="s">
        <v>38</v>
      </c>
      <c r="AX567" s="13" t="s">
        <v>77</v>
      </c>
      <c r="AY567" s="244" t="s">
        <v>136</v>
      </c>
    </row>
    <row r="568" s="13" customFormat="1">
      <c r="A568" s="13"/>
      <c r="B568" s="234"/>
      <c r="C568" s="235"/>
      <c r="D568" s="219" t="s">
        <v>278</v>
      </c>
      <c r="E568" s="236" t="s">
        <v>21</v>
      </c>
      <c r="F568" s="237" t="s">
        <v>1271</v>
      </c>
      <c r="G568" s="235"/>
      <c r="H568" s="238">
        <v>15.300000000000001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278</v>
      </c>
      <c r="AU568" s="244" t="s">
        <v>87</v>
      </c>
      <c r="AV568" s="13" t="s">
        <v>87</v>
      </c>
      <c r="AW568" s="13" t="s">
        <v>38</v>
      </c>
      <c r="AX568" s="13" t="s">
        <v>77</v>
      </c>
      <c r="AY568" s="244" t="s">
        <v>136</v>
      </c>
    </row>
    <row r="569" s="14" customFormat="1">
      <c r="A569" s="14"/>
      <c r="B569" s="245"/>
      <c r="C569" s="246"/>
      <c r="D569" s="219" t="s">
        <v>278</v>
      </c>
      <c r="E569" s="247" t="s">
        <v>21</v>
      </c>
      <c r="F569" s="248" t="s">
        <v>280</v>
      </c>
      <c r="G569" s="246"/>
      <c r="H569" s="249">
        <v>140.75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278</v>
      </c>
      <c r="AU569" s="255" t="s">
        <v>87</v>
      </c>
      <c r="AV569" s="14" t="s">
        <v>142</v>
      </c>
      <c r="AW569" s="14" t="s">
        <v>38</v>
      </c>
      <c r="AX569" s="14" t="s">
        <v>85</v>
      </c>
      <c r="AY569" s="255" t="s">
        <v>136</v>
      </c>
    </row>
    <row r="570" s="2" customFormat="1" ht="16.5" customHeight="1">
      <c r="A570" s="41"/>
      <c r="B570" s="42"/>
      <c r="C570" s="225" t="s">
        <v>276</v>
      </c>
      <c r="D570" s="225" t="s">
        <v>152</v>
      </c>
      <c r="E570" s="226" t="s">
        <v>1272</v>
      </c>
      <c r="F570" s="227" t="s">
        <v>1273</v>
      </c>
      <c r="G570" s="228" t="s">
        <v>194</v>
      </c>
      <c r="H570" s="229">
        <v>2933.3000000000002</v>
      </c>
      <c r="I570" s="230"/>
      <c r="J570" s="231">
        <f>ROUND(I570*H570,2)</f>
        <v>0</v>
      </c>
      <c r="K570" s="227" t="s">
        <v>21</v>
      </c>
      <c r="L570" s="47"/>
      <c r="M570" s="232" t="s">
        <v>21</v>
      </c>
      <c r="N570" s="233" t="s">
        <v>48</v>
      </c>
      <c r="O570" s="87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7" t="s">
        <v>142</v>
      </c>
      <c r="AT570" s="217" t="s">
        <v>152</v>
      </c>
      <c r="AU570" s="217" t="s">
        <v>87</v>
      </c>
      <c r="AY570" s="20" t="s">
        <v>136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20" t="s">
        <v>85</v>
      </c>
      <c r="BK570" s="218">
        <f>ROUND(I570*H570,2)</f>
        <v>0</v>
      </c>
      <c r="BL570" s="20" t="s">
        <v>142</v>
      </c>
      <c r="BM570" s="217" t="s">
        <v>1274</v>
      </c>
    </row>
    <row r="571" s="2" customFormat="1">
      <c r="A571" s="41"/>
      <c r="B571" s="42"/>
      <c r="C571" s="43"/>
      <c r="D571" s="219" t="s">
        <v>143</v>
      </c>
      <c r="E571" s="43"/>
      <c r="F571" s="220" t="s">
        <v>1275</v>
      </c>
      <c r="G571" s="43"/>
      <c r="H571" s="43"/>
      <c r="I571" s="221"/>
      <c r="J571" s="43"/>
      <c r="K571" s="43"/>
      <c r="L571" s="47"/>
      <c r="M571" s="222"/>
      <c r="N571" s="223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143</v>
      </c>
      <c r="AU571" s="20" t="s">
        <v>87</v>
      </c>
    </row>
    <row r="572" s="2" customFormat="1">
      <c r="A572" s="41"/>
      <c r="B572" s="42"/>
      <c r="C572" s="43"/>
      <c r="D572" s="219" t="s">
        <v>144</v>
      </c>
      <c r="E572" s="43"/>
      <c r="F572" s="224" t="s">
        <v>1203</v>
      </c>
      <c r="G572" s="43"/>
      <c r="H572" s="43"/>
      <c r="I572" s="221"/>
      <c r="J572" s="43"/>
      <c r="K572" s="43"/>
      <c r="L572" s="47"/>
      <c r="M572" s="222"/>
      <c r="N572" s="223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144</v>
      </c>
      <c r="AU572" s="20" t="s">
        <v>87</v>
      </c>
    </row>
    <row r="573" s="15" customFormat="1">
      <c r="A573" s="15"/>
      <c r="B573" s="258"/>
      <c r="C573" s="259"/>
      <c r="D573" s="219" t="s">
        <v>278</v>
      </c>
      <c r="E573" s="260" t="s">
        <v>21</v>
      </c>
      <c r="F573" s="261" t="s">
        <v>1276</v>
      </c>
      <c r="G573" s="259"/>
      <c r="H573" s="260" t="s">
        <v>21</v>
      </c>
      <c r="I573" s="262"/>
      <c r="J573" s="259"/>
      <c r="K573" s="259"/>
      <c r="L573" s="263"/>
      <c r="M573" s="264"/>
      <c r="N573" s="265"/>
      <c r="O573" s="265"/>
      <c r="P573" s="265"/>
      <c r="Q573" s="265"/>
      <c r="R573" s="265"/>
      <c r="S573" s="265"/>
      <c r="T573" s="26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7" t="s">
        <v>278</v>
      </c>
      <c r="AU573" s="267" t="s">
        <v>87</v>
      </c>
      <c r="AV573" s="15" t="s">
        <v>85</v>
      </c>
      <c r="AW573" s="15" t="s">
        <v>38</v>
      </c>
      <c r="AX573" s="15" t="s">
        <v>77</v>
      </c>
      <c r="AY573" s="267" t="s">
        <v>136</v>
      </c>
    </row>
    <row r="574" s="15" customFormat="1">
      <c r="A574" s="15"/>
      <c r="B574" s="258"/>
      <c r="C574" s="259"/>
      <c r="D574" s="219" t="s">
        <v>278</v>
      </c>
      <c r="E574" s="260" t="s">
        <v>21</v>
      </c>
      <c r="F574" s="261" t="s">
        <v>1277</v>
      </c>
      <c r="G574" s="259"/>
      <c r="H574" s="260" t="s">
        <v>21</v>
      </c>
      <c r="I574" s="262"/>
      <c r="J574" s="259"/>
      <c r="K574" s="259"/>
      <c r="L574" s="263"/>
      <c r="M574" s="264"/>
      <c r="N574" s="265"/>
      <c r="O574" s="265"/>
      <c r="P574" s="265"/>
      <c r="Q574" s="265"/>
      <c r="R574" s="265"/>
      <c r="S574" s="265"/>
      <c r="T574" s="266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7" t="s">
        <v>278</v>
      </c>
      <c r="AU574" s="267" t="s">
        <v>87</v>
      </c>
      <c r="AV574" s="15" t="s">
        <v>85</v>
      </c>
      <c r="AW574" s="15" t="s">
        <v>38</v>
      </c>
      <c r="AX574" s="15" t="s">
        <v>77</v>
      </c>
      <c r="AY574" s="267" t="s">
        <v>136</v>
      </c>
    </row>
    <row r="575" s="13" customFormat="1">
      <c r="A575" s="13"/>
      <c r="B575" s="234"/>
      <c r="C575" s="235"/>
      <c r="D575" s="219" t="s">
        <v>278</v>
      </c>
      <c r="E575" s="236" t="s">
        <v>21</v>
      </c>
      <c r="F575" s="237" t="s">
        <v>1278</v>
      </c>
      <c r="G575" s="235"/>
      <c r="H575" s="238">
        <v>1381.9000000000001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278</v>
      </c>
      <c r="AU575" s="244" t="s">
        <v>87</v>
      </c>
      <c r="AV575" s="13" t="s">
        <v>87</v>
      </c>
      <c r="AW575" s="13" t="s">
        <v>38</v>
      </c>
      <c r="AX575" s="13" t="s">
        <v>77</v>
      </c>
      <c r="AY575" s="244" t="s">
        <v>136</v>
      </c>
    </row>
    <row r="576" s="13" customFormat="1">
      <c r="A576" s="13"/>
      <c r="B576" s="234"/>
      <c r="C576" s="235"/>
      <c r="D576" s="219" t="s">
        <v>278</v>
      </c>
      <c r="E576" s="236" t="s">
        <v>21</v>
      </c>
      <c r="F576" s="237" t="s">
        <v>1279</v>
      </c>
      <c r="G576" s="235"/>
      <c r="H576" s="238">
        <v>1444.5999999999999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278</v>
      </c>
      <c r="AU576" s="244" t="s">
        <v>87</v>
      </c>
      <c r="AV576" s="13" t="s">
        <v>87</v>
      </c>
      <c r="AW576" s="13" t="s">
        <v>38</v>
      </c>
      <c r="AX576" s="13" t="s">
        <v>77</v>
      </c>
      <c r="AY576" s="244" t="s">
        <v>136</v>
      </c>
    </row>
    <row r="577" s="16" customFormat="1">
      <c r="A577" s="16"/>
      <c r="B577" s="278"/>
      <c r="C577" s="279"/>
      <c r="D577" s="219" t="s">
        <v>278</v>
      </c>
      <c r="E577" s="280" t="s">
        <v>678</v>
      </c>
      <c r="F577" s="281" t="s">
        <v>833</v>
      </c>
      <c r="G577" s="279"/>
      <c r="H577" s="282">
        <v>2826.5</v>
      </c>
      <c r="I577" s="283"/>
      <c r="J577" s="279"/>
      <c r="K577" s="279"/>
      <c r="L577" s="284"/>
      <c r="M577" s="285"/>
      <c r="N577" s="286"/>
      <c r="O577" s="286"/>
      <c r="P577" s="286"/>
      <c r="Q577" s="286"/>
      <c r="R577" s="286"/>
      <c r="S577" s="286"/>
      <c r="T577" s="287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88" t="s">
        <v>278</v>
      </c>
      <c r="AU577" s="288" t="s">
        <v>87</v>
      </c>
      <c r="AV577" s="16" t="s">
        <v>148</v>
      </c>
      <c r="AW577" s="16" t="s">
        <v>38</v>
      </c>
      <c r="AX577" s="16" t="s">
        <v>77</v>
      </c>
      <c r="AY577" s="288" t="s">
        <v>136</v>
      </c>
    </row>
    <row r="578" s="15" customFormat="1">
      <c r="A578" s="15"/>
      <c r="B578" s="258"/>
      <c r="C578" s="259"/>
      <c r="D578" s="219" t="s">
        <v>278</v>
      </c>
      <c r="E578" s="260" t="s">
        <v>21</v>
      </c>
      <c r="F578" s="261" t="s">
        <v>1280</v>
      </c>
      <c r="G578" s="259"/>
      <c r="H578" s="260" t="s">
        <v>21</v>
      </c>
      <c r="I578" s="262"/>
      <c r="J578" s="259"/>
      <c r="K578" s="259"/>
      <c r="L578" s="263"/>
      <c r="M578" s="264"/>
      <c r="N578" s="265"/>
      <c r="O578" s="265"/>
      <c r="P578" s="265"/>
      <c r="Q578" s="265"/>
      <c r="R578" s="265"/>
      <c r="S578" s="265"/>
      <c r="T578" s="266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7" t="s">
        <v>278</v>
      </c>
      <c r="AU578" s="267" t="s">
        <v>87</v>
      </c>
      <c r="AV578" s="15" t="s">
        <v>85</v>
      </c>
      <c r="AW578" s="15" t="s">
        <v>38</v>
      </c>
      <c r="AX578" s="15" t="s">
        <v>77</v>
      </c>
      <c r="AY578" s="267" t="s">
        <v>136</v>
      </c>
    </row>
    <row r="579" s="13" customFormat="1">
      <c r="A579" s="13"/>
      <c r="B579" s="234"/>
      <c r="C579" s="235"/>
      <c r="D579" s="219" t="s">
        <v>278</v>
      </c>
      <c r="E579" s="236" t="s">
        <v>21</v>
      </c>
      <c r="F579" s="237" t="s">
        <v>1281</v>
      </c>
      <c r="G579" s="235"/>
      <c r="H579" s="238">
        <v>106.8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278</v>
      </c>
      <c r="AU579" s="244" t="s">
        <v>87</v>
      </c>
      <c r="AV579" s="13" t="s">
        <v>87</v>
      </c>
      <c r="AW579" s="13" t="s">
        <v>38</v>
      </c>
      <c r="AX579" s="13" t="s">
        <v>77</v>
      </c>
      <c r="AY579" s="244" t="s">
        <v>136</v>
      </c>
    </row>
    <row r="580" s="16" customFormat="1">
      <c r="A580" s="16"/>
      <c r="B580" s="278"/>
      <c r="C580" s="279"/>
      <c r="D580" s="219" t="s">
        <v>278</v>
      </c>
      <c r="E580" s="280" t="s">
        <v>681</v>
      </c>
      <c r="F580" s="281" t="s">
        <v>833</v>
      </c>
      <c r="G580" s="279"/>
      <c r="H580" s="282">
        <v>106.8</v>
      </c>
      <c r="I580" s="283"/>
      <c r="J580" s="279"/>
      <c r="K580" s="279"/>
      <c r="L580" s="284"/>
      <c r="M580" s="285"/>
      <c r="N580" s="286"/>
      <c r="O580" s="286"/>
      <c r="P580" s="286"/>
      <c r="Q580" s="286"/>
      <c r="R580" s="286"/>
      <c r="S580" s="286"/>
      <c r="T580" s="287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88" t="s">
        <v>278</v>
      </c>
      <c r="AU580" s="288" t="s">
        <v>87</v>
      </c>
      <c r="AV580" s="16" t="s">
        <v>148</v>
      </c>
      <c r="AW580" s="16" t="s">
        <v>38</v>
      </c>
      <c r="AX580" s="16" t="s">
        <v>77</v>
      </c>
      <c r="AY580" s="288" t="s">
        <v>136</v>
      </c>
    </row>
    <row r="581" s="14" customFormat="1">
      <c r="A581" s="14"/>
      <c r="B581" s="245"/>
      <c r="C581" s="246"/>
      <c r="D581" s="219" t="s">
        <v>278</v>
      </c>
      <c r="E581" s="247" t="s">
        <v>750</v>
      </c>
      <c r="F581" s="248" t="s">
        <v>280</v>
      </c>
      <c r="G581" s="246"/>
      <c r="H581" s="249">
        <v>2933.3000000000002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278</v>
      </c>
      <c r="AU581" s="255" t="s">
        <v>87</v>
      </c>
      <c r="AV581" s="14" t="s">
        <v>142</v>
      </c>
      <c r="AW581" s="14" t="s">
        <v>38</v>
      </c>
      <c r="AX581" s="14" t="s">
        <v>85</v>
      </c>
      <c r="AY581" s="255" t="s">
        <v>136</v>
      </c>
    </row>
    <row r="582" s="2" customFormat="1" ht="16.5" customHeight="1">
      <c r="A582" s="41"/>
      <c r="B582" s="42"/>
      <c r="C582" s="225" t="s">
        <v>395</v>
      </c>
      <c r="D582" s="225" t="s">
        <v>152</v>
      </c>
      <c r="E582" s="226" t="s">
        <v>1282</v>
      </c>
      <c r="F582" s="227" t="s">
        <v>1283</v>
      </c>
      <c r="G582" s="228" t="s">
        <v>194</v>
      </c>
      <c r="H582" s="229">
        <v>1122.75</v>
      </c>
      <c r="I582" s="230"/>
      <c r="J582" s="231">
        <f>ROUND(I582*H582,2)</f>
        <v>0</v>
      </c>
      <c r="K582" s="227" t="s">
        <v>21</v>
      </c>
      <c r="L582" s="47"/>
      <c r="M582" s="232" t="s">
        <v>21</v>
      </c>
      <c r="N582" s="233" t="s">
        <v>48</v>
      </c>
      <c r="O582" s="87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7" t="s">
        <v>142</v>
      </c>
      <c r="AT582" s="217" t="s">
        <v>152</v>
      </c>
      <c r="AU582" s="217" t="s">
        <v>87</v>
      </c>
      <c r="AY582" s="20" t="s">
        <v>136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20" t="s">
        <v>85</v>
      </c>
      <c r="BK582" s="218">
        <f>ROUND(I582*H582,2)</f>
        <v>0</v>
      </c>
      <c r="BL582" s="20" t="s">
        <v>142</v>
      </c>
      <c r="BM582" s="217" t="s">
        <v>1284</v>
      </c>
    </row>
    <row r="583" s="2" customFormat="1">
      <c r="A583" s="41"/>
      <c r="B583" s="42"/>
      <c r="C583" s="43"/>
      <c r="D583" s="219" t="s">
        <v>143</v>
      </c>
      <c r="E583" s="43"/>
      <c r="F583" s="220" t="s">
        <v>1283</v>
      </c>
      <c r="G583" s="43"/>
      <c r="H583" s="43"/>
      <c r="I583" s="221"/>
      <c r="J583" s="43"/>
      <c r="K583" s="43"/>
      <c r="L583" s="47"/>
      <c r="M583" s="222"/>
      <c r="N583" s="223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143</v>
      </c>
      <c r="AU583" s="20" t="s">
        <v>87</v>
      </c>
    </row>
    <row r="584" s="2" customFormat="1">
      <c r="A584" s="41"/>
      <c r="B584" s="42"/>
      <c r="C584" s="43"/>
      <c r="D584" s="219" t="s">
        <v>144</v>
      </c>
      <c r="E584" s="43"/>
      <c r="F584" s="224" t="s">
        <v>1203</v>
      </c>
      <c r="G584" s="43"/>
      <c r="H584" s="43"/>
      <c r="I584" s="221"/>
      <c r="J584" s="43"/>
      <c r="K584" s="43"/>
      <c r="L584" s="47"/>
      <c r="M584" s="222"/>
      <c r="N584" s="223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144</v>
      </c>
      <c r="AU584" s="20" t="s">
        <v>87</v>
      </c>
    </row>
    <row r="585" s="15" customFormat="1">
      <c r="A585" s="15"/>
      <c r="B585" s="258"/>
      <c r="C585" s="259"/>
      <c r="D585" s="219" t="s">
        <v>278</v>
      </c>
      <c r="E585" s="260" t="s">
        <v>21</v>
      </c>
      <c r="F585" s="261" t="s">
        <v>1276</v>
      </c>
      <c r="G585" s="259"/>
      <c r="H585" s="260" t="s">
        <v>21</v>
      </c>
      <c r="I585" s="262"/>
      <c r="J585" s="259"/>
      <c r="K585" s="259"/>
      <c r="L585" s="263"/>
      <c r="M585" s="264"/>
      <c r="N585" s="265"/>
      <c r="O585" s="265"/>
      <c r="P585" s="265"/>
      <c r="Q585" s="265"/>
      <c r="R585" s="265"/>
      <c r="S585" s="265"/>
      <c r="T585" s="266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67" t="s">
        <v>278</v>
      </c>
      <c r="AU585" s="267" t="s">
        <v>87</v>
      </c>
      <c r="AV585" s="15" t="s">
        <v>85</v>
      </c>
      <c r="AW585" s="15" t="s">
        <v>38</v>
      </c>
      <c r="AX585" s="15" t="s">
        <v>77</v>
      </c>
      <c r="AY585" s="267" t="s">
        <v>136</v>
      </c>
    </row>
    <row r="586" s="15" customFormat="1">
      <c r="A586" s="15"/>
      <c r="B586" s="258"/>
      <c r="C586" s="259"/>
      <c r="D586" s="219" t="s">
        <v>278</v>
      </c>
      <c r="E586" s="260" t="s">
        <v>21</v>
      </c>
      <c r="F586" s="261" t="s">
        <v>676</v>
      </c>
      <c r="G586" s="259"/>
      <c r="H586" s="260" t="s">
        <v>21</v>
      </c>
      <c r="I586" s="262"/>
      <c r="J586" s="259"/>
      <c r="K586" s="259"/>
      <c r="L586" s="263"/>
      <c r="M586" s="264"/>
      <c r="N586" s="265"/>
      <c r="O586" s="265"/>
      <c r="P586" s="265"/>
      <c r="Q586" s="265"/>
      <c r="R586" s="265"/>
      <c r="S586" s="265"/>
      <c r="T586" s="266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7" t="s">
        <v>278</v>
      </c>
      <c r="AU586" s="267" t="s">
        <v>87</v>
      </c>
      <c r="AV586" s="15" t="s">
        <v>85</v>
      </c>
      <c r="AW586" s="15" t="s">
        <v>38</v>
      </c>
      <c r="AX586" s="15" t="s">
        <v>77</v>
      </c>
      <c r="AY586" s="267" t="s">
        <v>136</v>
      </c>
    </row>
    <row r="587" s="13" customFormat="1">
      <c r="A587" s="13"/>
      <c r="B587" s="234"/>
      <c r="C587" s="235"/>
      <c r="D587" s="219" t="s">
        <v>278</v>
      </c>
      <c r="E587" s="236" t="s">
        <v>21</v>
      </c>
      <c r="F587" s="237" t="s">
        <v>1285</v>
      </c>
      <c r="G587" s="235"/>
      <c r="H587" s="238">
        <v>124.90000000000001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278</v>
      </c>
      <c r="AU587" s="244" t="s">
        <v>87</v>
      </c>
      <c r="AV587" s="13" t="s">
        <v>87</v>
      </c>
      <c r="AW587" s="13" t="s">
        <v>38</v>
      </c>
      <c r="AX587" s="13" t="s">
        <v>77</v>
      </c>
      <c r="AY587" s="244" t="s">
        <v>136</v>
      </c>
    </row>
    <row r="588" s="13" customFormat="1">
      <c r="A588" s="13"/>
      <c r="B588" s="234"/>
      <c r="C588" s="235"/>
      <c r="D588" s="219" t="s">
        <v>278</v>
      </c>
      <c r="E588" s="236" t="s">
        <v>21</v>
      </c>
      <c r="F588" s="237" t="s">
        <v>1286</v>
      </c>
      <c r="G588" s="235"/>
      <c r="H588" s="238">
        <v>751.60000000000002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278</v>
      </c>
      <c r="AU588" s="244" t="s">
        <v>87</v>
      </c>
      <c r="AV588" s="13" t="s">
        <v>87</v>
      </c>
      <c r="AW588" s="13" t="s">
        <v>38</v>
      </c>
      <c r="AX588" s="13" t="s">
        <v>77</v>
      </c>
      <c r="AY588" s="244" t="s">
        <v>136</v>
      </c>
    </row>
    <row r="589" s="16" customFormat="1">
      <c r="A589" s="16"/>
      <c r="B589" s="278"/>
      <c r="C589" s="279"/>
      <c r="D589" s="219" t="s">
        <v>278</v>
      </c>
      <c r="E589" s="280" t="s">
        <v>675</v>
      </c>
      <c r="F589" s="281" t="s">
        <v>833</v>
      </c>
      <c r="G589" s="279"/>
      <c r="H589" s="282">
        <v>876.5</v>
      </c>
      <c r="I589" s="283"/>
      <c r="J589" s="279"/>
      <c r="K589" s="279"/>
      <c r="L589" s="284"/>
      <c r="M589" s="285"/>
      <c r="N589" s="286"/>
      <c r="O589" s="286"/>
      <c r="P589" s="286"/>
      <c r="Q589" s="286"/>
      <c r="R589" s="286"/>
      <c r="S589" s="286"/>
      <c r="T589" s="287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88" t="s">
        <v>278</v>
      </c>
      <c r="AU589" s="288" t="s">
        <v>87</v>
      </c>
      <c r="AV589" s="16" t="s">
        <v>148</v>
      </c>
      <c r="AW589" s="16" t="s">
        <v>38</v>
      </c>
      <c r="AX589" s="16" t="s">
        <v>77</v>
      </c>
      <c r="AY589" s="288" t="s">
        <v>136</v>
      </c>
    </row>
    <row r="590" s="15" customFormat="1">
      <c r="A590" s="15"/>
      <c r="B590" s="258"/>
      <c r="C590" s="259"/>
      <c r="D590" s="219" t="s">
        <v>278</v>
      </c>
      <c r="E590" s="260" t="s">
        <v>21</v>
      </c>
      <c r="F590" s="261" t="s">
        <v>685</v>
      </c>
      <c r="G590" s="259"/>
      <c r="H590" s="260" t="s">
        <v>21</v>
      </c>
      <c r="I590" s="262"/>
      <c r="J590" s="259"/>
      <c r="K590" s="259"/>
      <c r="L590" s="263"/>
      <c r="M590" s="264"/>
      <c r="N590" s="265"/>
      <c r="O590" s="265"/>
      <c r="P590" s="265"/>
      <c r="Q590" s="265"/>
      <c r="R590" s="265"/>
      <c r="S590" s="265"/>
      <c r="T590" s="266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7" t="s">
        <v>278</v>
      </c>
      <c r="AU590" s="267" t="s">
        <v>87</v>
      </c>
      <c r="AV590" s="15" t="s">
        <v>85</v>
      </c>
      <c r="AW590" s="15" t="s">
        <v>38</v>
      </c>
      <c r="AX590" s="15" t="s">
        <v>77</v>
      </c>
      <c r="AY590" s="267" t="s">
        <v>136</v>
      </c>
    </row>
    <row r="591" s="13" customFormat="1">
      <c r="A591" s="13"/>
      <c r="B591" s="234"/>
      <c r="C591" s="235"/>
      <c r="D591" s="219" t="s">
        <v>278</v>
      </c>
      <c r="E591" s="236" t="s">
        <v>21</v>
      </c>
      <c r="F591" s="237" t="s">
        <v>1287</v>
      </c>
      <c r="G591" s="235"/>
      <c r="H591" s="238">
        <v>345.5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278</v>
      </c>
      <c r="AU591" s="244" t="s">
        <v>87</v>
      </c>
      <c r="AV591" s="13" t="s">
        <v>87</v>
      </c>
      <c r="AW591" s="13" t="s">
        <v>38</v>
      </c>
      <c r="AX591" s="13" t="s">
        <v>77</v>
      </c>
      <c r="AY591" s="244" t="s">
        <v>136</v>
      </c>
    </row>
    <row r="592" s="16" customFormat="1">
      <c r="A592" s="16"/>
      <c r="B592" s="278"/>
      <c r="C592" s="279"/>
      <c r="D592" s="219" t="s">
        <v>278</v>
      </c>
      <c r="E592" s="280" t="s">
        <v>684</v>
      </c>
      <c r="F592" s="281" t="s">
        <v>833</v>
      </c>
      <c r="G592" s="279"/>
      <c r="H592" s="282">
        <v>345.5</v>
      </c>
      <c r="I592" s="283"/>
      <c r="J592" s="279"/>
      <c r="K592" s="279"/>
      <c r="L592" s="284"/>
      <c r="M592" s="285"/>
      <c r="N592" s="286"/>
      <c r="O592" s="286"/>
      <c r="P592" s="286"/>
      <c r="Q592" s="286"/>
      <c r="R592" s="286"/>
      <c r="S592" s="286"/>
      <c r="T592" s="287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88" t="s">
        <v>278</v>
      </c>
      <c r="AU592" s="288" t="s">
        <v>87</v>
      </c>
      <c r="AV592" s="16" t="s">
        <v>148</v>
      </c>
      <c r="AW592" s="16" t="s">
        <v>38</v>
      </c>
      <c r="AX592" s="16" t="s">
        <v>77</v>
      </c>
      <c r="AY592" s="288" t="s">
        <v>136</v>
      </c>
    </row>
    <row r="593" s="15" customFormat="1">
      <c r="A593" s="15"/>
      <c r="B593" s="258"/>
      <c r="C593" s="259"/>
      <c r="D593" s="219" t="s">
        <v>278</v>
      </c>
      <c r="E593" s="260" t="s">
        <v>21</v>
      </c>
      <c r="F593" s="261" t="s">
        <v>1288</v>
      </c>
      <c r="G593" s="259"/>
      <c r="H593" s="260" t="s">
        <v>21</v>
      </c>
      <c r="I593" s="262"/>
      <c r="J593" s="259"/>
      <c r="K593" s="259"/>
      <c r="L593" s="263"/>
      <c r="M593" s="264"/>
      <c r="N593" s="265"/>
      <c r="O593" s="265"/>
      <c r="P593" s="265"/>
      <c r="Q593" s="265"/>
      <c r="R593" s="265"/>
      <c r="S593" s="265"/>
      <c r="T593" s="266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7" t="s">
        <v>278</v>
      </c>
      <c r="AU593" s="267" t="s">
        <v>87</v>
      </c>
      <c r="AV593" s="15" t="s">
        <v>85</v>
      </c>
      <c r="AW593" s="15" t="s">
        <v>38</v>
      </c>
      <c r="AX593" s="15" t="s">
        <v>77</v>
      </c>
      <c r="AY593" s="267" t="s">
        <v>136</v>
      </c>
    </row>
    <row r="594" s="13" customFormat="1">
      <c r="A594" s="13"/>
      <c r="B594" s="234"/>
      <c r="C594" s="235"/>
      <c r="D594" s="219" t="s">
        <v>278</v>
      </c>
      <c r="E594" s="236" t="s">
        <v>21</v>
      </c>
      <c r="F594" s="237" t="s">
        <v>1289</v>
      </c>
      <c r="G594" s="235"/>
      <c r="H594" s="238">
        <v>-99.25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278</v>
      </c>
      <c r="AU594" s="244" t="s">
        <v>87</v>
      </c>
      <c r="AV594" s="13" t="s">
        <v>87</v>
      </c>
      <c r="AW594" s="13" t="s">
        <v>38</v>
      </c>
      <c r="AX594" s="13" t="s">
        <v>77</v>
      </c>
      <c r="AY594" s="244" t="s">
        <v>136</v>
      </c>
    </row>
    <row r="595" s="14" customFormat="1">
      <c r="A595" s="14"/>
      <c r="B595" s="245"/>
      <c r="C595" s="246"/>
      <c r="D595" s="219" t="s">
        <v>278</v>
      </c>
      <c r="E595" s="247" t="s">
        <v>754</v>
      </c>
      <c r="F595" s="248" t="s">
        <v>280</v>
      </c>
      <c r="G595" s="246"/>
      <c r="H595" s="249">
        <v>1122.75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5" t="s">
        <v>278</v>
      </c>
      <c r="AU595" s="255" t="s">
        <v>87</v>
      </c>
      <c r="AV595" s="14" t="s">
        <v>142</v>
      </c>
      <c r="AW595" s="14" t="s">
        <v>38</v>
      </c>
      <c r="AX595" s="14" t="s">
        <v>85</v>
      </c>
      <c r="AY595" s="255" t="s">
        <v>136</v>
      </c>
    </row>
    <row r="596" s="2" customFormat="1" ht="16.5" customHeight="1">
      <c r="A596" s="41"/>
      <c r="B596" s="42"/>
      <c r="C596" s="225" t="s">
        <v>283</v>
      </c>
      <c r="D596" s="225" t="s">
        <v>152</v>
      </c>
      <c r="E596" s="226" t="s">
        <v>1290</v>
      </c>
      <c r="F596" s="227" t="s">
        <v>1291</v>
      </c>
      <c r="G596" s="228" t="s">
        <v>543</v>
      </c>
      <c r="H596" s="229">
        <v>452.30000000000001</v>
      </c>
      <c r="I596" s="230"/>
      <c r="J596" s="231">
        <f>ROUND(I596*H596,2)</f>
        <v>0</v>
      </c>
      <c r="K596" s="227" t="s">
        <v>21</v>
      </c>
      <c r="L596" s="47"/>
      <c r="M596" s="232" t="s">
        <v>21</v>
      </c>
      <c r="N596" s="233" t="s">
        <v>48</v>
      </c>
      <c r="O596" s="87"/>
      <c r="P596" s="215">
        <f>O596*H596</f>
        <v>0</v>
      </c>
      <c r="Q596" s="215">
        <v>0</v>
      </c>
      <c r="R596" s="215">
        <f>Q596*H596</f>
        <v>0</v>
      </c>
      <c r="S596" s="215">
        <v>0</v>
      </c>
      <c r="T596" s="216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7" t="s">
        <v>142</v>
      </c>
      <c r="AT596" s="217" t="s">
        <v>152</v>
      </c>
      <c r="AU596" s="217" t="s">
        <v>87</v>
      </c>
      <c r="AY596" s="20" t="s">
        <v>136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20" t="s">
        <v>85</v>
      </c>
      <c r="BK596" s="218">
        <f>ROUND(I596*H596,2)</f>
        <v>0</v>
      </c>
      <c r="BL596" s="20" t="s">
        <v>142</v>
      </c>
      <c r="BM596" s="217" t="s">
        <v>1292</v>
      </c>
    </row>
    <row r="597" s="2" customFormat="1">
      <c r="A597" s="41"/>
      <c r="B597" s="42"/>
      <c r="C597" s="43"/>
      <c r="D597" s="219" t="s">
        <v>143</v>
      </c>
      <c r="E597" s="43"/>
      <c r="F597" s="220" t="s">
        <v>1293</v>
      </c>
      <c r="G597" s="43"/>
      <c r="H597" s="43"/>
      <c r="I597" s="221"/>
      <c r="J597" s="43"/>
      <c r="K597" s="43"/>
      <c r="L597" s="47"/>
      <c r="M597" s="222"/>
      <c r="N597" s="223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143</v>
      </c>
      <c r="AU597" s="20" t="s">
        <v>87</v>
      </c>
    </row>
    <row r="598" s="15" customFormat="1">
      <c r="A598" s="15"/>
      <c r="B598" s="258"/>
      <c r="C598" s="259"/>
      <c r="D598" s="219" t="s">
        <v>278</v>
      </c>
      <c r="E598" s="260" t="s">
        <v>21</v>
      </c>
      <c r="F598" s="261" t="s">
        <v>1170</v>
      </c>
      <c r="G598" s="259"/>
      <c r="H598" s="260" t="s">
        <v>21</v>
      </c>
      <c r="I598" s="262"/>
      <c r="J598" s="259"/>
      <c r="K598" s="259"/>
      <c r="L598" s="263"/>
      <c r="M598" s="264"/>
      <c r="N598" s="265"/>
      <c r="O598" s="265"/>
      <c r="P598" s="265"/>
      <c r="Q598" s="265"/>
      <c r="R598" s="265"/>
      <c r="S598" s="265"/>
      <c r="T598" s="266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7" t="s">
        <v>278</v>
      </c>
      <c r="AU598" s="267" t="s">
        <v>87</v>
      </c>
      <c r="AV598" s="15" t="s">
        <v>85</v>
      </c>
      <c r="AW598" s="15" t="s">
        <v>38</v>
      </c>
      <c r="AX598" s="15" t="s">
        <v>77</v>
      </c>
      <c r="AY598" s="267" t="s">
        <v>136</v>
      </c>
    </row>
    <row r="599" s="13" customFormat="1">
      <c r="A599" s="13"/>
      <c r="B599" s="234"/>
      <c r="C599" s="235"/>
      <c r="D599" s="219" t="s">
        <v>278</v>
      </c>
      <c r="E599" s="236" t="s">
        <v>21</v>
      </c>
      <c r="F599" s="237" t="s">
        <v>1294</v>
      </c>
      <c r="G599" s="235"/>
      <c r="H599" s="238">
        <v>452.30000000000001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4" t="s">
        <v>278</v>
      </c>
      <c r="AU599" s="244" t="s">
        <v>87</v>
      </c>
      <c r="AV599" s="13" t="s">
        <v>87</v>
      </c>
      <c r="AW599" s="13" t="s">
        <v>38</v>
      </c>
      <c r="AX599" s="13" t="s">
        <v>85</v>
      </c>
      <c r="AY599" s="244" t="s">
        <v>136</v>
      </c>
    </row>
    <row r="600" s="2" customFormat="1" ht="16.5" customHeight="1">
      <c r="A600" s="41"/>
      <c r="B600" s="42"/>
      <c r="C600" s="225" t="s">
        <v>402</v>
      </c>
      <c r="D600" s="225" t="s">
        <v>152</v>
      </c>
      <c r="E600" s="226" t="s">
        <v>1295</v>
      </c>
      <c r="F600" s="227" t="s">
        <v>1296</v>
      </c>
      <c r="G600" s="228" t="s">
        <v>194</v>
      </c>
      <c r="H600" s="229">
        <v>4038.5</v>
      </c>
      <c r="I600" s="230"/>
      <c r="J600" s="231">
        <f>ROUND(I600*H600,2)</f>
        <v>0</v>
      </c>
      <c r="K600" s="227" t="s">
        <v>21</v>
      </c>
      <c r="L600" s="47"/>
      <c r="M600" s="232" t="s">
        <v>21</v>
      </c>
      <c r="N600" s="233" t="s">
        <v>48</v>
      </c>
      <c r="O600" s="87"/>
      <c r="P600" s="215">
        <f>O600*H600</f>
        <v>0</v>
      </c>
      <c r="Q600" s="215">
        <v>4.0000000000000003E-05</v>
      </c>
      <c r="R600" s="215">
        <f>Q600*H600</f>
        <v>0.16154000000000002</v>
      </c>
      <c r="S600" s="215">
        <v>0</v>
      </c>
      <c r="T600" s="216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7" t="s">
        <v>142</v>
      </c>
      <c r="AT600" s="217" t="s">
        <v>152</v>
      </c>
      <c r="AU600" s="217" t="s">
        <v>87</v>
      </c>
      <c r="AY600" s="20" t="s">
        <v>136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20" t="s">
        <v>85</v>
      </c>
      <c r="BK600" s="218">
        <f>ROUND(I600*H600,2)</f>
        <v>0</v>
      </c>
      <c r="BL600" s="20" t="s">
        <v>142</v>
      </c>
      <c r="BM600" s="217" t="s">
        <v>1297</v>
      </c>
    </row>
    <row r="601" s="2" customFormat="1">
      <c r="A601" s="41"/>
      <c r="B601" s="42"/>
      <c r="C601" s="43"/>
      <c r="D601" s="219" t="s">
        <v>143</v>
      </c>
      <c r="E601" s="43"/>
      <c r="F601" s="220" t="s">
        <v>1296</v>
      </c>
      <c r="G601" s="43"/>
      <c r="H601" s="43"/>
      <c r="I601" s="221"/>
      <c r="J601" s="43"/>
      <c r="K601" s="43"/>
      <c r="L601" s="47"/>
      <c r="M601" s="222"/>
      <c r="N601" s="223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143</v>
      </c>
      <c r="AU601" s="20" t="s">
        <v>87</v>
      </c>
    </row>
    <row r="602" s="15" customFormat="1">
      <c r="A602" s="15"/>
      <c r="B602" s="258"/>
      <c r="C602" s="259"/>
      <c r="D602" s="219" t="s">
        <v>278</v>
      </c>
      <c r="E602" s="260" t="s">
        <v>21</v>
      </c>
      <c r="F602" s="261" t="s">
        <v>1298</v>
      </c>
      <c r="G602" s="259"/>
      <c r="H602" s="260" t="s">
        <v>21</v>
      </c>
      <c r="I602" s="262"/>
      <c r="J602" s="259"/>
      <c r="K602" s="259"/>
      <c r="L602" s="263"/>
      <c r="M602" s="264"/>
      <c r="N602" s="265"/>
      <c r="O602" s="265"/>
      <c r="P602" s="265"/>
      <c r="Q602" s="265"/>
      <c r="R602" s="265"/>
      <c r="S602" s="265"/>
      <c r="T602" s="26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7" t="s">
        <v>278</v>
      </c>
      <c r="AU602" s="267" t="s">
        <v>87</v>
      </c>
      <c r="AV602" s="15" t="s">
        <v>85</v>
      </c>
      <c r="AW602" s="15" t="s">
        <v>38</v>
      </c>
      <c r="AX602" s="15" t="s">
        <v>77</v>
      </c>
      <c r="AY602" s="267" t="s">
        <v>136</v>
      </c>
    </row>
    <row r="603" s="13" customFormat="1">
      <c r="A603" s="13"/>
      <c r="B603" s="234"/>
      <c r="C603" s="235"/>
      <c r="D603" s="219" t="s">
        <v>278</v>
      </c>
      <c r="E603" s="236" t="s">
        <v>21</v>
      </c>
      <c r="F603" s="237" t="s">
        <v>675</v>
      </c>
      <c r="G603" s="235"/>
      <c r="H603" s="238">
        <v>876.5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278</v>
      </c>
      <c r="AU603" s="244" t="s">
        <v>87</v>
      </c>
      <c r="AV603" s="13" t="s">
        <v>87</v>
      </c>
      <c r="AW603" s="13" t="s">
        <v>38</v>
      </c>
      <c r="AX603" s="13" t="s">
        <v>77</v>
      </c>
      <c r="AY603" s="244" t="s">
        <v>136</v>
      </c>
    </row>
    <row r="604" s="13" customFormat="1">
      <c r="A604" s="13"/>
      <c r="B604" s="234"/>
      <c r="C604" s="235"/>
      <c r="D604" s="219" t="s">
        <v>278</v>
      </c>
      <c r="E604" s="236" t="s">
        <v>21</v>
      </c>
      <c r="F604" s="237" t="s">
        <v>678</v>
      </c>
      <c r="G604" s="235"/>
      <c r="H604" s="238">
        <v>2826.5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278</v>
      </c>
      <c r="AU604" s="244" t="s">
        <v>87</v>
      </c>
      <c r="AV604" s="13" t="s">
        <v>87</v>
      </c>
      <c r="AW604" s="13" t="s">
        <v>38</v>
      </c>
      <c r="AX604" s="13" t="s">
        <v>77</v>
      </c>
      <c r="AY604" s="244" t="s">
        <v>136</v>
      </c>
    </row>
    <row r="605" s="13" customFormat="1">
      <c r="A605" s="13"/>
      <c r="B605" s="234"/>
      <c r="C605" s="235"/>
      <c r="D605" s="219" t="s">
        <v>278</v>
      </c>
      <c r="E605" s="236" t="s">
        <v>21</v>
      </c>
      <c r="F605" s="237" t="s">
        <v>681</v>
      </c>
      <c r="G605" s="235"/>
      <c r="H605" s="238">
        <v>106.8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278</v>
      </c>
      <c r="AU605" s="244" t="s">
        <v>87</v>
      </c>
      <c r="AV605" s="13" t="s">
        <v>87</v>
      </c>
      <c r="AW605" s="13" t="s">
        <v>38</v>
      </c>
      <c r="AX605" s="13" t="s">
        <v>77</v>
      </c>
      <c r="AY605" s="244" t="s">
        <v>136</v>
      </c>
    </row>
    <row r="606" s="13" customFormat="1">
      <c r="A606" s="13"/>
      <c r="B606" s="234"/>
      <c r="C606" s="235"/>
      <c r="D606" s="219" t="s">
        <v>278</v>
      </c>
      <c r="E606" s="236" t="s">
        <v>21</v>
      </c>
      <c r="F606" s="237" t="s">
        <v>684</v>
      </c>
      <c r="G606" s="235"/>
      <c r="H606" s="238">
        <v>345.5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278</v>
      </c>
      <c r="AU606" s="244" t="s">
        <v>87</v>
      </c>
      <c r="AV606" s="13" t="s">
        <v>87</v>
      </c>
      <c r="AW606" s="13" t="s">
        <v>38</v>
      </c>
      <c r="AX606" s="13" t="s">
        <v>77</v>
      </c>
      <c r="AY606" s="244" t="s">
        <v>136</v>
      </c>
    </row>
    <row r="607" s="15" customFormat="1">
      <c r="A607" s="15"/>
      <c r="B607" s="258"/>
      <c r="C607" s="259"/>
      <c r="D607" s="219" t="s">
        <v>278</v>
      </c>
      <c r="E607" s="260" t="s">
        <v>21</v>
      </c>
      <c r="F607" s="261" t="s">
        <v>1288</v>
      </c>
      <c r="G607" s="259"/>
      <c r="H607" s="260" t="s">
        <v>21</v>
      </c>
      <c r="I607" s="262"/>
      <c r="J607" s="259"/>
      <c r="K607" s="259"/>
      <c r="L607" s="263"/>
      <c r="M607" s="264"/>
      <c r="N607" s="265"/>
      <c r="O607" s="265"/>
      <c r="P607" s="265"/>
      <c r="Q607" s="265"/>
      <c r="R607" s="265"/>
      <c r="S607" s="265"/>
      <c r="T607" s="26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7" t="s">
        <v>278</v>
      </c>
      <c r="AU607" s="267" t="s">
        <v>87</v>
      </c>
      <c r="AV607" s="15" t="s">
        <v>85</v>
      </c>
      <c r="AW607" s="15" t="s">
        <v>38</v>
      </c>
      <c r="AX607" s="15" t="s">
        <v>77</v>
      </c>
      <c r="AY607" s="267" t="s">
        <v>136</v>
      </c>
    </row>
    <row r="608" s="13" customFormat="1">
      <c r="A608" s="13"/>
      <c r="B608" s="234"/>
      <c r="C608" s="235"/>
      <c r="D608" s="219" t="s">
        <v>278</v>
      </c>
      <c r="E608" s="236" t="s">
        <v>21</v>
      </c>
      <c r="F608" s="237" t="s">
        <v>1289</v>
      </c>
      <c r="G608" s="235"/>
      <c r="H608" s="238">
        <v>-99.25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4" t="s">
        <v>278</v>
      </c>
      <c r="AU608" s="244" t="s">
        <v>87</v>
      </c>
      <c r="AV608" s="13" t="s">
        <v>87</v>
      </c>
      <c r="AW608" s="13" t="s">
        <v>38</v>
      </c>
      <c r="AX608" s="13" t="s">
        <v>77</v>
      </c>
      <c r="AY608" s="244" t="s">
        <v>136</v>
      </c>
    </row>
    <row r="609" s="15" customFormat="1">
      <c r="A609" s="15"/>
      <c r="B609" s="258"/>
      <c r="C609" s="259"/>
      <c r="D609" s="219" t="s">
        <v>278</v>
      </c>
      <c r="E609" s="260" t="s">
        <v>21</v>
      </c>
      <c r="F609" s="261" t="s">
        <v>1299</v>
      </c>
      <c r="G609" s="259"/>
      <c r="H609" s="260" t="s">
        <v>21</v>
      </c>
      <c r="I609" s="262"/>
      <c r="J609" s="259"/>
      <c r="K609" s="259"/>
      <c r="L609" s="263"/>
      <c r="M609" s="264"/>
      <c r="N609" s="265"/>
      <c r="O609" s="265"/>
      <c r="P609" s="265"/>
      <c r="Q609" s="265"/>
      <c r="R609" s="265"/>
      <c r="S609" s="265"/>
      <c r="T609" s="266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7" t="s">
        <v>278</v>
      </c>
      <c r="AU609" s="267" t="s">
        <v>87</v>
      </c>
      <c r="AV609" s="15" t="s">
        <v>85</v>
      </c>
      <c r="AW609" s="15" t="s">
        <v>38</v>
      </c>
      <c r="AX609" s="15" t="s">
        <v>77</v>
      </c>
      <c r="AY609" s="267" t="s">
        <v>136</v>
      </c>
    </row>
    <row r="610" s="13" customFormat="1">
      <c r="A610" s="13"/>
      <c r="B610" s="234"/>
      <c r="C610" s="235"/>
      <c r="D610" s="219" t="s">
        <v>278</v>
      </c>
      <c r="E610" s="236" t="s">
        <v>21</v>
      </c>
      <c r="F610" s="237" t="s">
        <v>1300</v>
      </c>
      <c r="G610" s="235"/>
      <c r="H610" s="238">
        <v>-9.9000000000000004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278</v>
      </c>
      <c r="AU610" s="244" t="s">
        <v>87</v>
      </c>
      <c r="AV610" s="13" t="s">
        <v>87</v>
      </c>
      <c r="AW610" s="13" t="s">
        <v>38</v>
      </c>
      <c r="AX610" s="13" t="s">
        <v>77</v>
      </c>
      <c r="AY610" s="244" t="s">
        <v>136</v>
      </c>
    </row>
    <row r="611" s="15" customFormat="1">
      <c r="A611" s="15"/>
      <c r="B611" s="258"/>
      <c r="C611" s="259"/>
      <c r="D611" s="219" t="s">
        <v>278</v>
      </c>
      <c r="E611" s="260" t="s">
        <v>21</v>
      </c>
      <c r="F611" s="261" t="s">
        <v>1301</v>
      </c>
      <c r="G611" s="259"/>
      <c r="H611" s="260" t="s">
        <v>21</v>
      </c>
      <c r="I611" s="262"/>
      <c r="J611" s="259"/>
      <c r="K611" s="259"/>
      <c r="L611" s="263"/>
      <c r="M611" s="264"/>
      <c r="N611" s="265"/>
      <c r="O611" s="265"/>
      <c r="P611" s="265"/>
      <c r="Q611" s="265"/>
      <c r="R611" s="265"/>
      <c r="S611" s="265"/>
      <c r="T611" s="266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7" t="s">
        <v>278</v>
      </c>
      <c r="AU611" s="267" t="s">
        <v>87</v>
      </c>
      <c r="AV611" s="15" t="s">
        <v>85</v>
      </c>
      <c r="AW611" s="15" t="s">
        <v>38</v>
      </c>
      <c r="AX611" s="15" t="s">
        <v>77</v>
      </c>
      <c r="AY611" s="267" t="s">
        <v>136</v>
      </c>
    </row>
    <row r="612" s="13" customFormat="1">
      <c r="A612" s="13"/>
      <c r="B612" s="234"/>
      <c r="C612" s="235"/>
      <c r="D612" s="219" t="s">
        <v>278</v>
      </c>
      <c r="E612" s="236" t="s">
        <v>21</v>
      </c>
      <c r="F612" s="237" t="s">
        <v>1302</v>
      </c>
      <c r="G612" s="235"/>
      <c r="H612" s="238">
        <v>-7.6500000000000004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278</v>
      </c>
      <c r="AU612" s="244" t="s">
        <v>87</v>
      </c>
      <c r="AV612" s="13" t="s">
        <v>87</v>
      </c>
      <c r="AW612" s="13" t="s">
        <v>38</v>
      </c>
      <c r="AX612" s="13" t="s">
        <v>77</v>
      </c>
      <c r="AY612" s="244" t="s">
        <v>136</v>
      </c>
    </row>
    <row r="613" s="14" customFormat="1">
      <c r="A613" s="14"/>
      <c r="B613" s="245"/>
      <c r="C613" s="246"/>
      <c r="D613" s="219" t="s">
        <v>278</v>
      </c>
      <c r="E613" s="247" t="s">
        <v>21</v>
      </c>
      <c r="F613" s="248" t="s">
        <v>280</v>
      </c>
      <c r="G613" s="246"/>
      <c r="H613" s="249">
        <v>4038.5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5" t="s">
        <v>278</v>
      </c>
      <c r="AU613" s="255" t="s">
        <v>87</v>
      </c>
      <c r="AV613" s="14" t="s">
        <v>142</v>
      </c>
      <c r="AW613" s="14" t="s">
        <v>38</v>
      </c>
      <c r="AX613" s="14" t="s">
        <v>85</v>
      </c>
      <c r="AY613" s="255" t="s">
        <v>136</v>
      </c>
    </row>
    <row r="614" s="2" customFormat="1" ht="16.5" customHeight="1">
      <c r="A614" s="41"/>
      <c r="B614" s="42"/>
      <c r="C614" s="225" t="s">
        <v>290</v>
      </c>
      <c r="D614" s="225" t="s">
        <v>152</v>
      </c>
      <c r="E614" s="226" t="s">
        <v>1303</v>
      </c>
      <c r="F614" s="227" t="s">
        <v>1304</v>
      </c>
      <c r="G614" s="228" t="s">
        <v>194</v>
      </c>
      <c r="H614" s="229">
        <v>4038.5</v>
      </c>
      <c r="I614" s="230"/>
      <c r="J614" s="231">
        <f>ROUND(I614*H614,2)</f>
        <v>0</v>
      </c>
      <c r="K614" s="227" t="s">
        <v>21</v>
      </c>
      <c r="L614" s="47"/>
      <c r="M614" s="232" t="s">
        <v>21</v>
      </c>
      <c r="N614" s="233" t="s">
        <v>48</v>
      </c>
      <c r="O614" s="87"/>
      <c r="P614" s="215">
        <f>O614*H614</f>
        <v>0</v>
      </c>
      <c r="Q614" s="215">
        <v>4.0000000000000003E-05</v>
      </c>
      <c r="R614" s="215">
        <f>Q614*H614</f>
        <v>0.16154000000000002</v>
      </c>
      <c r="S614" s="215">
        <v>0</v>
      </c>
      <c r="T614" s="216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7" t="s">
        <v>142</v>
      </c>
      <c r="AT614" s="217" t="s">
        <v>152</v>
      </c>
      <c r="AU614" s="217" t="s">
        <v>87</v>
      </c>
      <c r="AY614" s="20" t="s">
        <v>136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20" t="s">
        <v>85</v>
      </c>
      <c r="BK614" s="218">
        <f>ROUND(I614*H614,2)</f>
        <v>0</v>
      </c>
      <c r="BL614" s="20" t="s">
        <v>142</v>
      </c>
      <c r="BM614" s="217" t="s">
        <v>1305</v>
      </c>
    </row>
    <row r="615" s="2" customFormat="1">
      <c r="A615" s="41"/>
      <c r="B615" s="42"/>
      <c r="C615" s="43"/>
      <c r="D615" s="219" t="s">
        <v>143</v>
      </c>
      <c r="E615" s="43"/>
      <c r="F615" s="220" t="s">
        <v>1306</v>
      </c>
      <c r="G615" s="43"/>
      <c r="H615" s="43"/>
      <c r="I615" s="221"/>
      <c r="J615" s="43"/>
      <c r="K615" s="43"/>
      <c r="L615" s="47"/>
      <c r="M615" s="222"/>
      <c r="N615" s="223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143</v>
      </c>
      <c r="AU615" s="20" t="s">
        <v>87</v>
      </c>
    </row>
    <row r="616" s="2" customFormat="1" ht="16.5" customHeight="1">
      <c r="A616" s="41"/>
      <c r="B616" s="42"/>
      <c r="C616" s="225" t="s">
        <v>409</v>
      </c>
      <c r="D616" s="225" t="s">
        <v>152</v>
      </c>
      <c r="E616" s="226" t="s">
        <v>1307</v>
      </c>
      <c r="F616" s="227" t="s">
        <v>1308</v>
      </c>
      <c r="G616" s="228" t="s">
        <v>550</v>
      </c>
      <c r="H616" s="229">
        <v>130.85499999999999</v>
      </c>
      <c r="I616" s="230"/>
      <c r="J616" s="231">
        <f>ROUND(I616*H616,2)</f>
        <v>0</v>
      </c>
      <c r="K616" s="227" t="s">
        <v>21</v>
      </c>
      <c r="L616" s="47"/>
      <c r="M616" s="232" t="s">
        <v>21</v>
      </c>
      <c r="N616" s="233" t="s">
        <v>48</v>
      </c>
      <c r="O616" s="87"/>
      <c r="P616" s="215">
        <f>O616*H616</f>
        <v>0</v>
      </c>
      <c r="Q616" s="215">
        <v>1.01508</v>
      </c>
      <c r="R616" s="215">
        <f>Q616*H616</f>
        <v>132.82829339999998</v>
      </c>
      <c r="S616" s="215">
        <v>0</v>
      </c>
      <c r="T616" s="216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7" t="s">
        <v>142</v>
      </c>
      <c r="AT616" s="217" t="s">
        <v>152</v>
      </c>
      <c r="AU616" s="217" t="s">
        <v>87</v>
      </c>
      <c r="AY616" s="20" t="s">
        <v>136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20" t="s">
        <v>85</v>
      </c>
      <c r="BK616" s="218">
        <f>ROUND(I616*H616,2)</f>
        <v>0</v>
      </c>
      <c r="BL616" s="20" t="s">
        <v>142</v>
      </c>
      <c r="BM616" s="217" t="s">
        <v>1309</v>
      </c>
    </row>
    <row r="617" s="2" customFormat="1">
      <c r="A617" s="41"/>
      <c r="B617" s="42"/>
      <c r="C617" s="43"/>
      <c r="D617" s="219" t="s">
        <v>143</v>
      </c>
      <c r="E617" s="43"/>
      <c r="F617" s="220" t="s">
        <v>1310</v>
      </c>
      <c r="G617" s="43"/>
      <c r="H617" s="43"/>
      <c r="I617" s="221"/>
      <c r="J617" s="43"/>
      <c r="K617" s="43"/>
      <c r="L617" s="47"/>
      <c r="M617" s="222"/>
      <c r="N617" s="223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143</v>
      </c>
      <c r="AU617" s="20" t="s">
        <v>87</v>
      </c>
    </row>
    <row r="618" s="2" customFormat="1">
      <c r="A618" s="41"/>
      <c r="B618" s="42"/>
      <c r="C618" s="43"/>
      <c r="D618" s="219" t="s">
        <v>144</v>
      </c>
      <c r="E618" s="43"/>
      <c r="F618" s="224" t="s">
        <v>1311</v>
      </c>
      <c r="G618" s="43"/>
      <c r="H618" s="43"/>
      <c r="I618" s="221"/>
      <c r="J618" s="43"/>
      <c r="K618" s="43"/>
      <c r="L618" s="47"/>
      <c r="M618" s="222"/>
      <c r="N618" s="223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144</v>
      </c>
      <c r="AU618" s="20" t="s">
        <v>87</v>
      </c>
    </row>
    <row r="619" s="15" customFormat="1">
      <c r="A619" s="15"/>
      <c r="B619" s="258"/>
      <c r="C619" s="259"/>
      <c r="D619" s="219" t="s">
        <v>278</v>
      </c>
      <c r="E619" s="260" t="s">
        <v>21</v>
      </c>
      <c r="F619" s="261" t="s">
        <v>1312</v>
      </c>
      <c r="G619" s="259"/>
      <c r="H619" s="260" t="s">
        <v>21</v>
      </c>
      <c r="I619" s="262"/>
      <c r="J619" s="259"/>
      <c r="K619" s="259"/>
      <c r="L619" s="263"/>
      <c r="M619" s="264"/>
      <c r="N619" s="265"/>
      <c r="O619" s="265"/>
      <c r="P619" s="265"/>
      <c r="Q619" s="265"/>
      <c r="R619" s="265"/>
      <c r="S619" s="265"/>
      <c r="T619" s="26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7" t="s">
        <v>278</v>
      </c>
      <c r="AU619" s="267" t="s">
        <v>87</v>
      </c>
      <c r="AV619" s="15" t="s">
        <v>85</v>
      </c>
      <c r="AW619" s="15" t="s">
        <v>38</v>
      </c>
      <c r="AX619" s="15" t="s">
        <v>77</v>
      </c>
      <c r="AY619" s="267" t="s">
        <v>136</v>
      </c>
    </row>
    <row r="620" s="15" customFormat="1">
      <c r="A620" s="15"/>
      <c r="B620" s="258"/>
      <c r="C620" s="259"/>
      <c r="D620" s="219" t="s">
        <v>278</v>
      </c>
      <c r="E620" s="260" t="s">
        <v>21</v>
      </c>
      <c r="F620" s="261" t="s">
        <v>676</v>
      </c>
      <c r="G620" s="259"/>
      <c r="H620" s="260" t="s">
        <v>21</v>
      </c>
      <c r="I620" s="262"/>
      <c r="J620" s="259"/>
      <c r="K620" s="259"/>
      <c r="L620" s="263"/>
      <c r="M620" s="264"/>
      <c r="N620" s="265"/>
      <c r="O620" s="265"/>
      <c r="P620" s="265"/>
      <c r="Q620" s="265"/>
      <c r="R620" s="265"/>
      <c r="S620" s="265"/>
      <c r="T620" s="266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7" t="s">
        <v>278</v>
      </c>
      <c r="AU620" s="267" t="s">
        <v>87</v>
      </c>
      <c r="AV620" s="15" t="s">
        <v>85</v>
      </c>
      <c r="AW620" s="15" t="s">
        <v>38</v>
      </c>
      <c r="AX620" s="15" t="s">
        <v>77</v>
      </c>
      <c r="AY620" s="267" t="s">
        <v>136</v>
      </c>
    </row>
    <row r="621" s="13" customFormat="1">
      <c r="A621" s="13"/>
      <c r="B621" s="234"/>
      <c r="C621" s="235"/>
      <c r="D621" s="219" t="s">
        <v>278</v>
      </c>
      <c r="E621" s="236" t="s">
        <v>21</v>
      </c>
      <c r="F621" s="237" t="s">
        <v>1313</v>
      </c>
      <c r="G621" s="235"/>
      <c r="H621" s="238">
        <v>16.808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4" t="s">
        <v>278</v>
      </c>
      <c r="AU621" s="244" t="s">
        <v>87</v>
      </c>
      <c r="AV621" s="13" t="s">
        <v>87</v>
      </c>
      <c r="AW621" s="13" t="s">
        <v>38</v>
      </c>
      <c r="AX621" s="13" t="s">
        <v>77</v>
      </c>
      <c r="AY621" s="244" t="s">
        <v>136</v>
      </c>
    </row>
    <row r="622" s="13" customFormat="1">
      <c r="A622" s="13"/>
      <c r="B622" s="234"/>
      <c r="C622" s="235"/>
      <c r="D622" s="219" t="s">
        <v>278</v>
      </c>
      <c r="E622" s="236" t="s">
        <v>21</v>
      </c>
      <c r="F622" s="237" t="s">
        <v>1314</v>
      </c>
      <c r="G622" s="235"/>
      <c r="H622" s="238">
        <v>11.086</v>
      </c>
      <c r="I622" s="239"/>
      <c r="J622" s="235"/>
      <c r="K622" s="235"/>
      <c r="L622" s="240"/>
      <c r="M622" s="241"/>
      <c r="N622" s="242"/>
      <c r="O622" s="242"/>
      <c r="P622" s="242"/>
      <c r="Q622" s="242"/>
      <c r="R622" s="242"/>
      <c r="S622" s="242"/>
      <c r="T622" s="24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4" t="s">
        <v>278</v>
      </c>
      <c r="AU622" s="244" t="s">
        <v>87</v>
      </c>
      <c r="AV622" s="13" t="s">
        <v>87</v>
      </c>
      <c r="AW622" s="13" t="s">
        <v>38</v>
      </c>
      <c r="AX622" s="13" t="s">
        <v>77</v>
      </c>
      <c r="AY622" s="244" t="s">
        <v>136</v>
      </c>
    </row>
    <row r="623" s="15" customFormat="1">
      <c r="A623" s="15"/>
      <c r="B623" s="258"/>
      <c r="C623" s="259"/>
      <c r="D623" s="219" t="s">
        <v>278</v>
      </c>
      <c r="E623" s="260" t="s">
        <v>21</v>
      </c>
      <c r="F623" s="261" t="s">
        <v>1277</v>
      </c>
      <c r="G623" s="259"/>
      <c r="H623" s="260" t="s">
        <v>21</v>
      </c>
      <c r="I623" s="262"/>
      <c r="J623" s="259"/>
      <c r="K623" s="259"/>
      <c r="L623" s="263"/>
      <c r="M623" s="264"/>
      <c r="N623" s="265"/>
      <c r="O623" s="265"/>
      <c r="P623" s="265"/>
      <c r="Q623" s="265"/>
      <c r="R623" s="265"/>
      <c r="S623" s="265"/>
      <c r="T623" s="266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7" t="s">
        <v>278</v>
      </c>
      <c r="AU623" s="267" t="s">
        <v>87</v>
      </c>
      <c r="AV623" s="15" t="s">
        <v>85</v>
      </c>
      <c r="AW623" s="15" t="s">
        <v>38</v>
      </c>
      <c r="AX623" s="15" t="s">
        <v>77</v>
      </c>
      <c r="AY623" s="267" t="s">
        <v>136</v>
      </c>
    </row>
    <row r="624" s="13" customFormat="1">
      <c r="A624" s="13"/>
      <c r="B624" s="234"/>
      <c r="C624" s="235"/>
      <c r="D624" s="219" t="s">
        <v>278</v>
      </c>
      <c r="E624" s="236" t="s">
        <v>21</v>
      </c>
      <c r="F624" s="237" t="s">
        <v>1315</v>
      </c>
      <c r="G624" s="235"/>
      <c r="H624" s="238">
        <v>54.201000000000001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278</v>
      </c>
      <c r="AU624" s="244" t="s">
        <v>87</v>
      </c>
      <c r="AV624" s="13" t="s">
        <v>87</v>
      </c>
      <c r="AW624" s="13" t="s">
        <v>38</v>
      </c>
      <c r="AX624" s="13" t="s">
        <v>77</v>
      </c>
      <c r="AY624" s="244" t="s">
        <v>136</v>
      </c>
    </row>
    <row r="625" s="13" customFormat="1">
      <c r="A625" s="13"/>
      <c r="B625" s="234"/>
      <c r="C625" s="235"/>
      <c r="D625" s="219" t="s">
        <v>278</v>
      </c>
      <c r="E625" s="236" t="s">
        <v>21</v>
      </c>
      <c r="F625" s="237" t="s">
        <v>1316</v>
      </c>
      <c r="G625" s="235"/>
      <c r="H625" s="238">
        <v>35.75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4" t="s">
        <v>278</v>
      </c>
      <c r="AU625" s="244" t="s">
        <v>87</v>
      </c>
      <c r="AV625" s="13" t="s">
        <v>87</v>
      </c>
      <c r="AW625" s="13" t="s">
        <v>38</v>
      </c>
      <c r="AX625" s="13" t="s">
        <v>77</v>
      </c>
      <c r="AY625" s="244" t="s">
        <v>136</v>
      </c>
    </row>
    <row r="626" s="15" customFormat="1">
      <c r="A626" s="15"/>
      <c r="B626" s="258"/>
      <c r="C626" s="259"/>
      <c r="D626" s="219" t="s">
        <v>278</v>
      </c>
      <c r="E626" s="260" t="s">
        <v>21</v>
      </c>
      <c r="F626" s="261" t="s">
        <v>1280</v>
      </c>
      <c r="G626" s="259"/>
      <c r="H626" s="260" t="s">
        <v>21</v>
      </c>
      <c r="I626" s="262"/>
      <c r="J626" s="259"/>
      <c r="K626" s="259"/>
      <c r="L626" s="263"/>
      <c r="M626" s="264"/>
      <c r="N626" s="265"/>
      <c r="O626" s="265"/>
      <c r="P626" s="265"/>
      <c r="Q626" s="265"/>
      <c r="R626" s="265"/>
      <c r="S626" s="265"/>
      <c r="T626" s="266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7" t="s">
        <v>278</v>
      </c>
      <c r="AU626" s="267" t="s">
        <v>87</v>
      </c>
      <c r="AV626" s="15" t="s">
        <v>85</v>
      </c>
      <c r="AW626" s="15" t="s">
        <v>38</v>
      </c>
      <c r="AX626" s="15" t="s">
        <v>77</v>
      </c>
      <c r="AY626" s="267" t="s">
        <v>136</v>
      </c>
    </row>
    <row r="627" s="13" customFormat="1">
      <c r="A627" s="13"/>
      <c r="B627" s="234"/>
      <c r="C627" s="235"/>
      <c r="D627" s="219" t="s">
        <v>278</v>
      </c>
      <c r="E627" s="236" t="s">
        <v>21</v>
      </c>
      <c r="F627" s="237" t="s">
        <v>1317</v>
      </c>
      <c r="G627" s="235"/>
      <c r="H627" s="238">
        <v>3.0720000000000001</v>
      </c>
      <c r="I627" s="239"/>
      <c r="J627" s="235"/>
      <c r="K627" s="235"/>
      <c r="L627" s="240"/>
      <c r="M627" s="241"/>
      <c r="N627" s="242"/>
      <c r="O627" s="242"/>
      <c r="P627" s="242"/>
      <c r="Q627" s="242"/>
      <c r="R627" s="242"/>
      <c r="S627" s="242"/>
      <c r="T627" s="24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4" t="s">
        <v>278</v>
      </c>
      <c r="AU627" s="244" t="s">
        <v>87</v>
      </c>
      <c r="AV627" s="13" t="s">
        <v>87</v>
      </c>
      <c r="AW627" s="13" t="s">
        <v>38</v>
      </c>
      <c r="AX627" s="13" t="s">
        <v>77</v>
      </c>
      <c r="AY627" s="244" t="s">
        <v>136</v>
      </c>
    </row>
    <row r="628" s="15" customFormat="1">
      <c r="A628" s="15"/>
      <c r="B628" s="258"/>
      <c r="C628" s="259"/>
      <c r="D628" s="219" t="s">
        <v>278</v>
      </c>
      <c r="E628" s="260" t="s">
        <v>21</v>
      </c>
      <c r="F628" s="261" t="s">
        <v>685</v>
      </c>
      <c r="G628" s="259"/>
      <c r="H628" s="260" t="s">
        <v>21</v>
      </c>
      <c r="I628" s="262"/>
      <c r="J628" s="259"/>
      <c r="K628" s="259"/>
      <c r="L628" s="263"/>
      <c r="M628" s="264"/>
      <c r="N628" s="265"/>
      <c r="O628" s="265"/>
      <c r="P628" s="265"/>
      <c r="Q628" s="265"/>
      <c r="R628" s="265"/>
      <c r="S628" s="265"/>
      <c r="T628" s="266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7" t="s">
        <v>278</v>
      </c>
      <c r="AU628" s="267" t="s">
        <v>87</v>
      </c>
      <c r="AV628" s="15" t="s">
        <v>85</v>
      </c>
      <c r="AW628" s="15" t="s">
        <v>38</v>
      </c>
      <c r="AX628" s="15" t="s">
        <v>77</v>
      </c>
      <c r="AY628" s="267" t="s">
        <v>136</v>
      </c>
    </row>
    <row r="629" s="13" customFormat="1">
      <c r="A629" s="13"/>
      <c r="B629" s="234"/>
      <c r="C629" s="235"/>
      <c r="D629" s="219" t="s">
        <v>278</v>
      </c>
      <c r="E629" s="236" t="s">
        <v>21</v>
      </c>
      <c r="F629" s="237" t="s">
        <v>1318</v>
      </c>
      <c r="G629" s="235"/>
      <c r="H629" s="238">
        <v>9.9380000000000006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278</v>
      </c>
      <c r="AU629" s="244" t="s">
        <v>87</v>
      </c>
      <c r="AV629" s="13" t="s">
        <v>87</v>
      </c>
      <c r="AW629" s="13" t="s">
        <v>38</v>
      </c>
      <c r="AX629" s="13" t="s">
        <v>77</v>
      </c>
      <c r="AY629" s="244" t="s">
        <v>136</v>
      </c>
    </row>
    <row r="630" s="14" customFormat="1">
      <c r="A630" s="14"/>
      <c r="B630" s="245"/>
      <c r="C630" s="246"/>
      <c r="D630" s="219" t="s">
        <v>278</v>
      </c>
      <c r="E630" s="247" t="s">
        <v>21</v>
      </c>
      <c r="F630" s="248" t="s">
        <v>280</v>
      </c>
      <c r="G630" s="246"/>
      <c r="H630" s="249">
        <v>130.85499999999999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278</v>
      </c>
      <c r="AU630" s="255" t="s">
        <v>87</v>
      </c>
      <c r="AV630" s="14" t="s">
        <v>142</v>
      </c>
      <c r="AW630" s="14" t="s">
        <v>38</v>
      </c>
      <c r="AX630" s="14" t="s">
        <v>85</v>
      </c>
      <c r="AY630" s="255" t="s">
        <v>136</v>
      </c>
    </row>
    <row r="631" s="2" customFormat="1" ht="16.5" customHeight="1">
      <c r="A631" s="41"/>
      <c r="B631" s="42"/>
      <c r="C631" s="225" t="s">
        <v>294</v>
      </c>
      <c r="D631" s="225" t="s">
        <v>152</v>
      </c>
      <c r="E631" s="226" t="s">
        <v>1319</v>
      </c>
      <c r="F631" s="227" t="s">
        <v>1320</v>
      </c>
      <c r="G631" s="228" t="s">
        <v>550</v>
      </c>
      <c r="H631" s="229">
        <v>18.452999999999999</v>
      </c>
      <c r="I631" s="230"/>
      <c r="J631" s="231">
        <f>ROUND(I631*H631,2)</f>
        <v>0</v>
      </c>
      <c r="K631" s="227" t="s">
        <v>21</v>
      </c>
      <c r="L631" s="47"/>
      <c r="M631" s="232" t="s">
        <v>21</v>
      </c>
      <c r="N631" s="233" t="s">
        <v>48</v>
      </c>
      <c r="O631" s="87"/>
      <c r="P631" s="215">
        <f>O631*H631</f>
        <v>0</v>
      </c>
      <c r="Q631" s="215">
        <v>1.09528</v>
      </c>
      <c r="R631" s="215">
        <f>Q631*H631</f>
        <v>20.211201840000001</v>
      </c>
      <c r="S631" s="215">
        <v>0</v>
      </c>
      <c r="T631" s="216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17" t="s">
        <v>142</v>
      </c>
      <c r="AT631" s="217" t="s">
        <v>152</v>
      </c>
      <c r="AU631" s="217" t="s">
        <v>87</v>
      </c>
      <c r="AY631" s="20" t="s">
        <v>136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20" t="s">
        <v>85</v>
      </c>
      <c r="BK631" s="218">
        <f>ROUND(I631*H631,2)</f>
        <v>0</v>
      </c>
      <c r="BL631" s="20" t="s">
        <v>142</v>
      </c>
      <c r="BM631" s="217" t="s">
        <v>1321</v>
      </c>
    </row>
    <row r="632" s="2" customFormat="1">
      <c r="A632" s="41"/>
      <c r="B632" s="42"/>
      <c r="C632" s="43"/>
      <c r="D632" s="219" t="s">
        <v>143</v>
      </c>
      <c r="E632" s="43"/>
      <c r="F632" s="220" t="s">
        <v>1320</v>
      </c>
      <c r="G632" s="43"/>
      <c r="H632" s="43"/>
      <c r="I632" s="221"/>
      <c r="J632" s="43"/>
      <c r="K632" s="43"/>
      <c r="L632" s="47"/>
      <c r="M632" s="222"/>
      <c r="N632" s="223"/>
      <c r="O632" s="87"/>
      <c r="P632" s="87"/>
      <c r="Q632" s="87"/>
      <c r="R632" s="87"/>
      <c r="S632" s="87"/>
      <c r="T632" s="88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T632" s="20" t="s">
        <v>143</v>
      </c>
      <c r="AU632" s="20" t="s">
        <v>87</v>
      </c>
    </row>
    <row r="633" s="13" customFormat="1">
      <c r="A633" s="13"/>
      <c r="B633" s="234"/>
      <c r="C633" s="235"/>
      <c r="D633" s="219" t="s">
        <v>278</v>
      </c>
      <c r="E633" s="236" t="s">
        <v>21</v>
      </c>
      <c r="F633" s="237" t="s">
        <v>1322</v>
      </c>
      <c r="G633" s="235"/>
      <c r="H633" s="238">
        <v>4.3570000000000002</v>
      </c>
      <c r="I633" s="239"/>
      <c r="J633" s="235"/>
      <c r="K633" s="235"/>
      <c r="L633" s="240"/>
      <c r="M633" s="241"/>
      <c r="N633" s="242"/>
      <c r="O633" s="242"/>
      <c r="P633" s="242"/>
      <c r="Q633" s="242"/>
      <c r="R633" s="242"/>
      <c r="S633" s="242"/>
      <c r="T633" s="24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4" t="s">
        <v>278</v>
      </c>
      <c r="AU633" s="244" t="s">
        <v>87</v>
      </c>
      <c r="AV633" s="13" t="s">
        <v>87</v>
      </c>
      <c r="AW633" s="13" t="s">
        <v>38</v>
      </c>
      <c r="AX633" s="13" t="s">
        <v>77</v>
      </c>
      <c r="AY633" s="244" t="s">
        <v>136</v>
      </c>
    </row>
    <row r="634" s="13" customFormat="1">
      <c r="A634" s="13"/>
      <c r="B634" s="234"/>
      <c r="C634" s="235"/>
      <c r="D634" s="219" t="s">
        <v>278</v>
      </c>
      <c r="E634" s="236" t="s">
        <v>21</v>
      </c>
      <c r="F634" s="237" t="s">
        <v>1323</v>
      </c>
      <c r="G634" s="235"/>
      <c r="H634" s="238">
        <v>14.096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278</v>
      </c>
      <c r="AU634" s="244" t="s">
        <v>87</v>
      </c>
      <c r="AV634" s="13" t="s">
        <v>87</v>
      </c>
      <c r="AW634" s="13" t="s">
        <v>38</v>
      </c>
      <c r="AX634" s="13" t="s">
        <v>77</v>
      </c>
      <c r="AY634" s="244" t="s">
        <v>136</v>
      </c>
    </row>
    <row r="635" s="14" customFormat="1">
      <c r="A635" s="14"/>
      <c r="B635" s="245"/>
      <c r="C635" s="246"/>
      <c r="D635" s="219" t="s">
        <v>278</v>
      </c>
      <c r="E635" s="247" t="s">
        <v>21</v>
      </c>
      <c r="F635" s="248" t="s">
        <v>280</v>
      </c>
      <c r="G635" s="246"/>
      <c r="H635" s="249">
        <v>18.452999999999999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278</v>
      </c>
      <c r="AU635" s="255" t="s">
        <v>87</v>
      </c>
      <c r="AV635" s="14" t="s">
        <v>142</v>
      </c>
      <c r="AW635" s="14" t="s">
        <v>38</v>
      </c>
      <c r="AX635" s="14" t="s">
        <v>85</v>
      </c>
      <c r="AY635" s="255" t="s">
        <v>136</v>
      </c>
    </row>
    <row r="636" s="12" customFormat="1" ht="22.8" customHeight="1">
      <c r="A636" s="12"/>
      <c r="B636" s="191"/>
      <c r="C636" s="192"/>
      <c r="D636" s="193" t="s">
        <v>76</v>
      </c>
      <c r="E636" s="256" t="s">
        <v>141</v>
      </c>
      <c r="F636" s="256" t="s">
        <v>1324</v>
      </c>
      <c r="G636" s="192"/>
      <c r="H636" s="192"/>
      <c r="I636" s="195"/>
      <c r="J636" s="257">
        <f>BK636</f>
        <v>0</v>
      </c>
      <c r="K636" s="192"/>
      <c r="L636" s="197"/>
      <c r="M636" s="198"/>
      <c r="N636" s="199"/>
      <c r="O636" s="199"/>
      <c r="P636" s="200">
        <f>SUM(P637:P680)</f>
        <v>0</v>
      </c>
      <c r="Q636" s="199"/>
      <c r="R636" s="200">
        <f>SUM(R637:R680)</f>
        <v>0.16761224000000002</v>
      </c>
      <c r="S636" s="199"/>
      <c r="T636" s="201">
        <f>SUM(T637:T680)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02" t="s">
        <v>85</v>
      </c>
      <c r="AT636" s="203" t="s">
        <v>76</v>
      </c>
      <c r="AU636" s="203" t="s">
        <v>85</v>
      </c>
      <c r="AY636" s="202" t="s">
        <v>136</v>
      </c>
      <c r="BK636" s="204">
        <f>SUM(BK637:BK680)</f>
        <v>0</v>
      </c>
    </row>
    <row r="637" s="2" customFormat="1" ht="16.5" customHeight="1">
      <c r="A637" s="41"/>
      <c r="B637" s="42"/>
      <c r="C637" s="225" t="s">
        <v>416</v>
      </c>
      <c r="D637" s="225" t="s">
        <v>152</v>
      </c>
      <c r="E637" s="226" t="s">
        <v>1325</v>
      </c>
      <c r="F637" s="227" t="s">
        <v>1326</v>
      </c>
      <c r="G637" s="228" t="s">
        <v>227</v>
      </c>
      <c r="H637" s="229">
        <v>3.0840000000000001</v>
      </c>
      <c r="I637" s="230"/>
      <c r="J637" s="231">
        <f>ROUND(I637*H637,2)</f>
        <v>0</v>
      </c>
      <c r="K637" s="227" t="s">
        <v>790</v>
      </c>
      <c r="L637" s="47"/>
      <c r="M637" s="232" t="s">
        <v>21</v>
      </c>
      <c r="N637" s="233" t="s">
        <v>48</v>
      </c>
      <c r="O637" s="87"/>
      <c r="P637" s="215">
        <f>O637*H637</f>
        <v>0</v>
      </c>
      <c r="Q637" s="215">
        <v>0.0040499999999999998</v>
      </c>
      <c r="R637" s="215">
        <f>Q637*H637</f>
        <v>0.0124902</v>
      </c>
      <c r="S637" s="215">
        <v>0</v>
      </c>
      <c r="T637" s="216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7" t="s">
        <v>142</v>
      </c>
      <c r="AT637" s="217" t="s">
        <v>152</v>
      </c>
      <c r="AU637" s="217" t="s">
        <v>87</v>
      </c>
      <c r="AY637" s="20" t="s">
        <v>136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20" t="s">
        <v>85</v>
      </c>
      <c r="BK637" s="218">
        <f>ROUND(I637*H637,2)</f>
        <v>0</v>
      </c>
      <c r="BL637" s="20" t="s">
        <v>142</v>
      </c>
      <c r="BM637" s="217" t="s">
        <v>1327</v>
      </c>
    </row>
    <row r="638" s="2" customFormat="1">
      <c r="A638" s="41"/>
      <c r="B638" s="42"/>
      <c r="C638" s="43"/>
      <c r="D638" s="219" t="s">
        <v>143</v>
      </c>
      <c r="E638" s="43"/>
      <c r="F638" s="220" t="s">
        <v>1328</v>
      </c>
      <c r="G638" s="43"/>
      <c r="H638" s="43"/>
      <c r="I638" s="221"/>
      <c r="J638" s="43"/>
      <c r="K638" s="43"/>
      <c r="L638" s="47"/>
      <c r="M638" s="222"/>
      <c r="N638" s="223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143</v>
      </c>
      <c r="AU638" s="20" t="s">
        <v>87</v>
      </c>
    </row>
    <row r="639" s="2" customFormat="1">
      <c r="A639" s="41"/>
      <c r="B639" s="42"/>
      <c r="C639" s="43"/>
      <c r="D639" s="276" t="s">
        <v>793</v>
      </c>
      <c r="E639" s="43"/>
      <c r="F639" s="277" t="s">
        <v>1329</v>
      </c>
      <c r="G639" s="43"/>
      <c r="H639" s="43"/>
      <c r="I639" s="221"/>
      <c r="J639" s="43"/>
      <c r="K639" s="43"/>
      <c r="L639" s="47"/>
      <c r="M639" s="222"/>
      <c r="N639" s="223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793</v>
      </c>
      <c r="AU639" s="20" t="s">
        <v>87</v>
      </c>
    </row>
    <row r="640" s="13" customFormat="1">
      <c r="A640" s="13"/>
      <c r="B640" s="234"/>
      <c r="C640" s="235"/>
      <c r="D640" s="219" t="s">
        <v>278</v>
      </c>
      <c r="E640" s="236" t="s">
        <v>21</v>
      </c>
      <c r="F640" s="237" t="s">
        <v>1330</v>
      </c>
      <c r="G640" s="235"/>
      <c r="H640" s="238">
        <v>3.0840000000000001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278</v>
      </c>
      <c r="AU640" s="244" t="s">
        <v>87</v>
      </c>
      <c r="AV640" s="13" t="s">
        <v>87</v>
      </c>
      <c r="AW640" s="13" t="s">
        <v>38</v>
      </c>
      <c r="AX640" s="13" t="s">
        <v>85</v>
      </c>
      <c r="AY640" s="244" t="s">
        <v>136</v>
      </c>
    </row>
    <row r="641" s="2" customFormat="1" ht="16.5" customHeight="1">
      <c r="A641" s="41"/>
      <c r="B641" s="42"/>
      <c r="C641" s="225" t="s">
        <v>299</v>
      </c>
      <c r="D641" s="225" t="s">
        <v>152</v>
      </c>
      <c r="E641" s="226" t="s">
        <v>1331</v>
      </c>
      <c r="F641" s="227" t="s">
        <v>1332</v>
      </c>
      <c r="G641" s="228" t="s">
        <v>227</v>
      </c>
      <c r="H641" s="229">
        <v>10.75</v>
      </c>
      <c r="I641" s="230"/>
      <c r="J641" s="231">
        <f>ROUND(I641*H641,2)</f>
        <v>0</v>
      </c>
      <c r="K641" s="227" t="s">
        <v>790</v>
      </c>
      <c r="L641" s="47"/>
      <c r="M641" s="232" t="s">
        <v>21</v>
      </c>
      <c r="N641" s="233" t="s">
        <v>48</v>
      </c>
      <c r="O641" s="87"/>
      <c r="P641" s="215">
        <f>O641*H641</f>
        <v>0</v>
      </c>
      <c r="Q641" s="215">
        <v>1.0000000000000001E-05</v>
      </c>
      <c r="R641" s="215">
        <f>Q641*H641</f>
        <v>0.00010750000000000001</v>
      </c>
      <c r="S641" s="215">
        <v>0</v>
      </c>
      <c r="T641" s="216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7" t="s">
        <v>142</v>
      </c>
      <c r="AT641" s="217" t="s">
        <v>152</v>
      </c>
      <c r="AU641" s="217" t="s">
        <v>87</v>
      </c>
      <c r="AY641" s="20" t="s">
        <v>136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20" t="s">
        <v>85</v>
      </c>
      <c r="BK641" s="218">
        <f>ROUND(I641*H641,2)</f>
        <v>0</v>
      </c>
      <c r="BL641" s="20" t="s">
        <v>142</v>
      </c>
      <c r="BM641" s="217" t="s">
        <v>1333</v>
      </c>
    </row>
    <row r="642" s="2" customFormat="1">
      <c r="A642" s="41"/>
      <c r="B642" s="42"/>
      <c r="C642" s="43"/>
      <c r="D642" s="219" t="s">
        <v>143</v>
      </c>
      <c r="E642" s="43"/>
      <c r="F642" s="220" t="s">
        <v>1334</v>
      </c>
      <c r="G642" s="43"/>
      <c r="H642" s="43"/>
      <c r="I642" s="221"/>
      <c r="J642" s="43"/>
      <c r="K642" s="43"/>
      <c r="L642" s="47"/>
      <c r="M642" s="222"/>
      <c r="N642" s="223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143</v>
      </c>
      <c r="AU642" s="20" t="s">
        <v>87</v>
      </c>
    </row>
    <row r="643" s="2" customFormat="1">
      <c r="A643" s="41"/>
      <c r="B643" s="42"/>
      <c r="C643" s="43"/>
      <c r="D643" s="276" t="s">
        <v>793</v>
      </c>
      <c r="E643" s="43"/>
      <c r="F643" s="277" t="s">
        <v>1335</v>
      </c>
      <c r="G643" s="43"/>
      <c r="H643" s="43"/>
      <c r="I643" s="221"/>
      <c r="J643" s="43"/>
      <c r="K643" s="43"/>
      <c r="L643" s="47"/>
      <c r="M643" s="222"/>
      <c r="N643" s="223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793</v>
      </c>
      <c r="AU643" s="20" t="s">
        <v>87</v>
      </c>
    </row>
    <row r="644" s="15" customFormat="1">
      <c r="A644" s="15"/>
      <c r="B644" s="258"/>
      <c r="C644" s="259"/>
      <c r="D644" s="219" t="s">
        <v>278</v>
      </c>
      <c r="E644" s="260" t="s">
        <v>21</v>
      </c>
      <c r="F644" s="261" t="s">
        <v>1336</v>
      </c>
      <c r="G644" s="259"/>
      <c r="H644" s="260" t="s">
        <v>21</v>
      </c>
      <c r="I644" s="262"/>
      <c r="J644" s="259"/>
      <c r="K644" s="259"/>
      <c r="L644" s="263"/>
      <c r="M644" s="264"/>
      <c r="N644" s="265"/>
      <c r="O644" s="265"/>
      <c r="P644" s="265"/>
      <c r="Q644" s="265"/>
      <c r="R644" s="265"/>
      <c r="S644" s="265"/>
      <c r="T644" s="266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7" t="s">
        <v>278</v>
      </c>
      <c r="AU644" s="267" t="s">
        <v>87</v>
      </c>
      <c r="AV644" s="15" t="s">
        <v>85</v>
      </c>
      <c r="AW644" s="15" t="s">
        <v>38</v>
      </c>
      <c r="AX644" s="15" t="s">
        <v>77</v>
      </c>
      <c r="AY644" s="267" t="s">
        <v>136</v>
      </c>
    </row>
    <row r="645" s="13" customFormat="1">
      <c r="A645" s="13"/>
      <c r="B645" s="234"/>
      <c r="C645" s="235"/>
      <c r="D645" s="219" t="s">
        <v>278</v>
      </c>
      <c r="E645" s="236" t="s">
        <v>652</v>
      </c>
      <c r="F645" s="237" t="s">
        <v>1337</v>
      </c>
      <c r="G645" s="235"/>
      <c r="H645" s="238">
        <v>10.75</v>
      </c>
      <c r="I645" s="239"/>
      <c r="J645" s="235"/>
      <c r="K645" s="235"/>
      <c r="L645" s="240"/>
      <c r="M645" s="241"/>
      <c r="N645" s="242"/>
      <c r="O645" s="242"/>
      <c r="P645" s="242"/>
      <c r="Q645" s="242"/>
      <c r="R645" s="242"/>
      <c r="S645" s="242"/>
      <c r="T645" s="24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4" t="s">
        <v>278</v>
      </c>
      <c r="AU645" s="244" t="s">
        <v>87</v>
      </c>
      <c r="AV645" s="13" t="s">
        <v>87</v>
      </c>
      <c r="AW645" s="13" t="s">
        <v>38</v>
      </c>
      <c r="AX645" s="13" t="s">
        <v>85</v>
      </c>
      <c r="AY645" s="244" t="s">
        <v>136</v>
      </c>
    </row>
    <row r="646" s="2" customFormat="1" ht="16.5" customHeight="1">
      <c r="A646" s="41"/>
      <c r="B646" s="42"/>
      <c r="C646" s="205" t="s">
        <v>423</v>
      </c>
      <c r="D646" s="205" t="s">
        <v>137</v>
      </c>
      <c r="E646" s="206" t="s">
        <v>1338</v>
      </c>
      <c r="F646" s="207" t="s">
        <v>1339</v>
      </c>
      <c r="G646" s="208" t="s">
        <v>227</v>
      </c>
      <c r="H646" s="209">
        <v>10.75</v>
      </c>
      <c r="I646" s="210"/>
      <c r="J646" s="211">
        <f>ROUND(I646*H646,2)</f>
        <v>0</v>
      </c>
      <c r="K646" s="207" t="s">
        <v>790</v>
      </c>
      <c r="L646" s="212"/>
      <c r="M646" s="213" t="s">
        <v>21</v>
      </c>
      <c r="N646" s="214" t="s">
        <v>48</v>
      </c>
      <c r="O646" s="87"/>
      <c r="P646" s="215">
        <f>O646*H646</f>
        <v>0</v>
      </c>
      <c r="Q646" s="215">
        <v>0.0046899999999999997</v>
      </c>
      <c r="R646" s="215">
        <f>Q646*H646</f>
        <v>0.050417499999999997</v>
      </c>
      <c r="S646" s="215">
        <v>0</v>
      </c>
      <c r="T646" s="216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7" t="s">
        <v>141</v>
      </c>
      <c r="AT646" s="217" t="s">
        <v>137</v>
      </c>
      <c r="AU646" s="217" t="s">
        <v>87</v>
      </c>
      <c r="AY646" s="20" t="s">
        <v>136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20" t="s">
        <v>85</v>
      </c>
      <c r="BK646" s="218">
        <f>ROUND(I646*H646,2)</f>
        <v>0</v>
      </c>
      <c r="BL646" s="20" t="s">
        <v>142</v>
      </c>
      <c r="BM646" s="217" t="s">
        <v>1340</v>
      </c>
    </row>
    <row r="647" s="2" customFormat="1">
      <c r="A647" s="41"/>
      <c r="B647" s="42"/>
      <c r="C647" s="43"/>
      <c r="D647" s="219" t="s">
        <v>143</v>
      </c>
      <c r="E647" s="43"/>
      <c r="F647" s="220" t="s">
        <v>1339</v>
      </c>
      <c r="G647" s="43"/>
      <c r="H647" s="43"/>
      <c r="I647" s="221"/>
      <c r="J647" s="43"/>
      <c r="K647" s="43"/>
      <c r="L647" s="47"/>
      <c r="M647" s="222"/>
      <c r="N647" s="223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143</v>
      </c>
      <c r="AU647" s="20" t="s">
        <v>87</v>
      </c>
    </row>
    <row r="648" s="13" customFormat="1">
      <c r="A648" s="13"/>
      <c r="B648" s="234"/>
      <c r="C648" s="235"/>
      <c r="D648" s="219" t="s">
        <v>278</v>
      </c>
      <c r="E648" s="236" t="s">
        <v>21</v>
      </c>
      <c r="F648" s="237" t="s">
        <v>652</v>
      </c>
      <c r="G648" s="235"/>
      <c r="H648" s="238">
        <v>10.75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278</v>
      </c>
      <c r="AU648" s="244" t="s">
        <v>87</v>
      </c>
      <c r="AV648" s="13" t="s">
        <v>87</v>
      </c>
      <c r="AW648" s="13" t="s">
        <v>38</v>
      </c>
      <c r="AX648" s="13" t="s">
        <v>85</v>
      </c>
      <c r="AY648" s="244" t="s">
        <v>136</v>
      </c>
    </row>
    <row r="649" s="2" customFormat="1" ht="21.75" customHeight="1">
      <c r="A649" s="41"/>
      <c r="B649" s="42"/>
      <c r="C649" s="225" t="s">
        <v>303</v>
      </c>
      <c r="D649" s="225" t="s">
        <v>152</v>
      </c>
      <c r="E649" s="226" t="s">
        <v>1341</v>
      </c>
      <c r="F649" s="227" t="s">
        <v>1342</v>
      </c>
      <c r="G649" s="228" t="s">
        <v>472</v>
      </c>
      <c r="H649" s="229">
        <v>2</v>
      </c>
      <c r="I649" s="230"/>
      <c r="J649" s="231">
        <f>ROUND(I649*H649,2)</f>
        <v>0</v>
      </c>
      <c r="K649" s="227" t="s">
        <v>790</v>
      </c>
      <c r="L649" s="47"/>
      <c r="M649" s="232" t="s">
        <v>21</v>
      </c>
      <c r="N649" s="233" t="s">
        <v>48</v>
      </c>
      <c r="O649" s="87"/>
      <c r="P649" s="215">
        <f>O649*H649</f>
        <v>0</v>
      </c>
      <c r="Q649" s="215">
        <v>0</v>
      </c>
      <c r="R649" s="215">
        <f>Q649*H649</f>
        <v>0</v>
      </c>
      <c r="S649" s="215">
        <v>0</v>
      </c>
      <c r="T649" s="216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7" t="s">
        <v>142</v>
      </c>
      <c r="AT649" s="217" t="s">
        <v>152</v>
      </c>
      <c r="AU649" s="217" t="s">
        <v>87</v>
      </c>
      <c r="AY649" s="20" t="s">
        <v>136</v>
      </c>
      <c r="BE649" s="218">
        <f>IF(N649="základní",J649,0)</f>
        <v>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20" t="s">
        <v>85</v>
      </c>
      <c r="BK649" s="218">
        <f>ROUND(I649*H649,2)</f>
        <v>0</v>
      </c>
      <c r="BL649" s="20" t="s">
        <v>142</v>
      </c>
      <c r="BM649" s="217" t="s">
        <v>1343</v>
      </c>
    </row>
    <row r="650" s="2" customFormat="1">
      <c r="A650" s="41"/>
      <c r="B650" s="42"/>
      <c r="C650" s="43"/>
      <c r="D650" s="219" t="s">
        <v>143</v>
      </c>
      <c r="E650" s="43"/>
      <c r="F650" s="220" t="s">
        <v>1344</v>
      </c>
      <c r="G650" s="43"/>
      <c r="H650" s="43"/>
      <c r="I650" s="221"/>
      <c r="J650" s="43"/>
      <c r="K650" s="43"/>
      <c r="L650" s="47"/>
      <c r="M650" s="222"/>
      <c r="N650" s="223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143</v>
      </c>
      <c r="AU650" s="20" t="s">
        <v>87</v>
      </c>
    </row>
    <row r="651" s="2" customFormat="1">
      <c r="A651" s="41"/>
      <c r="B651" s="42"/>
      <c r="C651" s="43"/>
      <c r="D651" s="276" t="s">
        <v>793</v>
      </c>
      <c r="E651" s="43"/>
      <c r="F651" s="277" t="s">
        <v>1345</v>
      </c>
      <c r="G651" s="43"/>
      <c r="H651" s="43"/>
      <c r="I651" s="221"/>
      <c r="J651" s="43"/>
      <c r="K651" s="43"/>
      <c r="L651" s="47"/>
      <c r="M651" s="222"/>
      <c r="N651" s="223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793</v>
      </c>
      <c r="AU651" s="20" t="s">
        <v>87</v>
      </c>
    </row>
    <row r="652" s="15" customFormat="1">
      <c r="A652" s="15"/>
      <c r="B652" s="258"/>
      <c r="C652" s="259"/>
      <c r="D652" s="219" t="s">
        <v>278</v>
      </c>
      <c r="E652" s="260" t="s">
        <v>21</v>
      </c>
      <c r="F652" s="261" t="s">
        <v>1336</v>
      </c>
      <c r="G652" s="259"/>
      <c r="H652" s="260" t="s">
        <v>21</v>
      </c>
      <c r="I652" s="262"/>
      <c r="J652" s="259"/>
      <c r="K652" s="259"/>
      <c r="L652" s="263"/>
      <c r="M652" s="264"/>
      <c r="N652" s="265"/>
      <c r="O652" s="265"/>
      <c r="P652" s="265"/>
      <c r="Q652" s="265"/>
      <c r="R652" s="265"/>
      <c r="S652" s="265"/>
      <c r="T652" s="266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7" t="s">
        <v>278</v>
      </c>
      <c r="AU652" s="267" t="s">
        <v>87</v>
      </c>
      <c r="AV652" s="15" t="s">
        <v>85</v>
      </c>
      <c r="AW652" s="15" t="s">
        <v>38</v>
      </c>
      <c r="AX652" s="15" t="s">
        <v>77</v>
      </c>
      <c r="AY652" s="267" t="s">
        <v>136</v>
      </c>
    </row>
    <row r="653" s="13" customFormat="1">
      <c r="A653" s="13"/>
      <c r="B653" s="234"/>
      <c r="C653" s="235"/>
      <c r="D653" s="219" t="s">
        <v>278</v>
      </c>
      <c r="E653" s="236" t="s">
        <v>21</v>
      </c>
      <c r="F653" s="237" t="s">
        <v>1346</v>
      </c>
      <c r="G653" s="235"/>
      <c r="H653" s="238">
        <v>2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278</v>
      </c>
      <c r="AU653" s="244" t="s">
        <v>87</v>
      </c>
      <c r="AV653" s="13" t="s">
        <v>87</v>
      </c>
      <c r="AW653" s="13" t="s">
        <v>38</v>
      </c>
      <c r="AX653" s="13" t="s">
        <v>77</v>
      </c>
      <c r="AY653" s="244" t="s">
        <v>136</v>
      </c>
    </row>
    <row r="654" s="14" customFormat="1">
      <c r="A654" s="14"/>
      <c r="B654" s="245"/>
      <c r="C654" s="246"/>
      <c r="D654" s="219" t="s">
        <v>278</v>
      </c>
      <c r="E654" s="247" t="s">
        <v>21</v>
      </c>
      <c r="F654" s="248" t="s">
        <v>280</v>
      </c>
      <c r="G654" s="246"/>
      <c r="H654" s="249">
        <v>2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278</v>
      </c>
      <c r="AU654" s="255" t="s">
        <v>87</v>
      </c>
      <c r="AV654" s="14" t="s">
        <v>142</v>
      </c>
      <c r="AW654" s="14" t="s">
        <v>38</v>
      </c>
      <c r="AX654" s="14" t="s">
        <v>85</v>
      </c>
      <c r="AY654" s="255" t="s">
        <v>136</v>
      </c>
    </row>
    <row r="655" s="2" customFormat="1" ht="16.5" customHeight="1">
      <c r="A655" s="41"/>
      <c r="B655" s="42"/>
      <c r="C655" s="205" t="s">
        <v>430</v>
      </c>
      <c r="D655" s="205" t="s">
        <v>137</v>
      </c>
      <c r="E655" s="206" t="s">
        <v>1347</v>
      </c>
      <c r="F655" s="207" t="s">
        <v>1348</v>
      </c>
      <c r="G655" s="208" t="s">
        <v>472</v>
      </c>
      <c r="H655" s="209">
        <v>4</v>
      </c>
      <c r="I655" s="210"/>
      <c r="J655" s="211">
        <f>ROUND(I655*H655,2)</f>
        <v>0</v>
      </c>
      <c r="K655" s="207" t="s">
        <v>790</v>
      </c>
      <c r="L655" s="212"/>
      <c r="M655" s="213" t="s">
        <v>21</v>
      </c>
      <c r="N655" s="214" t="s">
        <v>48</v>
      </c>
      <c r="O655" s="87"/>
      <c r="P655" s="215">
        <f>O655*H655</f>
        <v>0</v>
      </c>
      <c r="Q655" s="215">
        <v>0.0011000000000000001</v>
      </c>
      <c r="R655" s="215">
        <f>Q655*H655</f>
        <v>0.0044000000000000003</v>
      </c>
      <c r="S655" s="215">
        <v>0</v>
      </c>
      <c r="T655" s="216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7" t="s">
        <v>141</v>
      </c>
      <c r="AT655" s="217" t="s">
        <v>137</v>
      </c>
      <c r="AU655" s="217" t="s">
        <v>87</v>
      </c>
      <c r="AY655" s="20" t="s">
        <v>136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20" t="s">
        <v>85</v>
      </c>
      <c r="BK655" s="218">
        <f>ROUND(I655*H655,2)</f>
        <v>0</v>
      </c>
      <c r="BL655" s="20" t="s">
        <v>142</v>
      </c>
      <c r="BM655" s="217" t="s">
        <v>1349</v>
      </c>
    </row>
    <row r="656" s="2" customFormat="1">
      <c r="A656" s="41"/>
      <c r="B656" s="42"/>
      <c r="C656" s="43"/>
      <c r="D656" s="219" t="s">
        <v>143</v>
      </c>
      <c r="E656" s="43"/>
      <c r="F656" s="220" t="s">
        <v>1348</v>
      </c>
      <c r="G656" s="43"/>
      <c r="H656" s="43"/>
      <c r="I656" s="221"/>
      <c r="J656" s="43"/>
      <c r="K656" s="43"/>
      <c r="L656" s="47"/>
      <c r="M656" s="222"/>
      <c r="N656" s="223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143</v>
      </c>
      <c r="AU656" s="20" t="s">
        <v>87</v>
      </c>
    </row>
    <row r="657" s="13" customFormat="1">
      <c r="A657" s="13"/>
      <c r="B657" s="234"/>
      <c r="C657" s="235"/>
      <c r="D657" s="219" t="s">
        <v>278</v>
      </c>
      <c r="E657" s="236" t="s">
        <v>21</v>
      </c>
      <c r="F657" s="237" t="s">
        <v>142</v>
      </c>
      <c r="G657" s="235"/>
      <c r="H657" s="238">
        <v>4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278</v>
      </c>
      <c r="AU657" s="244" t="s">
        <v>87</v>
      </c>
      <c r="AV657" s="13" t="s">
        <v>87</v>
      </c>
      <c r="AW657" s="13" t="s">
        <v>38</v>
      </c>
      <c r="AX657" s="13" t="s">
        <v>85</v>
      </c>
      <c r="AY657" s="244" t="s">
        <v>136</v>
      </c>
    </row>
    <row r="658" s="2" customFormat="1" ht="16.5" customHeight="1">
      <c r="A658" s="41"/>
      <c r="B658" s="42"/>
      <c r="C658" s="225" t="s">
        <v>308</v>
      </c>
      <c r="D658" s="225" t="s">
        <v>152</v>
      </c>
      <c r="E658" s="226" t="s">
        <v>1350</v>
      </c>
      <c r="F658" s="227" t="s">
        <v>1351</v>
      </c>
      <c r="G658" s="228" t="s">
        <v>543</v>
      </c>
      <c r="H658" s="229">
        <v>4.7999999999999998</v>
      </c>
      <c r="I658" s="230"/>
      <c r="J658" s="231">
        <f>ROUND(I658*H658,2)</f>
        <v>0</v>
      </c>
      <c r="K658" s="227" t="s">
        <v>21</v>
      </c>
      <c r="L658" s="47"/>
      <c r="M658" s="232" t="s">
        <v>21</v>
      </c>
      <c r="N658" s="233" t="s">
        <v>48</v>
      </c>
      <c r="O658" s="87"/>
      <c r="P658" s="215">
        <f>O658*H658</f>
        <v>0</v>
      </c>
      <c r="Q658" s="215">
        <v>0</v>
      </c>
      <c r="R658" s="215">
        <f>Q658*H658</f>
        <v>0</v>
      </c>
      <c r="S658" s="215">
        <v>0</v>
      </c>
      <c r="T658" s="216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7" t="s">
        <v>142</v>
      </c>
      <c r="AT658" s="217" t="s">
        <v>152</v>
      </c>
      <c r="AU658" s="217" t="s">
        <v>87</v>
      </c>
      <c r="AY658" s="20" t="s">
        <v>136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20" t="s">
        <v>85</v>
      </c>
      <c r="BK658" s="218">
        <f>ROUND(I658*H658,2)</f>
        <v>0</v>
      </c>
      <c r="BL658" s="20" t="s">
        <v>142</v>
      </c>
      <c r="BM658" s="217" t="s">
        <v>1352</v>
      </c>
    </row>
    <row r="659" s="2" customFormat="1">
      <c r="A659" s="41"/>
      <c r="B659" s="42"/>
      <c r="C659" s="43"/>
      <c r="D659" s="219" t="s">
        <v>143</v>
      </c>
      <c r="E659" s="43"/>
      <c r="F659" s="220" t="s">
        <v>1351</v>
      </c>
      <c r="G659" s="43"/>
      <c r="H659" s="43"/>
      <c r="I659" s="221"/>
      <c r="J659" s="43"/>
      <c r="K659" s="43"/>
      <c r="L659" s="47"/>
      <c r="M659" s="222"/>
      <c r="N659" s="223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143</v>
      </c>
      <c r="AU659" s="20" t="s">
        <v>87</v>
      </c>
    </row>
    <row r="660" s="2" customFormat="1">
      <c r="A660" s="41"/>
      <c r="B660" s="42"/>
      <c r="C660" s="43"/>
      <c r="D660" s="219" t="s">
        <v>144</v>
      </c>
      <c r="E660" s="43"/>
      <c r="F660" s="224" t="s">
        <v>1203</v>
      </c>
      <c r="G660" s="43"/>
      <c r="H660" s="43"/>
      <c r="I660" s="221"/>
      <c r="J660" s="43"/>
      <c r="K660" s="43"/>
      <c r="L660" s="47"/>
      <c r="M660" s="222"/>
      <c r="N660" s="223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144</v>
      </c>
      <c r="AU660" s="20" t="s">
        <v>87</v>
      </c>
    </row>
    <row r="661" s="13" customFormat="1">
      <c r="A661" s="13"/>
      <c r="B661" s="234"/>
      <c r="C661" s="235"/>
      <c r="D661" s="219" t="s">
        <v>278</v>
      </c>
      <c r="E661" s="236" t="s">
        <v>759</v>
      </c>
      <c r="F661" s="237" t="s">
        <v>1353</v>
      </c>
      <c r="G661" s="235"/>
      <c r="H661" s="238">
        <v>4.7999999999999998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278</v>
      </c>
      <c r="AU661" s="244" t="s">
        <v>87</v>
      </c>
      <c r="AV661" s="13" t="s">
        <v>87</v>
      </c>
      <c r="AW661" s="13" t="s">
        <v>38</v>
      </c>
      <c r="AX661" s="13" t="s">
        <v>85</v>
      </c>
      <c r="AY661" s="244" t="s">
        <v>136</v>
      </c>
    </row>
    <row r="662" s="2" customFormat="1" ht="16.5" customHeight="1">
      <c r="A662" s="41"/>
      <c r="B662" s="42"/>
      <c r="C662" s="225" t="s">
        <v>437</v>
      </c>
      <c r="D662" s="225" t="s">
        <v>152</v>
      </c>
      <c r="E662" s="226" t="s">
        <v>1354</v>
      </c>
      <c r="F662" s="227" t="s">
        <v>1355</v>
      </c>
      <c r="G662" s="228" t="s">
        <v>543</v>
      </c>
      <c r="H662" s="229">
        <v>1.075</v>
      </c>
      <c r="I662" s="230"/>
      <c r="J662" s="231">
        <f>ROUND(I662*H662,2)</f>
        <v>0</v>
      </c>
      <c r="K662" s="227" t="s">
        <v>790</v>
      </c>
      <c r="L662" s="47"/>
      <c r="M662" s="232" t="s">
        <v>21</v>
      </c>
      <c r="N662" s="233" t="s">
        <v>48</v>
      </c>
      <c r="O662" s="87"/>
      <c r="P662" s="215">
        <f>O662*H662</f>
        <v>0</v>
      </c>
      <c r="Q662" s="215">
        <v>0</v>
      </c>
      <c r="R662" s="215">
        <f>Q662*H662</f>
        <v>0</v>
      </c>
      <c r="S662" s="215">
        <v>0</v>
      </c>
      <c r="T662" s="216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7" t="s">
        <v>142</v>
      </c>
      <c r="AT662" s="217" t="s">
        <v>152</v>
      </c>
      <c r="AU662" s="217" t="s">
        <v>87</v>
      </c>
      <c r="AY662" s="20" t="s">
        <v>136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20" t="s">
        <v>85</v>
      </c>
      <c r="BK662" s="218">
        <f>ROUND(I662*H662,2)</f>
        <v>0</v>
      </c>
      <c r="BL662" s="20" t="s">
        <v>142</v>
      </c>
      <c r="BM662" s="217" t="s">
        <v>1356</v>
      </c>
    </row>
    <row r="663" s="2" customFormat="1">
      <c r="A663" s="41"/>
      <c r="B663" s="42"/>
      <c r="C663" s="43"/>
      <c r="D663" s="219" t="s">
        <v>143</v>
      </c>
      <c r="E663" s="43"/>
      <c r="F663" s="220" t="s">
        <v>1357</v>
      </c>
      <c r="G663" s="43"/>
      <c r="H663" s="43"/>
      <c r="I663" s="221"/>
      <c r="J663" s="43"/>
      <c r="K663" s="43"/>
      <c r="L663" s="47"/>
      <c r="M663" s="222"/>
      <c r="N663" s="223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143</v>
      </c>
      <c r="AU663" s="20" t="s">
        <v>87</v>
      </c>
    </row>
    <row r="664" s="2" customFormat="1">
      <c r="A664" s="41"/>
      <c r="B664" s="42"/>
      <c r="C664" s="43"/>
      <c r="D664" s="276" t="s">
        <v>793</v>
      </c>
      <c r="E664" s="43"/>
      <c r="F664" s="277" t="s">
        <v>1358</v>
      </c>
      <c r="G664" s="43"/>
      <c r="H664" s="43"/>
      <c r="I664" s="221"/>
      <c r="J664" s="43"/>
      <c r="K664" s="43"/>
      <c r="L664" s="47"/>
      <c r="M664" s="222"/>
      <c r="N664" s="223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793</v>
      </c>
      <c r="AU664" s="20" t="s">
        <v>87</v>
      </c>
    </row>
    <row r="665" s="2" customFormat="1">
      <c r="A665" s="41"/>
      <c r="B665" s="42"/>
      <c r="C665" s="43"/>
      <c r="D665" s="219" t="s">
        <v>144</v>
      </c>
      <c r="E665" s="43"/>
      <c r="F665" s="224" t="s">
        <v>1203</v>
      </c>
      <c r="G665" s="43"/>
      <c r="H665" s="43"/>
      <c r="I665" s="221"/>
      <c r="J665" s="43"/>
      <c r="K665" s="43"/>
      <c r="L665" s="47"/>
      <c r="M665" s="222"/>
      <c r="N665" s="223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144</v>
      </c>
      <c r="AU665" s="20" t="s">
        <v>87</v>
      </c>
    </row>
    <row r="666" s="15" customFormat="1">
      <c r="A666" s="15"/>
      <c r="B666" s="258"/>
      <c r="C666" s="259"/>
      <c r="D666" s="219" t="s">
        <v>278</v>
      </c>
      <c r="E666" s="260" t="s">
        <v>21</v>
      </c>
      <c r="F666" s="261" t="s">
        <v>1359</v>
      </c>
      <c r="G666" s="259"/>
      <c r="H666" s="260" t="s">
        <v>21</v>
      </c>
      <c r="I666" s="262"/>
      <c r="J666" s="259"/>
      <c r="K666" s="259"/>
      <c r="L666" s="263"/>
      <c r="M666" s="264"/>
      <c r="N666" s="265"/>
      <c r="O666" s="265"/>
      <c r="P666" s="265"/>
      <c r="Q666" s="265"/>
      <c r="R666" s="265"/>
      <c r="S666" s="265"/>
      <c r="T666" s="266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7" t="s">
        <v>278</v>
      </c>
      <c r="AU666" s="267" t="s">
        <v>87</v>
      </c>
      <c r="AV666" s="15" t="s">
        <v>85</v>
      </c>
      <c r="AW666" s="15" t="s">
        <v>38</v>
      </c>
      <c r="AX666" s="15" t="s">
        <v>77</v>
      </c>
      <c r="AY666" s="267" t="s">
        <v>136</v>
      </c>
    </row>
    <row r="667" s="13" customFormat="1">
      <c r="A667" s="13"/>
      <c r="B667" s="234"/>
      <c r="C667" s="235"/>
      <c r="D667" s="219" t="s">
        <v>278</v>
      </c>
      <c r="E667" s="236" t="s">
        <v>762</v>
      </c>
      <c r="F667" s="237" t="s">
        <v>1360</v>
      </c>
      <c r="G667" s="235"/>
      <c r="H667" s="238">
        <v>1.075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278</v>
      </c>
      <c r="AU667" s="244" t="s">
        <v>87</v>
      </c>
      <c r="AV667" s="13" t="s">
        <v>87</v>
      </c>
      <c r="AW667" s="13" t="s">
        <v>38</v>
      </c>
      <c r="AX667" s="13" t="s">
        <v>85</v>
      </c>
      <c r="AY667" s="244" t="s">
        <v>136</v>
      </c>
    </row>
    <row r="668" s="2" customFormat="1" ht="16.5" customHeight="1">
      <c r="A668" s="41"/>
      <c r="B668" s="42"/>
      <c r="C668" s="225" t="s">
        <v>317</v>
      </c>
      <c r="D668" s="225" t="s">
        <v>152</v>
      </c>
      <c r="E668" s="226" t="s">
        <v>1361</v>
      </c>
      <c r="F668" s="227" t="s">
        <v>1362</v>
      </c>
      <c r="G668" s="228" t="s">
        <v>194</v>
      </c>
      <c r="H668" s="229">
        <v>7.3440000000000003</v>
      </c>
      <c r="I668" s="230"/>
      <c r="J668" s="231">
        <f>ROUND(I668*H668,2)</f>
        <v>0</v>
      </c>
      <c r="K668" s="227" t="s">
        <v>21</v>
      </c>
      <c r="L668" s="47"/>
      <c r="M668" s="232" t="s">
        <v>21</v>
      </c>
      <c r="N668" s="233" t="s">
        <v>48</v>
      </c>
      <c r="O668" s="87"/>
      <c r="P668" s="215">
        <f>O668*H668</f>
        <v>0</v>
      </c>
      <c r="Q668" s="215">
        <v>0.0069100000000000003</v>
      </c>
      <c r="R668" s="215">
        <f>Q668*H668</f>
        <v>0.050747040000000007</v>
      </c>
      <c r="S668" s="215">
        <v>0</v>
      </c>
      <c r="T668" s="216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7" t="s">
        <v>267</v>
      </c>
      <c r="AT668" s="217" t="s">
        <v>152</v>
      </c>
      <c r="AU668" s="217" t="s">
        <v>87</v>
      </c>
      <c r="AY668" s="20" t="s">
        <v>136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20" t="s">
        <v>85</v>
      </c>
      <c r="BK668" s="218">
        <f>ROUND(I668*H668,2)</f>
        <v>0</v>
      </c>
      <c r="BL668" s="20" t="s">
        <v>267</v>
      </c>
      <c r="BM668" s="217" t="s">
        <v>1363</v>
      </c>
    </row>
    <row r="669" s="2" customFormat="1">
      <c r="A669" s="41"/>
      <c r="B669" s="42"/>
      <c r="C669" s="43"/>
      <c r="D669" s="219" t="s">
        <v>143</v>
      </c>
      <c r="E669" s="43"/>
      <c r="F669" s="220" t="s">
        <v>1364</v>
      </c>
      <c r="G669" s="43"/>
      <c r="H669" s="43"/>
      <c r="I669" s="221"/>
      <c r="J669" s="43"/>
      <c r="K669" s="43"/>
      <c r="L669" s="47"/>
      <c r="M669" s="222"/>
      <c r="N669" s="223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143</v>
      </c>
      <c r="AU669" s="20" t="s">
        <v>87</v>
      </c>
    </row>
    <row r="670" s="13" customFormat="1">
      <c r="A670" s="13"/>
      <c r="B670" s="234"/>
      <c r="C670" s="235"/>
      <c r="D670" s="219" t="s">
        <v>278</v>
      </c>
      <c r="E670" s="236" t="s">
        <v>21</v>
      </c>
      <c r="F670" s="237" t="s">
        <v>1365</v>
      </c>
      <c r="G670" s="235"/>
      <c r="H670" s="238">
        <v>7.3440000000000003</v>
      </c>
      <c r="I670" s="239"/>
      <c r="J670" s="235"/>
      <c r="K670" s="235"/>
      <c r="L670" s="240"/>
      <c r="M670" s="241"/>
      <c r="N670" s="242"/>
      <c r="O670" s="242"/>
      <c r="P670" s="242"/>
      <c r="Q670" s="242"/>
      <c r="R670" s="242"/>
      <c r="S670" s="242"/>
      <c r="T670" s="24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4" t="s">
        <v>278</v>
      </c>
      <c r="AU670" s="244" t="s">
        <v>87</v>
      </c>
      <c r="AV670" s="13" t="s">
        <v>87</v>
      </c>
      <c r="AW670" s="13" t="s">
        <v>38</v>
      </c>
      <c r="AX670" s="13" t="s">
        <v>85</v>
      </c>
      <c r="AY670" s="244" t="s">
        <v>136</v>
      </c>
    </row>
    <row r="671" s="2" customFormat="1" ht="16.5" customHeight="1">
      <c r="A671" s="41"/>
      <c r="B671" s="42"/>
      <c r="C671" s="225" t="s">
        <v>443</v>
      </c>
      <c r="D671" s="225" t="s">
        <v>152</v>
      </c>
      <c r="E671" s="226" t="s">
        <v>1366</v>
      </c>
      <c r="F671" s="227" t="s">
        <v>1367</v>
      </c>
      <c r="G671" s="228" t="s">
        <v>194</v>
      </c>
      <c r="H671" s="229">
        <v>7.3440000000000003</v>
      </c>
      <c r="I671" s="230"/>
      <c r="J671" s="231">
        <f>ROUND(I671*H671,2)</f>
        <v>0</v>
      </c>
      <c r="K671" s="227" t="s">
        <v>21</v>
      </c>
      <c r="L671" s="47"/>
      <c r="M671" s="232" t="s">
        <v>21</v>
      </c>
      <c r="N671" s="233" t="s">
        <v>48</v>
      </c>
      <c r="O671" s="87"/>
      <c r="P671" s="215">
        <f>O671*H671</f>
        <v>0</v>
      </c>
      <c r="Q671" s="215">
        <v>0</v>
      </c>
      <c r="R671" s="215">
        <f>Q671*H671</f>
        <v>0</v>
      </c>
      <c r="S671" s="215">
        <v>0</v>
      </c>
      <c r="T671" s="216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7" t="s">
        <v>142</v>
      </c>
      <c r="AT671" s="217" t="s">
        <v>152</v>
      </c>
      <c r="AU671" s="217" t="s">
        <v>87</v>
      </c>
      <c r="AY671" s="20" t="s">
        <v>136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20" t="s">
        <v>85</v>
      </c>
      <c r="BK671" s="218">
        <f>ROUND(I671*H671,2)</f>
        <v>0</v>
      </c>
      <c r="BL671" s="20" t="s">
        <v>142</v>
      </c>
      <c r="BM671" s="217" t="s">
        <v>1368</v>
      </c>
    </row>
    <row r="672" s="2" customFormat="1">
      <c r="A672" s="41"/>
      <c r="B672" s="42"/>
      <c r="C672" s="43"/>
      <c r="D672" s="219" t="s">
        <v>143</v>
      </c>
      <c r="E672" s="43"/>
      <c r="F672" s="220" t="s">
        <v>1369</v>
      </c>
      <c r="G672" s="43"/>
      <c r="H672" s="43"/>
      <c r="I672" s="221"/>
      <c r="J672" s="43"/>
      <c r="K672" s="43"/>
      <c r="L672" s="47"/>
      <c r="M672" s="222"/>
      <c r="N672" s="223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143</v>
      </c>
      <c r="AU672" s="20" t="s">
        <v>87</v>
      </c>
    </row>
    <row r="673" s="2" customFormat="1" ht="16.5" customHeight="1">
      <c r="A673" s="41"/>
      <c r="B673" s="42"/>
      <c r="C673" s="225" t="s">
        <v>321</v>
      </c>
      <c r="D673" s="225" t="s">
        <v>152</v>
      </c>
      <c r="E673" s="226" t="s">
        <v>1370</v>
      </c>
      <c r="F673" s="227" t="s">
        <v>1371</v>
      </c>
      <c r="G673" s="228" t="s">
        <v>194</v>
      </c>
      <c r="H673" s="229">
        <v>10.75</v>
      </c>
      <c r="I673" s="230"/>
      <c r="J673" s="231">
        <f>ROUND(I673*H673,2)</f>
        <v>0</v>
      </c>
      <c r="K673" s="227" t="s">
        <v>790</v>
      </c>
      <c r="L673" s="47"/>
      <c r="M673" s="232" t="s">
        <v>21</v>
      </c>
      <c r="N673" s="233" t="s">
        <v>48</v>
      </c>
      <c r="O673" s="87"/>
      <c r="P673" s="215">
        <f>O673*H673</f>
        <v>0</v>
      </c>
      <c r="Q673" s="215">
        <v>0.0045999999999999999</v>
      </c>
      <c r="R673" s="215">
        <f>Q673*H673</f>
        <v>0.049450000000000001</v>
      </c>
      <c r="S673" s="215">
        <v>0</v>
      </c>
      <c r="T673" s="216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7" t="s">
        <v>142</v>
      </c>
      <c r="AT673" s="217" t="s">
        <v>152</v>
      </c>
      <c r="AU673" s="217" t="s">
        <v>87</v>
      </c>
      <c r="AY673" s="20" t="s">
        <v>136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20" t="s">
        <v>85</v>
      </c>
      <c r="BK673" s="218">
        <f>ROUND(I673*H673,2)</f>
        <v>0</v>
      </c>
      <c r="BL673" s="20" t="s">
        <v>142</v>
      </c>
      <c r="BM673" s="217" t="s">
        <v>1372</v>
      </c>
    </row>
    <row r="674" s="2" customFormat="1">
      <c r="A674" s="41"/>
      <c r="B674" s="42"/>
      <c r="C674" s="43"/>
      <c r="D674" s="219" t="s">
        <v>143</v>
      </c>
      <c r="E674" s="43"/>
      <c r="F674" s="220" t="s">
        <v>1373</v>
      </c>
      <c r="G674" s="43"/>
      <c r="H674" s="43"/>
      <c r="I674" s="221"/>
      <c r="J674" s="43"/>
      <c r="K674" s="43"/>
      <c r="L674" s="47"/>
      <c r="M674" s="222"/>
      <c r="N674" s="223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143</v>
      </c>
      <c r="AU674" s="20" t="s">
        <v>87</v>
      </c>
    </row>
    <row r="675" s="2" customFormat="1">
      <c r="A675" s="41"/>
      <c r="B675" s="42"/>
      <c r="C675" s="43"/>
      <c r="D675" s="276" t="s">
        <v>793</v>
      </c>
      <c r="E675" s="43"/>
      <c r="F675" s="277" t="s">
        <v>1374</v>
      </c>
      <c r="G675" s="43"/>
      <c r="H675" s="43"/>
      <c r="I675" s="221"/>
      <c r="J675" s="43"/>
      <c r="K675" s="43"/>
      <c r="L675" s="47"/>
      <c r="M675" s="222"/>
      <c r="N675" s="223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793</v>
      </c>
      <c r="AU675" s="20" t="s">
        <v>87</v>
      </c>
    </row>
    <row r="676" s="15" customFormat="1">
      <c r="A676" s="15"/>
      <c r="B676" s="258"/>
      <c r="C676" s="259"/>
      <c r="D676" s="219" t="s">
        <v>278</v>
      </c>
      <c r="E676" s="260" t="s">
        <v>21</v>
      </c>
      <c r="F676" s="261" t="s">
        <v>1359</v>
      </c>
      <c r="G676" s="259"/>
      <c r="H676" s="260" t="s">
        <v>21</v>
      </c>
      <c r="I676" s="262"/>
      <c r="J676" s="259"/>
      <c r="K676" s="259"/>
      <c r="L676" s="263"/>
      <c r="M676" s="264"/>
      <c r="N676" s="265"/>
      <c r="O676" s="265"/>
      <c r="P676" s="265"/>
      <c r="Q676" s="265"/>
      <c r="R676" s="265"/>
      <c r="S676" s="265"/>
      <c r="T676" s="266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7" t="s">
        <v>278</v>
      </c>
      <c r="AU676" s="267" t="s">
        <v>87</v>
      </c>
      <c r="AV676" s="15" t="s">
        <v>85</v>
      </c>
      <c r="AW676" s="15" t="s">
        <v>38</v>
      </c>
      <c r="AX676" s="15" t="s">
        <v>77</v>
      </c>
      <c r="AY676" s="267" t="s">
        <v>136</v>
      </c>
    </row>
    <row r="677" s="13" customFormat="1">
      <c r="A677" s="13"/>
      <c r="B677" s="234"/>
      <c r="C677" s="235"/>
      <c r="D677" s="219" t="s">
        <v>278</v>
      </c>
      <c r="E677" s="236" t="s">
        <v>21</v>
      </c>
      <c r="F677" s="237" t="s">
        <v>1375</v>
      </c>
      <c r="G677" s="235"/>
      <c r="H677" s="238">
        <v>10.75</v>
      </c>
      <c r="I677" s="239"/>
      <c r="J677" s="235"/>
      <c r="K677" s="235"/>
      <c r="L677" s="240"/>
      <c r="M677" s="241"/>
      <c r="N677" s="242"/>
      <c r="O677" s="242"/>
      <c r="P677" s="242"/>
      <c r="Q677" s="242"/>
      <c r="R677" s="242"/>
      <c r="S677" s="242"/>
      <c r="T677" s="24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4" t="s">
        <v>278</v>
      </c>
      <c r="AU677" s="244" t="s">
        <v>87</v>
      </c>
      <c r="AV677" s="13" t="s">
        <v>87</v>
      </c>
      <c r="AW677" s="13" t="s">
        <v>38</v>
      </c>
      <c r="AX677" s="13" t="s">
        <v>85</v>
      </c>
      <c r="AY677" s="244" t="s">
        <v>136</v>
      </c>
    </row>
    <row r="678" s="2" customFormat="1" ht="16.5" customHeight="1">
      <c r="A678" s="41"/>
      <c r="B678" s="42"/>
      <c r="C678" s="225" t="s">
        <v>447</v>
      </c>
      <c r="D678" s="225" t="s">
        <v>152</v>
      </c>
      <c r="E678" s="226" t="s">
        <v>1376</v>
      </c>
      <c r="F678" s="227" t="s">
        <v>1377</v>
      </c>
      <c r="G678" s="228" t="s">
        <v>194</v>
      </c>
      <c r="H678" s="229">
        <v>10.75</v>
      </c>
      <c r="I678" s="230"/>
      <c r="J678" s="231">
        <f>ROUND(I678*H678,2)</f>
        <v>0</v>
      </c>
      <c r="K678" s="227" t="s">
        <v>790</v>
      </c>
      <c r="L678" s="47"/>
      <c r="M678" s="232" t="s">
        <v>21</v>
      </c>
      <c r="N678" s="233" t="s">
        <v>48</v>
      </c>
      <c r="O678" s="87"/>
      <c r="P678" s="215">
        <f>O678*H678</f>
        <v>0</v>
      </c>
      <c r="Q678" s="215">
        <v>0</v>
      </c>
      <c r="R678" s="215">
        <f>Q678*H678</f>
        <v>0</v>
      </c>
      <c r="S678" s="215">
        <v>0</v>
      </c>
      <c r="T678" s="216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17" t="s">
        <v>142</v>
      </c>
      <c r="AT678" s="217" t="s">
        <v>152</v>
      </c>
      <c r="AU678" s="217" t="s">
        <v>87</v>
      </c>
      <c r="AY678" s="20" t="s">
        <v>136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20" t="s">
        <v>85</v>
      </c>
      <c r="BK678" s="218">
        <f>ROUND(I678*H678,2)</f>
        <v>0</v>
      </c>
      <c r="BL678" s="20" t="s">
        <v>142</v>
      </c>
      <c r="BM678" s="217" t="s">
        <v>1378</v>
      </c>
    </row>
    <row r="679" s="2" customFormat="1">
      <c r="A679" s="41"/>
      <c r="B679" s="42"/>
      <c r="C679" s="43"/>
      <c r="D679" s="219" t="s">
        <v>143</v>
      </c>
      <c r="E679" s="43"/>
      <c r="F679" s="220" t="s">
        <v>1379</v>
      </c>
      <c r="G679" s="43"/>
      <c r="H679" s="43"/>
      <c r="I679" s="221"/>
      <c r="J679" s="43"/>
      <c r="K679" s="43"/>
      <c r="L679" s="47"/>
      <c r="M679" s="222"/>
      <c r="N679" s="223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143</v>
      </c>
      <c r="AU679" s="20" t="s">
        <v>87</v>
      </c>
    </row>
    <row r="680" s="2" customFormat="1">
      <c r="A680" s="41"/>
      <c r="B680" s="42"/>
      <c r="C680" s="43"/>
      <c r="D680" s="276" t="s">
        <v>793</v>
      </c>
      <c r="E680" s="43"/>
      <c r="F680" s="277" t="s">
        <v>1380</v>
      </c>
      <c r="G680" s="43"/>
      <c r="H680" s="43"/>
      <c r="I680" s="221"/>
      <c r="J680" s="43"/>
      <c r="K680" s="43"/>
      <c r="L680" s="47"/>
      <c r="M680" s="222"/>
      <c r="N680" s="223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793</v>
      </c>
      <c r="AU680" s="20" t="s">
        <v>87</v>
      </c>
    </row>
    <row r="681" s="12" customFormat="1" ht="22.8" customHeight="1">
      <c r="A681" s="12"/>
      <c r="B681" s="191"/>
      <c r="C681" s="192"/>
      <c r="D681" s="193" t="s">
        <v>76</v>
      </c>
      <c r="E681" s="256" t="s">
        <v>167</v>
      </c>
      <c r="F681" s="256" t="s">
        <v>1381</v>
      </c>
      <c r="G681" s="192"/>
      <c r="H681" s="192"/>
      <c r="I681" s="195"/>
      <c r="J681" s="257">
        <f>BK681</f>
        <v>0</v>
      </c>
      <c r="K681" s="192"/>
      <c r="L681" s="197"/>
      <c r="M681" s="198"/>
      <c r="N681" s="199"/>
      <c r="O681" s="199"/>
      <c r="P681" s="200">
        <f>SUM(P682:P916)</f>
        <v>0</v>
      </c>
      <c r="Q681" s="199"/>
      <c r="R681" s="200">
        <f>SUM(R682:R916)</f>
        <v>201.61095</v>
      </c>
      <c r="S681" s="199"/>
      <c r="T681" s="201">
        <f>SUM(T682:T916)</f>
        <v>1411.8299849999999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02" t="s">
        <v>85</v>
      </c>
      <c r="AT681" s="203" t="s">
        <v>76</v>
      </c>
      <c r="AU681" s="203" t="s">
        <v>85</v>
      </c>
      <c r="AY681" s="202" t="s">
        <v>136</v>
      </c>
      <c r="BK681" s="204">
        <f>SUM(BK682:BK916)</f>
        <v>0</v>
      </c>
    </row>
    <row r="682" s="2" customFormat="1" ht="16.5" customHeight="1">
      <c r="A682" s="41"/>
      <c r="B682" s="42"/>
      <c r="C682" s="225" t="s">
        <v>324</v>
      </c>
      <c r="D682" s="225" t="s">
        <v>152</v>
      </c>
      <c r="E682" s="226" t="s">
        <v>1382</v>
      </c>
      <c r="F682" s="227" t="s">
        <v>1383</v>
      </c>
      <c r="G682" s="228" t="s">
        <v>227</v>
      </c>
      <c r="H682" s="229">
        <v>285.44999999999999</v>
      </c>
      <c r="I682" s="230"/>
      <c r="J682" s="231">
        <f>ROUND(I682*H682,2)</f>
        <v>0</v>
      </c>
      <c r="K682" s="227" t="s">
        <v>790</v>
      </c>
      <c r="L682" s="47"/>
      <c r="M682" s="232" t="s">
        <v>21</v>
      </c>
      <c r="N682" s="233" t="s">
        <v>48</v>
      </c>
      <c r="O682" s="87"/>
      <c r="P682" s="215">
        <f>O682*H682</f>
        <v>0</v>
      </c>
      <c r="Q682" s="215">
        <v>0.1295</v>
      </c>
      <c r="R682" s="215">
        <f>Q682*H682</f>
        <v>36.965775000000001</v>
      </c>
      <c r="S682" s="215">
        <v>0</v>
      </c>
      <c r="T682" s="216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17" t="s">
        <v>142</v>
      </c>
      <c r="AT682" s="217" t="s">
        <v>152</v>
      </c>
      <c r="AU682" s="217" t="s">
        <v>87</v>
      </c>
      <c r="AY682" s="20" t="s">
        <v>136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20" t="s">
        <v>85</v>
      </c>
      <c r="BK682" s="218">
        <f>ROUND(I682*H682,2)</f>
        <v>0</v>
      </c>
      <c r="BL682" s="20" t="s">
        <v>142</v>
      </c>
      <c r="BM682" s="217" t="s">
        <v>1384</v>
      </c>
    </row>
    <row r="683" s="2" customFormat="1">
      <c r="A683" s="41"/>
      <c r="B683" s="42"/>
      <c r="C683" s="43"/>
      <c r="D683" s="219" t="s">
        <v>143</v>
      </c>
      <c r="E683" s="43"/>
      <c r="F683" s="220" t="s">
        <v>1385</v>
      </c>
      <c r="G683" s="43"/>
      <c r="H683" s="43"/>
      <c r="I683" s="221"/>
      <c r="J683" s="43"/>
      <c r="K683" s="43"/>
      <c r="L683" s="47"/>
      <c r="M683" s="222"/>
      <c r="N683" s="223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143</v>
      </c>
      <c r="AU683" s="20" t="s">
        <v>87</v>
      </c>
    </row>
    <row r="684" s="2" customFormat="1">
      <c r="A684" s="41"/>
      <c r="B684" s="42"/>
      <c r="C684" s="43"/>
      <c r="D684" s="276" t="s">
        <v>793</v>
      </c>
      <c r="E684" s="43"/>
      <c r="F684" s="277" t="s">
        <v>1386</v>
      </c>
      <c r="G684" s="43"/>
      <c r="H684" s="43"/>
      <c r="I684" s="221"/>
      <c r="J684" s="43"/>
      <c r="K684" s="43"/>
      <c r="L684" s="47"/>
      <c r="M684" s="222"/>
      <c r="N684" s="223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793</v>
      </c>
      <c r="AU684" s="20" t="s">
        <v>87</v>
      </c>
    </row>
    <row r="685" s="13" customFormat="1">
      <c r="A685" s="13"/>
      <c r="B685" s="234"/>
      <c r="C685" s="235"/>
      <c r="D685" s="219" t="s">
        <v>278</v>
      </c>
      <c r="E685" s="236" t="s">
        <v>21</v>
      </c>
      <c r="F685" s="237" t="s">
        <v>628</v>
      </c>
      <c r="G685" s="235"/>
      <c r="H685" s="238">
        <v>285.44999999999999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278</v>
      </c>
      <c r="AU685" s="244" t="s">
        <v>87</v>
      </c>
      <c r="AV685" s="13" t="s">
        <v>87</v>
      </c>
      <c r="AW685" s="13" t="s">
        <v>38</v>
      </c>
      <c r="AX685" s="13" t="s">
        <v>85</v>
      </c>
      <c r="AY685" s="244" t="s">
        <v>136</v>
      </c>
    </row>
    <row r="686" s="2" customFormat="1" ht="16.5" customHeight="1">
      <c r="A686" s="41"/>
      <c r="B686" s="42"/>
      <c r="C686" s="205" t="s">
        <v>1387</v>
      </c>
      <c r="D686" s="205" t="s">
        <v>137</v>
      </c>
      <c r="E686" s="206" t="s">
        <v>1388</v>
      </c>
      <c r="F686" s="207" t="s">
        <v>1389</v>
      </c>
      <c r="G686" s="208" t="s">
        <v>227</v>
      </c>
      <c r="H686" s="209">
        <v>285.44999999999999</v>
      </c>
      <c r="I686" s="210"/>
      <c r="J686" s="211">
        <f>ROUND(I686*H686,2)</f>
        <v>0</v>
      </c>
      <c r="K686" s="207" t="s">
        <v>790</v>
      </c>
      <c r="L686" s="212"/>
      <c r="M686" s="213" t="s">
        <v>21</v>
      </c>
      <c r="N686" s="214" t="s">
        <v>48</v>
      </c>
      <c r="O686" s="87"/>
      <c r="P686" s="215">
        <f>O686*H686</f>
        <v>0</v>
      </c>
      <c r="Q686" s="215">
        <v>0.056120000000000003</v>
      </c>
      <c r="R686" s="215">
        <f>Q686*H686</f>
        <v>16.019454</v>
      </c>
      <c r="S686" s="215">
        <v>0</v>
      </c>
      <c r="T686" s="216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7" t="s">
        <v>141</v>
      </c>
      <c r="AT686" s="217" t="s">
        <v>137</v>
      </c>
      <c r="AU686" s="217" t="s">
        <v>87</v>
      </c>
      <c r="AY686" s="20" t="s">
        <v>136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20" t="s">
        <v>85</v>
      </c>
      <c r="BK686" s="218">
        <f>ROUND(I686*H686,2)</f>
        <v>0</v>
      </c>
      <c r="BL686" s="20" t="s">
        <v>142</v>
      </c>
      <c r="BM686" s="217" t="s">
        <v>1390</v>
      </c>
    </row>
    <row r="687" s="2" customFormat="1">
      <c r="A687" s="41"/>
      <c r="B687" s="42"/>
      <c r="C687" s="43"/>
      <c r="D687" s="219" t="s">
        <v>143</v>
      </c>
      <c r="E687" s="43"/>
      <c r="F687" s="220" t="s">
        <v>1389</v>
      </c>
      <c r="G687" s="43"/>
      <c r="H687" s="43"/>
      <c r="I687" s="221"/>
      <c r="J687" s="43"/>
      <c r="K687" s="43"/>
      <c r="L687" s="47"/>
      <c r="M687" s="222"/>
      <c r="N687" s="223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143</v>
      </c>
      <c r="AU687" s="20" t="s">
        <v>87</v>
      </c>
    </row>
    <row r="688" s="15" customFormat="1">
      <c r="A688" s="15"/>
      <c r="B688" s="258"/>
      <c r="C688" s="259"/>
      <c r="D688" s="219" t="s">
        <v>278</v>
      </c>
      <c r="E688" s="260" t="s">
        <v>21</v>
      </c>
      <c r="F688" s="261" t="s">
        <v>1391</v>
      </c>
      <c r="G688" s="259"/>
      <c r="H688" s="260" t="s">
        <v>21</v>
      </c>
      <c r="I688" s="262"/>
      <c r="J688" s="259"/>
      <c r="K688" s="259"/>
      <c r="L688" s="263"/>
      <c r="M688" s="264"/>
      <c r="N688" s="265"/>
      <c r="O688" s="265"/>
      <c r="P688" s="265"/>
      <c r="Q688" s="265"/>
      <c r="R688" s="265"/>
      <c r="S688" s="265"/>
      <c r="T688" s="266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7" t="s">
        <v>278</v>
      </c>
      <c r="AU688" s="267" t="s">
        <v>87</v>
      </c>
      <c r="AV688" s="15" t="s">
        <v>85</v>
      </c>
      <c r="AW688" s="15" t="s">
        <v>38</v>
      </c>
      <c r="AX688" s="15" t="s">
        <v>77</v>
      </c>
      <c r="AY688" s="267" t="s">
        <v>136</v>
      </c>
    </row>
    <row r="689" s="13" customFormat="1">
      <c r="A689" s="13"/>
      <c r="B689" s="234"/>
      <c r="C689" s="235"/>
      <c r="D689" s="219" t="s">
        <v>278</v>
      </c>
      <c r="E689" s="236" t="s">
        <v>21</v>
      </c>
      <c r="F689" s="237" t="s">
        <v>1392</v>
      </c>
      <c r="G689" s="235"/>
      <c r="H689" s="238">
        <v>32.450000000000003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278</v>
      </c>
      <c r="AU689" s="244" t="s">
        <v>87</v>
      </c>
      <c r="AV689" s="13" t="s">
        <v>87</v>
      </c>
      <c r="AW689" s="13" t="s">
        <v>38</v>
      </c>
      <c r="AX689" s="13" t="s">
        <v>77</v>
      </c>
      <c r="AY689" s="244" t="s">
        <v>136</v>
      </c>
    </row>
    <row r="690" s="13" customFormat="1">
      <c r="A690" s="13"/>
      <c r="B690" s="234"/>
      <c r="C690" s="235"/>
      <c r="D690" s="219" t="s">
        <v>278</v>
      </c>
      <c r="E690" s="236" t="s">
        <v>21</v>
      </c>
      <c r="F690" s="237" t="s">
        <v>1393</v>
      </c>
      <c r="G690" s="235"/>
      <c r="H690" s="238">
        <v>253</v>
      </c>
      <c r="I690" s="239"/>
      <c r="J690" s="235"/>
      <c r="K690" s="235"/>
      <c r="L690" s="240"/>
      <c r="M690" s="241"/>
      <c r="N690" s="242"/>
      <c r="O690" s="242"/>
      <c r="P690" s="242"/>
      <c r="Q690" s="242"/>
      <c r="R690" s="242"/>
      <c r="S690" s="242"/>
      <c r="T690" s="24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4" t="s">
        <v>278</v>
      </c>
      <c r="AU690" s="244" t="s">
        <v>87</v>
      </c>
      <c r="AV690" s="13" t="s">
        <v>87</v>
      </c>
      <c r="AW690" s="13" t="s">
        <v>38</v>
      </c>
      <c r="AX690" s="13" t="s">
        <v>77</v>
      </c>
      <c r="AY690" s="244" t="s">
        <v>136</v>
      </c>
    </row>
    <row r="691" s="14" customFormat="1">
      <c r="A691" s="14"/>
      <c r="B691" s="245"/>
      <c r="C691" s="246"/>
      <c r="D691" s="219" t="s">
        <v>278</v>
      </c>
      <c r="E691" s="247" t="s">
        <v>628</v>
      </c>
      <c r="F691" s="248" t="s">
        <v>280</v>
      </c>
      <c r="G691" s="246"/>
      <c r="H691" s="249">
        <v>285.44999999999999</v>
      </c>
      <c r="I691" s="250"/>
      <c r="J691" s="246"/>
      <c r="K691" s="246"/>
      <c r="L691" s="251"/>
      <c r="M691" s="252"/>
      <c r="N691" s="253"/>
      <c r="O691" s="253"/>
      <c r="P691" s="253"/>
      <c r="Q691" s="253"/>
      <c r="R691" s="253"/>
      <c r="S691" s="253"/>
      <c r="T691" s="25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5" t="s">
        <v>278</v>
      </c>
      <c r="AU691" s="255" t="s">
        <v>87</v>
      </c>
      <c r="AV691" s="14" t="s">
        <v>142</v>
      </c>
      <c r="AW691" s="14" t="s">
        <v>38</v>
      </c>
      <c r="AX691" s="14" t="s">
        <v>85</v>
      </c>
      <c r="AY691" s="255" t="s">
        <v>136</v>
      </c>
    </row>
    <row r="692" s="2" customFormat="1" ht="16.5" customHeight="1">
      <c r="A692" s="41"/>
      <c r="B692" s="42"/>
      <c r="C692" s="225" t="s">
        <v>329</v>
      </c>
      <c r="D692" s="225" t="s">
        <v>152</v>
      </c>
      <c r="E692" s="226" t="s">
        <v>1394</v>
      </c>
      <c r="F692" s="227" t="s">
        <v>1395</v>
      </c>
      <c r="G692" s="228" t="s">
        <v>227</v>
      </c>
      <c r="H692" s="229">
        <v>788</v>
      </c>
      <c r="I692" s="230"/>
      <c r="J692" s="231">
        <f>ROUND(I692*H692,2)</f>
        <v>0</v>
      </c>
      <c r="K692" s="227" t="s">
        <v>790</v>
      </c>
      <c r="L692" s="47"/>
      <c r="M692" s="232" t="s">
        <v>21</v>
      </c>
      <c r="N692" s="233" t="s">
        <v>48</v>
      </c>
      <c r="O692" s="87"/>
      <c r="P692" s="215">
        <f>O692*H692</f>
        <v>0</v>
      </c>
      <c r="Q692" s="215">
        <v>1.0000000000000001E-05</v>
      </c>
      <c r="R692" s="215">
        <f>Q692*H692</f>
        <v>0.0078799999999999999</v>
      </c>
      <c r="S692" s="215">
        <v>0</v>
      </c>
      <c r="T692" s="216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7" t="s">
        <v>142</v>
      </c>
      <c r="AT692" s="217" t="s">
        <v>152</v>
      </c>
      <c r="AU692" s="217" t="s">
        <v>87</v>
      </c>
      <c r="AY692" s="20" t="s">
        <v>136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20" t="s">
        <v>85</v>
      </c>
      <c r="BK692" s="218">
        <f>ROUND(I692*H692,2)</f>
        <v>0</v>
      </c>
      <c r="BL692" s="20" t="s">
        <v>142</v>
      </c>
      <c r="BM692" s="217" t="s">
        <v>1396</v>
      </c>
    </row>
    <row r="693" s="2" customFormat="1">
      <c r="A693" s="41"/>
      <c r="B693" s="42"/>
      <c r="C693" s="43"/>
      <c r="D693" s="219" t="s">
        <v>143</v>
      </c>
      <c r="E693" s="43"/>
      <c r="F693" s="220" t="s">
        <v>1397</v>
      </c>
      <c r="G693" s="43"/>
      <c r="H693" s="43"/>
      <c r="I693" s="221"/>
      <c r="J693" s="43"/>
      <c r="K693" s="43"/>
      <c r="L693" s="47"/>
      <c r="M693" s="222"/>
      <c r="N693" s="223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143</v>
      </c>
      <c r="AU693" s="20" t="s">
        <v>87</v>
      </c>
    </row>
    <row r="694" s="2" customFormat="1">
      <c r="A694" s="41"/>
      <c r="B694" s="42"/>
      <c r="C694" s="43"/>
      <c r="D694" s="276" t="s">
        <v>793</v>
      </c>
      <c r="E694" s="43"/>
      <c r="F694" s="277" t="s">
        <v>1398</v>
      </c>
      <c r="G694" s="43"/>
      <c r="H694" s="43"/>
      <c r="I694" s="221"/>
      <c r="J694" s="43"/>
      <c r="K694" s="43"/>
      <c r="L694" s="47"/>
      <c r="M694" s="222"/>
      <c r="N694" s="223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793</v>
      </c>
      <c r="AU694" s="20" t="s">
        <v>87</v>
      </c>
    </row>
    <row r="695" s="15" customFormat="1">
      <c r="A695" s="15"/>
      <c r="B695" s="258"/>
      <c r="C695" s="259"/>
      <c r="D695" s="219" t="s">
        <v>278</v>
      </c>
      <c r="E695" s="260" t="s">
        <v>21</v>
      </c>
      <c r="F695" s="261" t="s">
        <v>1170</v>
      </c>
      <c r="G695" s="259"/>
      <c r="H695" s="260" t="s">
        <v>21</v>
      </c>
      <c r="I695" s="262"/>
      <c r="J695" s="259"/>
      <c r="K695" s="259"/>
      <c r="L695" s="263"/>
      <c r="M695" s="264"/>
      <c r="N695" s="265"/>
      <c r="O695" s="265"/>
      <c r="P695" s="265"/>
      <c r="Q695" s="265"/>
      <c r="R695" s="265"/>
      <c r="S695" s="265"/>
      <c r="T695" s="266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7" t="s">
        <v>278</v>
      </c>
      <c r="AU695" s="267" t="s">
        <v>87</v>
      </c>
      <c r="AV695" s="15" t="s">
        <v>85</v>
      </c>
      <c r="AW695" s="15" t="s">
        <v>38</v>
      </c>
      <c r="AX695" s="15" t="s">
        <v>77</v>
      </c>
      <c r="AY695" s="267" t="s">
        <v>136</v>
      </c>
    </row>
    <row r="696" s="13" customFormat="1">
      <c r="A696" s="13"/>
      <c r="B696" s="234"/>
      <c r="C696" s="235"/>
      <c r="D696" s="219" t="s">
        <v>278</v>
      </c>
      <c r="E696" s="236" t="s">
        <v>21</v>
      </c>
      <c r="F696" s="237" t="s">
        <v>1399</v>
      </c>
      <c r="G696" s="235"/>
      <c r="H696" s="238">
        <v>343</v>
      </c>
      <c r="I696" s="239"/>
      <c r="J696" s="235"/>
      <c r="K696" s="235"/>
      <c r="L696" s="240"/>
      <c r="M696" s="241"/>
      <c r="N696" s="242"/>
      <c r="O696" s="242"/>
      <c r="P696" s="242"/>
      <c r="Q696" s="242"/>
      <c r="R696" s="242"/>
      <c r="S696" s="242"/>
      <c r="T696" s="24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4" t="s">
        <v>278</v>
      </c>
      <c r="AU696" s="244" t="s">
        <v>87</v>
      </c>
      <c r="AV696" s="13" t="s">
        <v>87</v>
      </c>
      <c r="AW696" s="13" t="s">
        <v>38</v>
      </c>
      <c r="AX696" s="13" t="s">
        <v>77</v>
      </c>
      <c r="AY696" s="244" t="s">
        <v>136</v>
      </c>
    </row>
    <row r="697" s="13" customFormat="1">
      <c r="A697" s="13"/>
      <c r="B697" s="234"/>
      <c r="C697" s="235"/>
      <c r="D697" s="219" t="s">
        <v>278</v>
      </c>
      <c r="E697" s="236" t="s">
        <v>21</v>
      </c>
      <c r="F697" s="237" t="s">
        <v>1400</v>
      </c>
      <c r="G697" s="235"/>
      <c r="H697" s="238">
        <v>445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278</v>
      </c>
      <c r="AU697" s="244" t="s">
        <v>87</v>
      </c>
      <c r="AV697" s="13" t="s">
        <v>87</v>
      </c>
      <c r="AW697" s="13" t="s">
        <v>38</v>
      </c>
      <c r="AX697" s="13" t="s">
        <v>77</v>
      </c>
      <c r="AY697" s="244" t="s">
        <v>136</v>
      </c>
    </row>
    <row r="698" s="14" customFormat="1">
      <c r="A698" s="14"/>
      <c r="B698" s="245"/>
      <c r="C698" s="246"/>
      <c r="D698" s="219" t="s">
        <v>278</v>
      </c>
      <c r="E698" s="247" t="s">
        <v>697</v>
      </c>
      <c r="F698" s="248" t="s">
        <v>280</v>
      </c>
      <c r="G698" s="246"/>
      <c r="H698" s="249">
        <v>788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278</v>
      </c>
      <c r="AU698" s="255" t="s">
        <v>87</v>
      </c>
      <c r="AV698" s="14" t="s">
        <v>142</v>
      </c>
      <c r="AW698" s="14" t="s">
        <v>38</v>
      </c>
      <c r="AX698" s="14" t="s">
        <v>85</v>
      </c>
      <c r="AY698" s="255" t="s">
        <v>136</v>
      </c>
    </row>
    <row r="699" s="2" customFormat="1" ht="16.5" customHeight="1">
      <c r="A699" s="41"/>
      <c r="B699" s="42"/>
      <c r="C699" s="225" t="s">
        <v>459</v>
      </c>
      <c r="D699" s="225" t="s">
        <v>152</v>
      </c>
      <c r="E699" s="226" t="s">
        <v>1401</v>
      </c>
      <c r="F699" s="227" t="s">
        <v>1402</v>
      </c>
      <c r="G699" s="228" t="s">
        <v>227</v>
      </c>
      <c r="H699" s="229">
        <v>788</v>
      </c>
      <c r="I699" s="230"/>
      <c r="J699" s="231">
        <f>ROUND(I699*H699,2)</f>
        <v>0</v>
      </c>
      <c r="K699" s="227" t="s">
        <v>790</v>
      </c>
      <c r="L699" s="47"/>
      <c r="M699" s="232" t="s">
        <v>21</v>
      </c>
      <c r="N699" s="233" t="s">
        <v>48</v>
      </c>
      <c r="O699" s="87"/>
      <c r="P699" s="215">
        <f>O699*H699</f>
        <v>0</v>
      </c>
      <c r="Q699" s="215">
        <v>0.00034000000000000002</v>
      </c>
      <c r="R699" s="215">
        <f>Q699*H699</f>
        <v>0.26792000000000005</v>
      </c>
      <c r="S699" s="215">
        <v>0</v>
      </c>
      <c r="T699" s="216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17" t="s">
        <v>142</v>
      </c>
      <c r="AT699" s="217" t="s">
        <v>152</v>
      </c>
      <c r="AU699" s="217" t="s">
        <v>87</v>
      </c>
      <c r="AY699" s="20" t="s">
        <v>136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20" t="s">
        <v>85</v>
      </c>
      <c r="BK699" s="218">
        <f>ROUND(I699*H699,2)</f>
        <v>0</v>
      </c>
      <c r="BL699" s="20" t="s">
        <v>142</v>
      </c>
      <c r="BM699" s="217" t="s">
        <v>1403</v>
      </c>
    </row>
    <row r="700" s="2" customFormat="1">
      <c r="A700" s="41"/>
      <c r="B700" s="42"/>
      <c r="C700" s="43"/>
      <c r="D700" s="219" t="s">
        <v>143</v>
      </c>
      <c r="E700" s="43"/>
      <c r="F700" s="220" t="s">
        <v>1404</v>
      </c>
      <c r="G700" s="43"/>
      <c r="H700" s="43"/>
      <c r="I700" s="221"/>
      <c r="J700" s="43"/>
      <c r="K700" s="43"/>
      <c r="L700" s="47"/>
      <c r="M700" s="222"/>
      <c r="N700" s="223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143</v>
      </c>
      <c r="AU700" s="20" t="s">
        <v>87</v>
      </c>
    </row>
    <row r="701" s="2" customFormat="1">
      <c r="A701" s="41"/>
      <c r="B701" s="42"/>
      <c r="C701" s="43"/>
      <c r="D701" s="276" t="s">
        <v>793</v>
      </c>
      <c r="E701" s="43"/>
      <c r="F701" s="277" t="s">
        <v>1405</v>
      </c>
      <c r="G701" s="43"/>
      <c r="H701" s="43"/>
      <c r="I701" s="221"/>
      <c r="J701" s="43"/>
      <c r="K701" s="43"/>
      <c r="L701" s="47"/>
      <c r="M701" s="222"/>
      <c r="N701" s="223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793</v>
      </c>
      <c r="AU701" s="20" t="s">
        <v>87</v>
      </c>
    </row>
    <row r="702" s="13" customFormat="1">
      <c r="A702" s="13"/>
      <c r="B702" s="234"/>
      <c r="C702" s="235"/>
      <c r="D702" s="219" t="s">
        <v>278</v>
      </c>
      <c r="E702" s="236" t="s">
        <v>21</v>
      </c>
      <c r="F702" s="237" t="s">
        <v>697</v>
      </c>
      <c r="G702" s="235"/>
      <c r="H702" s="238">
        <v>788</v>
      </c>
      <c r="I702" s="239"/>
      <c r="J702" s="235"/>
      <c r="K702" s="235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278</v>
      </c>
      <c r="AU702" s="244" t="s">
        <v>87</v>
      </c>
      <c r="AV702" s="13" t="s">
        <v>87</v>
      </c>
      <c r="AW702" s="13" t="s">
        <v>38</v>
      </c>
      <c r="AX702" s="13" t="s">
        <v>85</v>
      </c>
      <c r="AY702" s="244" t="s">
        <v>136</v>
      </c>
    </row>
    <row r="703" s="2" customFormat="1" ht="16.5" customHeight="1">
      <c r="A703" s="41"/>
      <c r="B703" s="42"/>
      <c r="C703" s="225" t="s">
        <v>332</v>
      </c>
      <c r="D703" s="225" t="s">
        <v>152</v>
      </c>
      <c r="E703" s="226" t="s">
        <v>1406</v>
      </c>
      <c r="F703" s="227" t="s">
        <v>1407</v>
      </c>
      <c r="G703" s="228" t="s">
        <v>194</v>
      </c>
      <c r="H703" s="229">
        <v>140.75</v>
      </c>
      <c r="I703" s="230"/>
      <c r="J703" s="231">
        <f>ROUND(I703*H703,2)</f>
        <v>0</v>
      </c>
      <c r="K703" s="227" t="s">
        <v>790</v>
      </c>
      <c r="L703" s="47"/>
      <c r="M703" s="232" t="s">
        <v>21</v>
      </c>
      <c r="N703" s="233" t="s">
        <v>48</v>
      </c>
      <c r="O703" s="87"/>
      <c r="P703" s="215">
        <f>O703*H703</f>
        <v>0</v>
      </c>
      <c r="Q703" s="215">
        <v>0.00046999999999999999</v>
      </c>
      <c r="R703" s="215">
        <f>Q703*H703</f>
        <v>0.066152500000000003</v>
      </c>
      <c r="S703" s="215">
        <v>0</v>
      </c>
      <c r="T703" s="216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17" t="s">
        <v>142</v>
      </c>
      <c r="AT703" s="217" t="s">
        <v>152</v>
      </c>
      <c r="AU703" s="217" t="s">
        <v>87</v>
      </c>
      <c r="AY703" s="20" t="s">
        <v>136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20" t="s">
        <v>85</v>
      </c>
      <c r="BK703" s="218">
        <f>ROUND(I703*H703,2)</f>
        <v>0</v>
      </c>
      <c r="BL703" s="20" t="s">
        <v>142</v>
      </c>
      <c r="BM703" s="217" t="s">
        <v>1408</v>
      </c>
    </row>
    <row r="704" s="2" customFormat="1">
      <c r="A704" s="41"/>
      <c r="B704" s="42"/>
      <c r="C704" s="43"/>
      <c r="D704" s="219" t="s">
        <v>143</v>
      </c>
      <c r="E704" s="43"/>
      <c r="F704" s="220" t="s">
        <v>1409</v>
      </c>
      <c r="G704" s="43"/>
      <c r="H704" s="43"/>
      <c r="I704" s="221"/>
      <c r="J704" s="43"/>
      <c r="K704" s="43"/>
      <c r="L704" s="47"/>
      <c r="M704" s="222"/>
      <c r="N704" s="223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143</v>
      </c>
      <c r="AU704" s="20" t="s">
        <v>87</v>
      </c>
    </row>
    <row r="705" s="2" customFormat="1">
      <c r="A705" s="41"/>
      <c r="B705" s="42"/>
      <c r="C705" s="43"/>
      <c r="D705" s="276" t="s">
        <v>793</v>
      </c>
      <c r="E705" s="43"/>
      <c r="F705" s="277" t="s">
        <v>1410</v>
      </c>
      <c r="G705" s="43"/>
      <c r="H705" s="43"/>
      <c r="I705" s="221"/>
      <c r="J705" s="43"/>
      <c r="K705" s="43"/>
      <c r="L705" s="47"/>
      <c r="M705" s="222"/>
      <c r="N705" s="223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793</v>
      </c>
      <c r="AU705" s="20" t="s">
        <v>87</v>
      </c>
    </row>
    <row r="706" s="15" customFormat="1">
      <c r="A706" s="15"/>
      <c r="B706" s="258"/>
      <c r="C706" s="259"/>
      <c r="D706" s="219" t="s">
        <v>278</v>
      </c>
      <c r="E706" s="260" t="s">
        <v>21</v>
      </c>
      <c r="F706" s="261" t="s">
        <v>1238</v>
      </c>
      <c r="G706" s="259"/>
      <c r="H706" s="260" t="s">
        <v>21</v>
      </c>
      <c r="I706" s="262"/>
      <c r="J706" s="259"/>
      <c r="K706" s="259"/>
      <c r="L706" s="263"/>
      <c r="M706" s="264"/>
      <c r="N706" s="265"/>
      <c r="O706" s="265"/>
      <c r="P706" s="265"/>
      <c r="Q706" s="265"/>
      <c r="R706" s="265"/>
      <c r="S706" s="265"/>
      <c r="T706" s="266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7" t="s">
        <v>278</v>
      </c>
      <c r="AU706" s="267" t="s">
        <v>87</v>
      </c>
      <c r="AV706" s="15" t="s">
        <v>85</v>
      </c>
      <c r="AW706" s="15" t="s">
        <v>38</v>
      </c>
      <c r="AX706" s="15" t="s">
        <v>77</v>
      </c>
      <c r="AY706" s="267" t="s">
        <v>136</v>
      </c>
    </row>
    <row r="707" s="13" customFormat="1">
      <c r="A707" s="13"/>
      <c r="B707" s="234"/>
      <c r="C707" s="235"/>
      <c r="D707" s="219" t="s">
        <v>278</v>
      </c>
      <c r="E707" s="236" t="s">
        <v>21</v>
      </c>
      <c r="F707" s="237" t="s">
        <v>1270</v>
      </c>
      <c r="G707" s="235"/>
      <c r="H707" s="238">
        <v>125.45</v>
      </c>
      <c r="I707" s="239"/>
      <c r="J707" s="235"/>
      <c r="K707" s="235"/>
      <c r="L707" s="240"/>
      <c r="M707" s="241"/>
      <c r="N707" s="242"/>
      <c r="O707" s="242"/>
      <c r="P707" s="242"/>
      <c r="Q707" s="242"/>
      <c r="R707" s="242"/>
      <c r="S707" s="242"/>
      <c r="T707" s="24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4" t="s">
        <v>278</v>
      </c>
      <c r="AU707" s="244" t="s">
        <v>87</v>
      </c>
      <c r="AV707" s="13" t="s">
        <v>87</v>
      </c>
      <c r="AW707" s="13" t="s">
        <v>38</v>
      </c>
      <c r="AX707" s="13" t="s">
        <v>77</v>
      </c>
      <c r="AY707" s="244" t="s">
        <v>136</v>
      </c>
    </row>
    <row r="708" s="13" customFormat="1">
      <c r="A708" s="13"/>
      <c r="B708" s="234"/>
      <c r="C708" s="235"/>
      <c r="D708" s="219" t="s">
        <v>278</v>
      </c>
      <c r="E708" s="236" t="s">
        <v>21</v>
      </c>
      <c r="F708" s="237" t="s">
        <v>1271</v>
      </c>
      <c r="G708" s="235"/>
      <c r="H708" s="238">
        <v>15.300000000000001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278</v>
      </c>
      <c r="AU708" s="244" t="s">
        <v>87</v>
      </c>
      <c r="AV708" s="13" t="s">
        <v>87</v>
      </c>
      <c r="AW708" s="13" t="s">
        <v>38</v>
      </c>
      <c r="AX708" s="13" t="s">
        <v>77</v>
      </c>
      <c r="AY708" s="244" t="s">
        <v>136</v>
      </c>
    </row>
    <row r="709" s="14" customFormat="1">
      <c r="A709" s="14"/>
      <c r="B709" s="245"/>
      <c r="C709" s="246"/>
      <c r="D709" s="219" t="s">
        <v>278</v>
      </c>
      <c r="E709" s="247" t="s">
        <v>21</v>
      </c>
      <c r="F709" s="248" t="s">
        <v>280</v>
      </c>
      <c r="G709" s="246"/>
      <c r="H709" s="249">
        <v>140.75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278</v>
      </c>
      <c r="AU709" s="255" t="s">
        <v>87</v>
      </c>
      <c r="AV709" s="14" t="s">
        <v>142</v>
      </c>
      <c r="AW709" s="14" t="s">
        <v>38</v>
      </c>
      <c r="AX709" s="14" t="s">
        <v>85</v>
      </c>
      <c r="AY709" s="255" t="s">
        <v>136</v>
      </c>
    </row>
    <row r="710" s="2" customFormat="1" ht="16.5" customHeight="1">
      <c r="A710" s="41"/>
      <c r="B710" s="42"/>
      <c r="C710" s="225" t="s">
        <v>475</v>
      </c>
      <c r="D710" s="225" t="s">
        <v>152</v>
      </c>
      <c r="E710" s="226" t="s">
        <v>1411</v>
      </c>
      <c r="F710" s="227" t="s">
        <v>1412</v>
      </c>
      <c r="G710" s="228" t="s">
        <v>227</v>
      </c>
      <c r="H710" s="229">
        <v>231</v>
      </c>
      <c r="I710" s="230"/>
      <c r="J710" s="231">
        <f>ROUND(I710*H710,2)</f>
        <v>0</v>
      </c>
      <c r="K710" s="227" t="s">
        <v>21</v>
      </c>
      <c r="L710" s="47"/>
      <c r="M710" s="232" t="s">
        <v>21</v>
      </c>
      <c r="N710" s="233" t="s">
        <v>48</v>
      </c>
      <c r="O710" s="87"/>
      <c r="P710" s="215">
        <f>O710*H710</f>
        <v>0</v>
      </c>
      <c r="Q710" s="215">
        <v>0.00017000000000000001</v>
      </c>
      <c r="R710" s="215">
        <f>Q710*H710</f>
        <v>0.039269999999999999</v>
      </c>
      <c r="S710" s="215">
        <v>0</v>
      </c>
      <c r="T710" s="216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7" t="s">
        <v>142</v>
      </c>
      <c r="AT710" s="217" t="s">
        <v>152</v>
      </c>
      <c r="AU710" s="217" t="s">
        <v>87</v>
      </c>
      <c r="AY710" s="20" t="s">
        <v>136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20" t="s">
        <v>85</v>
      </c>
      <c r="BK710" s="218">
        <f>ROUND(I710*H710,2)</f>
        <v>0</v>
      </c>
      <c r="BL710" s="20" t="s">
        <v>142</v>
      </c>
      <c r="BM710" s="217" t="s">
        <v>1413</v>
      </c>
    </row>
    <row r="711" s="2" customFormat="1">
      <c r="A711" s="41"/>
      <c r="B711" s="42"/>
      <c r="C711" s="43"/>
      <c r="D711" s="219" t="s">
        <v>143</v>
      </c>
      <c r="E711" s="43"/>
      <c r="F711" s="220" t="s">
        <v>1414</v>
      </c>
      <c r="G711" s="43"/>
      <c r="H711" s="43"/>
      <c r="I711" s="221"/>
      <c r="J711" s="43"/>
      <c r="K711" s="43"/>
      <c r="L711" s="47"/>
      <c r="M711" s="222"/>
      <c r="N711" s="223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143</v>
      </c>
      <c r="AU711" s="20" t="s">
        <v>87</v>
      </c>
    </row>
    <row r="712" s="15" customFormat="1">
      <c r="A712" s="15"/>
      <c r="B712" s="258"/>
      <c r="C712" s="259"/>
      <c r="D712" s="219" t="s">
        <v>278</v>
      </c>
      <c r="E712" s="260" t="s">
        <v>21</v>
      </c>
      <c r="F712" s="261" t="s">
        <v>1415</v>
      </c>
      <c r="G712" s="259"/>
      <c r="H712" s="260" t="s">
        <v>21</v>
      </c>
      <c r="I712" s="262"/>
      <c r="J712" s="259"/>
      <c r="K712" s="259"/>
      <c r="L712" s="263"/>
      <c r="M712" s="264"/>
      <c r="N712" s="265"/>
      <c r="O712" s="265"/>
      <c r="P712" s="265"/>
      <c r="Q712" s="265"/>
      <c r="R712" s="265"/>
      <c r="S712" s="265"/>
      <c r="T712" s="266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7" t="s">
        <v>278</v>
      </c>
      <c r="AU712" s="267" t="s">
        <v>87</v>
      </c>
      <c r="AV712" s="15" t="s">
        <v>85</v>
      </c>
      <c r="AW712" s="15" t="s">
        <v>38</v>
      </c>
      <c r="AX712" s="15" t="s">
        <v>77</v>
      </c>
      <c r="AY712" s="267" t="s">
        <v>136</v>
      </c>
    </row>
    <row r="713" s="13" customFormat="1">
      <c r="A713" s="13"/>
      <c r="B713" s="234"/>
      <c r="C713" s="235"/>
      <c r="D713" s="219" t="s">
        <v>278</v>
      </c>
      <c r="E713" s="236" t="s">
        <v>21</v>
      </c>
      <c r="F713" s="237" t="s">
        <v>1416</v>
      </c>
      <c r="G713" s="235"/>
      <c r="H713" s="238">
        <v>105.59999999999999</v>
      </c>
      <c r="I713" s="239"/>
      <c r="J713" s="235"/>
      <c r="K713" s="235"/>
      <c r="L713" s="240"/>
      <c r="M713" s="241"/>
      <c r="N713" s="242"/>
      <c r="O713" s="242"/>
      <c r="P713" s="242"/>
      <c r="Q713" s="242"/>
      <c r="R713" s="242"/>
      <c r="S713" s="242"/>
      <c r="T713" s="24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4" t="s">
        <v>278</v>
      </c>
      <c r="AU713" s="244" t="s">
        <v>87</v>
      </c>
      <c r="AV713" s="13" t="s">
        <v>87</v>
      </c>
      <c r="AW713" s="13" t="s">
        <v>38</v>
      </c>
      <c r="AX713" s="13" t="s">
        <v>77</v>
      </c>
      <c r="AY713" s="244" t="s">
        <v>136</v>
      </c>
    </row>
    <row r="714" s="15" customFormat="1">
      <c r="A714" s="15"/>
      <c r="B714" s="258"/>
      <c r="C714" s="259"/>
      <c r="D714" s="219" t="s">
        <v>278</v>
      </c>
      <c r="E714" s="260" t="s">
        <v>21</v>
      </c>
      <c r="F714" s="261" t="s">
        <v>1417</v>
      </c>
      <c r="G714" s="259"/>
      <c r="H714" s="260" t="s">
        <v>21</v>
      </c>
      <c r="I714" s="262"/>
      <c r="J714" s="259"/>
      <c r="K714" s="259"/>
      <c r="L714" s="263"/>
      <c r="M714" s="264"/>
      <c r="N714" s="265"/>
      <c r="O714" s="265"/>
      <c r="P714" s="265"/>
      <c r="Q714" s="265"/>
      <c r="R714" s="265"/>
      <c r="S714" s="265"/>
      <c r="T714" s="266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7" t="s">
        <v>278</v>
      </c>
      <c r="AU714" s="267" t="s">
        <v>87</v>
      </c>
      <c r="AV714" s="15" t="s">
        <v>85</v>
      </c>
      <c r="AW714" s="15" t="s">
        <v>38</v>
      </c>
      <c r="AX714" s="15" t="s">
        <v>77</v>
      </c>
      <c r="AY714" s="267" t="s">
        <v>136</v>
      </c>
    </row>
    <row r="715" s="13" customFormat="1">
      <c r="A715" s="13"/>
      <c r="B715" s="234"/>
      <c r="C715" s="235"/>
      <c r="D715" s="219" t="s">
        <v>278</v>
      </c>
      <c r="E715" s="236" t="s">
        <v>21</v>
      </c>
      <c r="F715" s="237" t="s">
        <v>1418</v>
      </c>
      <c r="G715" s="235"/>
      <c r="H715" s="238">
        <v>125.40000000000001</v>
      </c>
      <c r="I715" s="239"/>
      <c r="J715" s="235"/>
      <c r="K715" s="235"/>
      <c r="L715" s="240"/>
      <c r="M715" s="241"/>
      <c r="N715" s="242"/>
      <c r="O715" s="242"/>
      <c r="P715" s="242"/>
      <c r="Q715" s="242"/>
      <c r="R715" s="242"/>
      <c r="S715" s="242"/>
      <c r="T715" s="24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4" t="s">
        <v>278</v>
      </c>
      <c r="AU715" s="244" t="s">
        <v>87</v>
      </c>
      <c r="AV715" s="13" t="s">
        <v>87</v>
      </c>
      <c r="AW715" s="13" t="s">
        <v>38</v>
      </c>
      <c r="AX715" s="13" t="s">
        <v>77</v>
      </c>
      <c r="AY715" s="244" t="s">
        <v>136</v>
      </c>
    </row>
    <row r="716" s="14" customFormat="1">
      <c r="A716" s="14"/>
      <c r="B716" s="245"/>
      <c r="C716" s="246"/>
      <c r="D716" s="219" t="s">
        <v>278</v>
      </c>
      <c r="E716" s="247" t="s">
        <v>604</v>
      </c>
      <c r="F716" s="248" t="s">
        <v>280</v>
      </c>
      <c r="G716" s="246"/>
      <c r="H716" s="249">
        <v>231</v>
      </c>
      <c r="I716" s="250"/>
      <c r="J716" s="246"/>
      <c r="K716" s="246"/>
      <c r="L716" s="251"/>
      <c r="M716" s="252"/>
      <c r="N716" s="253"/>
      <c r="O716" s="253"/>
      <c r="P716" s="253"/>
      <c r="Q716" s="253"/>
      <c r="R716" s="253"/>
      <c r="S716" s="253"/>
      <c r="T716" s="25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5" t="s">
        <v>278</v>
      </c>
      <c r="AU716" s="255" t="s">
        <v>87</v>
      </c>
      <c r="AV716" s="14" t="s">
        <v>142</v>
      </c>
      <c r="AW716" s="14" t="s">
        <v>38</v>
      </c>
      <c r="AX716" s="14" t="s">
        <v>85</v>
      </c>
      <c r="AY716" s="255" t="s">
        <v>136</v>
      </c>
    </row>
    <row r="717" s="2" customFormat="1" ht="16.5" customHeight="1">
      <c r="A717" s="41"/>
      <c r="B717" s="42"/>
      <c r="C717" s="225" t="s">
        <v>336</v>
      </c>
      <c r="D717" s="225" t="s">
        <v>152</v>
      </c>
      <c r="E717" s="226" t="s">
        <v>1419</v>
      </c>
      <c r="F717" s="227" t="s">
        <v>1420</v>
      </c>
      <c r="G717" s="228" t="s">
        <v>227</v>
      </c>
      <c r="H717" s="229">
        <v>231</v>
      </c>
      <c r="I717" s="230"/>
      <c r="J717" s="231">
        <f>ROUND(I717*H717,2)</f>
        <v>0</v>
      </c>
      <c r="K717" s="227" t="s">
        <v>21</v>
      </c>
      <c r="L717" s="47"/>
      <c r="M717" s="232" t="s">
        <v>21</v>
      </c>
      <c r="N717" s="233" t="s">
        <v>48</v>
      </c>
      <c r="O717" s="87"/>
      <c r="P717" s="215">
        <f>O717*H717</f>
        <v>0</v>
      </c>
      <c r="Q717" s="215">
        <v>1.0000000000000001E-05</v>
      </c>
      <c r="R717" s="215">
        <f>Q717*H717</f>
        <v>0.00231</v>
      </c>
      <c r="S717" s="215">
        <v>0</v>
      </c>
      <c r="T717" s="216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7" t="s">
        <v>142</v>
      </c>
      <c r="AT717" s="217" t="s">
        <v>152</v>
      </c>
      <c r="AU717" s="217" t="s">
        <v>87</v>
      </c>
      <c r="AY717" s="20" t="s">
        <v>136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20" t="s">
        <v>85</v>
      </c>
      <c r="BK717" s="218">
        <f>ROUND(I717*H717,2)</f>
        <v>0</v>
      </c>
      <c r="BL717" s="20" t="s">
        <v>142</v>
      </c>
      <c r="BM717" s="217" t="s">
        <v>1421</v>
      </c>
    </row>
    <row r="718" s="2" customFormat="1">
      <c r="A718" s="41"/>
      <c r="B718" s="42"/>
      <c r="C718" s="43"/>
      <c r="D718" s="219" t="s">
        <v>143</v>
      </c>
      <c r="E718" s="43"/>
      <c r="F718" s="220" t="s">
        <v>1422</v>
      </c>
      <c r="G718" s="43"/>
      <c r="H718" s="43"/>
      <c r="I718" s="221"/>
      <c r="J718" s="43"/>
      <c r="K718" s="43"/>
      <c r="L718" s="47"/>
      <c r="M718" s="222"/>
      <c r="N718" s="223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143</v>
      </c>
      <c r="AU718" s="20" t="s">
        <v>87</v>
      </c>
    </row>
    <row r="719" s="13" customFormat="1">
      <c r="A719" s="13"/>
      <c r="B719" s="234"/>
      <c r="C719" s="235"/>
      <c r="D719" s="219" t="s">
        <v>278</v>
      </c>
      <c r="E719" s="236" t="s">
        <v>21</v>
      </c>
      <c r="F719" s="237" t="s">
        <v>604</v>
      </c>
      <c r="G719" s="235"/>
      <c r="H719" s="238">
        <v>231</v>
      </c>
      <c r="I719" s="239"/>
      <c r="J719" s="235"/>
      <c r="K719" s="235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278</v>
      </c>
      <c r="AU719" s="244" t="s">
        <v>87</v>
      </c>
      <c r="AV719" s="13" t="s">
        <v>87</v>
      </c>
      <c r="AW719" s="13" t="s">
        <v>38</v>
      </c>
      <c r="AX719" s="13" t="s">
        <v>85</v>
      </c>
      <c r="AY719" s="244" t="s">
        <v>136</v>
      </c>
    </row>
    <row r="720" s="2" customFormat="1" ht="21.75" customHeight="1">
      <c r="A720" s="41"/>
      <c r="B720" s="42"/>
      <c r="C720" s="225" t="s">
        <v>485</v>
      </c>
      <c r="D720" s="225" t="s">
        <v>152</v>
      </c>
      <c r="E720" s="226" t="s">
        <v>1423</v>
      </c>
      <c r="F720" s="227" t="s">
        <v>1424</v>
      </c>
      <c r="G720" s="228" t="s">
        <v>227</v>
      </c>
      <c r="H720" s="229">
        <v>160</v>
      </c>
      <c r="I720" s="230"/>
      <c r="J720" s="231">
        <f>ROUND(I720*H720,2)</f>
        <v>0</v>
      </c>
      <c r="K720" s="227" t="s">
        <v>21</v>
      </c>
      <c r="L720" s="47"/>
      <c r="M720" s="232" t="s">
        <v>21</v>
      </c>
      <c r="N720" s="233" t="s">
        <v>48</v>
      </c>
      <c r="O720" s="87"/>
      <c r="P720" s="215">
        <f>O720*H720</f>
        <v>0</v>
      </c>
      <c r="Q720" s="215">
        <v>0.73787999999999998</v>
      </c>
      <c r="R720" s="215">
        <f>Q720*H720</f>
        <v>118.0608</v>
      </c>
      <c r="S720" s="215">
        <v>0</v>
      </c>
      <c r="T720" s="216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7" t="s">
        <v>142</v>
      </c>
      <c r="AT720" s="217" t="s">
        <v>152</v>
      </c>
      <c r="AU720" s="217" t="s">
        <v>87</v>
      </c>
      <c r="AY720" s="20" t="s">
        <v>136</v>
      </c>
      <c r="BE720" s="218">
        <f>IF(N720="základní",J720,0)</f>
        <v>0</v>
      </c>
      <c r="BF720" s="218">
        <f>IF(N720="snížená",J720,0)</f>
        <v>0</v>
      </c>
      <c r="BG720" s="218">
        <f>IF(N720="zákl. přenesená",J720,0)</f>
        <v>0</v>
      </c>
      <c r="BH720" s="218">
        <f>IF(N720="sníž. přenesená",J720,0)</f>
        <v>0</v>
      </c>
      <c r="BI720" s="218">
        <f>IF(N720="nulová",J720,0)</f>
        <v>0</v>
      </c>
      <c r="BJ720" s="20" t="s">
        <v>85</v>
      </c>
      <c r="BK720" s="218">
        <f>ROUND(I720*H720,2)</f>
        <v>0</v>
      </c>
      <c r="BL720" s="20" t="s">
        <v>142</v>
      </c>
      <c r="BM720" s="217" t="s">
        <v>1425</v>
      </c>
    </row>
    <row r="721" s="2" customFormat="1">
      <c r="A721" s="41"/>
      <c r="B721" s="42"/>
      <c r="C721" s="43"/>
      <c r="D721" s="219" t="s">
        <v>143</v>
      </c>
      <c r="E721" s="43"/>
      <c r="F721" s="220" t="s">
        <v>1426</v>
      </c>
      <c r="G721" s="43"/>
      <c r="H721" s="43"/>
      <c r="I721" s="221"/>
      <c r="J721" s="43"/>
      <c r="K721" s="43"/>
      <c r="L721" s="47"/>
      <c r="M721" s="222"/>
      <c r="N721" s="223"/>
      <c r="O721" s="87"/>
      <c r="P721" s="87"/>
      <c r="Q721" s="87"/>
      <c r="R721" s="87"/>
      <c r="S721" s="87"/>
      <c r="T721" s="88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T721" s="20" t="s">
        <v>143</v>
      </c>
      <c r="AU721" s="20" t="s">
        <v>87</v>
      </c>
    </row>
    <row r="722" s="15" customFormat="1">
      <c r="A722" s="15"/>
      <c r="B722" s="258"/>
      <c r="C722" s="259"/>
      <c r="D722" s="219" t="s">
        <v>278</v>
      </c>
      <c r="E722" s="260" t="s">
        <v>21</v>
      </c>
      <c r="F722" s="261" t="s">
        <v>1427</v>
      </c>
      <c r="G722" s="259"/>
      <c r="H722" s="260" t="s">
        <v>21</v>
      </c>
      <c r="I722" s="262"/>
      <c r="J722" s="259"/>
      <c r="K722" s="259"/>
      <c r="L722" s="263"/>
      <c r="M722" s="264"/>
      <c r="N722" s="265"/>
      <c r="O722" s="265"/>
      <c r="P722" s="265"/>
      <c r="Q722" s="265"/>
      <c r="R722" s="265"/>
      <c r="S722" s="265"/>
      <c r="T722" s="266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7" t="s">
        <v>278</v>
      </c>
      <c r="AU722" s="267" t="s">
        <v>87</v>
      </c>
      <c r="AV722" s="15" t="s">
        <v>85</v>
      </c>
      <c r="AW722" s="15" t="s">
        <v>38</v>
      </c>
      <c r="AX722" s="15" t="s">
        <v>77</v>
      </c>
      <c r="AY722" s="267" t="s">
        <v>136</v>
      </c>
    </row>
    <row r="723" s="13" customFormat="1">
      <c r="A723" s="13"/>
      <c r="B723" s="234"/>
      <c r="C723" s="235"/>
      <c r="D723" s="219" t="s">
        <v>278</v>
      </c>
      <c r="E723" s="236" t="s">
        <v>21</v>
      </c>
      <c r="F723" s="237" t="s">
        <v>1428</v>
      </c>
      <c r="G723" s="235"/>
      <c r="H723" s="238">
        <v>160</v>
      </c>
      <c r="I723" s="239"/>
      <c r="J723" s="235"/>
      <c r="K723" s="235"/>
      <c r="L723" s="240"/>
      <c r="M723" s="241"/>
      <c r="N723" s="242"/>
      <c r="O723" s="242"/>
      <c r="P723" s="242"/>
      <c r="Q723" s="242"/>
      <c r="R723" s="242"/>
      <c r="S723" s="242"/>
      <c r="T723" s="24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4" t="s">
        <v>278</v>
      </c>
      <c r="AU723" s="244" t="s">
        <v>87</v>
      </c>
      <c r="AV723" s="13" t="s">
        <v>87</v>
      </c>
      <c r="AW723" s="13" t="s">
        <v>38</v>
      </c>
      <c r="AX723" s="13" t="s">
        <v>85</v>
      </c>
      <c r="AY723" s="244" t="s">
        <v>136</v>
      </c>
    </row>
    <row r="724" s="2" customFormat="1" ht="16.5" customHeight="1">
      <c r="A724" s="41"/>
      <c r="B724" s="42"/>
      <c r="C724" s="225" t="s">
        <v>340</v>
      </c>
      <c r="D724" s="225" t="s">
        <v>152</v>
      </c>
      <c r="E724" s="226" t="s">
        <v>1429</v>
      </c>
      <c r="F724" s="227" t="s">
        <v>1430</v>
      </c>
      <c r="G724" s="228" t="s">
        <v>227</v>
      </c>
      <c r="H724" s="229">
        <v>32</v>
      </c>
      <c r="I724" s="230"/>
      <c r="J724" s="231">
        <f>ROUND(I724*H724,2)</f>
        <v>0</v>
      </c>
      <c r="K724" s="227" t="s">
        <v>21</v>
      </c>
      <c r="L724" s="47"/>
      <c r="M724" s="232" t="s">
        <v>21</v>
      </c>
      <c r="N724" s="233" t="s">
        <v>48</v>
      </c>
      <c r="O724" s="87"/>
      <c r="P724" s="215">
        <f>O724*H724</f>
        <v>0</v>
      </c>
      <c r="Q724" s="215">
        <v>0.63788</v>
      </c>
      <c r="R724" s="215">
        <f>Q724*H724</f>
        <v>20.41216</v>
      </c>
      <c r="S724" s="215">
        <v>0</v>
      </c>
      <c r="T724" s="216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17" t="s">
        <v>142</v>
      </c>
      <c r="AT724" s="217" t="s">
        <v>152</v>
      </c>
      <c r="AU724" s="217" t="s">
        <v>87</v>
      </c>
      <c r="AY724" s="20" t="s">
        <v>136</v>
      </c>
      <c r="BE724" s="218">
        <f>IF(N724="základní",J724,0)</f>
        <v>0</v>
      </c>
      <c r="BF724" s="218">
        <f>IF(N724="snížená",J724,0)</f>
        <v>0</v>
      </c>
      <c r="BG724" s="218">
        <f>IF(N724="zákl. přenesená",J724,0)</f>
        <v>0</v>
      </c>
      <c r="BH724" s="218">
        <f>IF(N724="sníž. přenesená",J724,0)</f>
        <v>0</v>
      </c>
      <c r="BI724" s="218">
        <f>IF(N724="nulová",J724,0)</f>
        <v>0</v>
      </c>
      <c r="BJ724" s="20" t="s">
        <v>85</v>
      </c>
      <c r="BK724" s="218">
        <f>ROUND(I724*H724,2)</f>
        <v>0</v>
      </c>
      <c r="BL724" s="20" t="s">
        <v>142</v>
      </c>
      <c r="BM724" s="217" t="s">
        <v>1431</v>
      </c>
    </row>
    <row r="725" s="2" customFormat="1">
      <c r="A725" s="41"/>
      <c r="B725" s="42"/>
      <c r="C725" s="43"/>
      <c r="D725" s="219" t="s">
        <v>143</v>
      </c>
      <c r="E725" s="43"/>
      <c r="F725" s="220" t="s">
        <v>1432</v>
      </c>
      <c r="G725" s="43"/>
      <c r="H725" s="43"/>
      <c r="I725" s="221"/>
      <c r="J725" s="43"/>
      <c r="K725" s="43"/>
      <c r="L725" s="47"/>
      <c r="M725" s="222"/>
      <c r="N725" s="223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143</v>
      </c>
      <c r="AU725" s="20" t="s">
        <v>87</v>
      </c>
    </row>
    <row r="726" s="15" customFormat="1">
      <c r="A726" s="15"/>
      <c r="B726" s="258"/>
      <c r="C726" s="259"/>
      <c r="D726" s="219" t="s">
        <v>278</v>
      </c>
      <c r="E726" s="260" t="s">
        <v>21</v>
      </c>
      <c r="F726" s="261" t="s">
        <v>1427</v>
      </c>
      <c r="G726" s="259"/>
      <c r="H726" s="260" t="s">
        <v>21</v>
      </c>
      <c r="I726" s="262"/>
      <c r="J726" s="259"/>
      <c r="K726" s="259"/>
      <c r="L726" s="263"/>
      <c r="M726" s="264"/>
      <c r="N726" s="265"/>
      <c r="O726" s="265"/>
      <c r="P726" s="265"/>
      <c r="Q726" s="265"/>
      <c r="R726" s="265"/>
      <c r="S726" s="265"/>
      <c r="T726" s="266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7" t="s">
        <v>278</v>
      </c>
      <c r="AU726" s="267" t="s">
        <v>87</v>
      </c>
      <c r="AV726" s="15" t="s">
        <v>85</v>
      </c>
      <c r="AW726" s="15" t="s">
        <v>38</v>
      </c>
      <c r="AX726" s="15" t="s">
        <v>77</v>
      </c>
      <c r="AY726" s="267" t="s">
        <v>136</v>
      </c>
    </row>
    <row r="727" s="13" customFormat="1">
      <c r="A727" s="13"/>
      <c r="B727" s="234"/>
      <c r="C727" s="235"/>
      <c r="D727" s="219" t="s">
        <v>278</v>
      </c>
      <c r="E727" s="236" t="s">
        <v>21</v>
      </c>
      <c r="F727" s="237" t="s">
        <v>1433</v>
      </c>
      <c r="G727" s="235"/>
      <c r="H727" s="238">
        <v>32</v>
      </c>
      <c r="I727" s="239"/>
      <c r="J727" s="235"/>
      <c r="K727" s="235"/>
      <c r="L727" s="240"/>
      <c r="M727" s="241"/>
      <c r="N727" s="242"/>
      <c r="O727" s="242"/>
      <c r="P727" s="242"/>
      <c r="Q727" s="242"/>
      <c r="R727" s="242"/>
      <c r="S727" s="242"/>
      <c r="T727" s="24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4" t="s">
        <v>278</v>
      </c>
      <c r="AU727" s="244" t="s">
        <v>87</v>
      </c>
      <c r="AV727" s="13" t="s">
        <v>87</v>
      </c>
      <c r="AW727" s="13" t="s">
        <v>38</v>
      </c>
      <c r="AX727" s="13" t="s">
        <v>77</v>
      </c>
      <c r="AY727" s="244" t="s">
        <v>136</v>
      </c>
    </row>
    <row r="728" s="14" customFormat="1">
      <c r="A728" s="14"/>
      <c r="B728" s="245"/>
      <c r="C728" s="246"/>
      <c r="D728" s="219" t="s">
        <v>278</v>
      </c>
      <c r="E728" s="247" t="s">
        <v>21</v>
      </c>
      <c r="F728" s="248" t="s">
        <v>280</v>
      </c>
      <c r="G728" s="246"/>
      <c r="H728" s="249">
        <v>32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5" t="s">
        <v>278</v>
      </c>
      <c r="AU728" s="255" t="s">
        <v>87</v>
      </c>
      <c r="AV728" s="14" t="s">
        <v>142</v>
      </c>
      <c r="AW728" s="14" t="s">
        <v>38</v>
      </c>
      <c r="AX728" s="14" t="s">
        <v>85</v>
      </c>
      <c r="AY728" s="255" t="s">
        <v>136</v>
      </c>
    </row>
    <row r="729" s="2" customFormat="1" ht="16.5" customHeight="1">
      <c r="A729" s="41"/>
      <c r="B729" s="42"/>
      <c r="C729" s="225" t="s">
        <v>494</v>
      </c>
      <c r="D729" s="225" t="s">
        <v>152</v>
      </c>
      <c r="E729" s="226" t="s">
        <v>1434</v>
      </c>
      <c r="F729" s="227" t="s">
        <v>1435</v>
      </c>
      <c r="G729" s="228" t="s">
        <v>155</v>
      </c>
      <c r="H729" s="229">
        <v>2</v>
      </c>
      <c r="I729" s="230"/>
      <c r="J729" s="231">
        <f>ROUND(I729*H729,2)</f>
        <v>0</v>
      </c>
      <c r="K729" s="227" t="s">
        <v>21</v>
      </c>
      <c r="L729" s="47"/>
      <c r="M729" s="232" t="s">
        <v>21</v>
      </c>
      <c r="N729" s="233" t="s">
        <v>48</v>
      </c>
      <c r="O729" s="87"/>
      <c r="P729" s="215">
        <f>O729*H729</f>
        <v>0</v>
      </c>
      <c r="Q729" s="215">
        <v>0.34999999999999998</v>
      </c>
      <c r="R729" s="215">
        <f>Q729*H729</f>
        <v>0.69999999999999996</v>
      </c>
      <c r="S729" s="215">
        <v>0</v>
      </c>
      <c r="T729" s="216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17" t="s">
        <v>142</v>
      </c>
      <c r="AT729" s="217" t="s">
        <v>152</v>
      </c>
      <c r="AU729" s="217" t="s">
        <v>87</v>
      </c>
      <c r="AY729" s="20" t="s">
        <v>136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20" t="s">
        <v>85</v>
      </c>
      <c r="BK729" s="218">
        <f>ROUND(I729*H729,2)</f>
        <v>0</v>
      </c>
      <c r="BL729" s="20" t="s">
        <v>142</v>
      </c>
      <c r="BM729" s="217" t="s">
        <v>1436</v>
      </c>
    </row>
    <row r="730" s="2" customFormat="1">
      <c r="A730" s="41"/>
      <c r="B730" s="42"/>
      <c r="C730" s="43"/>
      <c r="D730" s="219" t="s">
        <v>143</v>
      </c>
      <c r="E730" s="43"/>
      <c r="F730" s="220" t="s">
        <v>1437</v>
      </c>
      <c r="G730" s="43"/>
      <c r="H730" s="43"/>
      <c r="I730" s="221"/>
      <c r="J730" s="43"/>
      <c r="K730" s="43"/>
      <c r="L730" s="47"/>
      <c r="M730" s="222"/>
      <c r="N730" s="223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143</v>
      </c>
      <c r="AU730" s="20" t="s">
        <v>87</v>
      </c>
    </row>
    <row r="731" s="15" customFormat="1">
      <c r="A731" s="15"/>
      <c r="B731" s="258"/>
      <c r="C731" s="259"/>
      <c r="D731" s="219" t="s">
        <v>278</v>
      </c>
      <c r="E731" s="260" t="s">
        <v>21</v>
      </c>
      <c r="F731" s="261" t="s">
        <v>1427</v>
      </c>
      <c r="G731" s="259"/>
      <c r="H731" s="260" t="s">
        <v>21</v>
      </c>
      <c r="I731" s="262"/>
      <c r="J731" s="259"/>
      <c r="K731" s="259"/>
      <c r="L731" s="263"/>
      <c r="M731" s="264"/>
      <c r="N731" s="265"/>
      <c r="O731" s="265"/>
      <c r="P731" s="265"/>
      <c r="Q731" s="265"/>
      <c r="R731" s="265"/>
      <c r="S731" s="265"/>
      <c r="T731" s="266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67" t="s">
        <v>278</v>
      </c>
      <c r="AU731" s="267" t="s">
        <v>87</v>
      </c>
      <c r="AV731" s="15" t="s">
        <v>85</v>
      </c>
      <c r="AW731" s="15" t="s">
        <v>38</v>
      </c>
      <c r="AX731" s="15" t="s">
        <v>77</v>
      </c>
      <c r="AY731" s="267" t="s">
        <v>136</v>
      </c>
    </row>
    <row r="732" s="13" customFormat="1">
      <c r="A732" s="13"/>
      <c r="B732" s="234"/>
      <c r="C732" s="235"/>
      <c r="D732" s="219" t="s">
        <v>278</v>
      </c>
      <c r="E732" s="236" t="s">
        <v>21</v>
      </c>
      <c r="F732" s="237" t="s">
        <v>1438</v>
      </c>
      <c r="G732" s="235"/>
      <c r="H732" s="238">
        <v>2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4" t="s">
        <v>278</v>
      </c>
      <c r="AU732" s="244" t="s">
        <v>87</v>
      </c>
      <c r="AV732" s="13" t="s">
        <v>87</v>
      </c>
      <c r="AW732" s="13" t="s">
        <v>38</v>
      </c>
      <c r="AX732" s="13" t="s">
        <v>85</v>
      </c>
      <c r="AY732" s="244" t="s">
        <v>136</v>
      </c>
    </row>
    <row r="733" s="2" customFormat="1" ht="16.5" customHeight="1">
      <c r="A733" s="41"/>
      <c r="B733" s="42"/>
      <c r="C733" s="225" t="s">
        <v>344</v>
      </c>
      <c r="D733" s="225" t="s">
        <v>152</v>
      </c>
      <c r="E733" s="226" t="s">
        <v>1439</v>
      </c>
      <c r="F733" s="227" t="s">
        <v>1440</v>
      </c>
      <c r="G733" s="228" t="s">
        <v>155</v>
      </c>
      <c r="H733" s="229">
        <v>7</v>
      </c>
      <c r="I733" s="230"/>
      <c r="J733" s="231">
        <f>ROUND(I733*H733,2)</f>
        <v>0</v>
      </c>
      <c r="K733" s="227" t="s">
        <v>21</v>
      </c>
      <c r="L733" s="47"/>
      <c r="M733" s="232" t="s">
        <v>21</v>
      </c>
      <c r="N733" s="233" t="s">
        <v>48</v>
      </c>
      <c r="O733" s="87"/>
      <c r="P733" s="215">
        <f>O733*H733</f>
        <v>0</v>
      </c>
      <c r="Q733" s="215">
        <v>0.41999999999999998</v>
      </c>
      <c r="R733" s="215">
        <f>Q733*H733</f>
        <v>2.9399999999999999</v>
      </c>
      <c r="S733" s="215">
        <v>0</v>
      </c>
      <c r="T733" s="216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17" t="s">
        <v>142</v>
      </c>
      <c r="AT733" s="217" t="s">
        <v>152</v>
      </c>
      <c r="AU733" s="217" t="s">
        <v>87</v>
      </c>
      <c r="AY733" s="20" t="s">
        <v>136</v>
      </c>
      <c r="BE733" s="218">
        <f>IF(N733="základní",J733,0)</f>
        <v>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20" t="s">
        <v>85</v>
      </c>
      <c r="BK733" s="218">
        <f>ROUND(I733*H733,2)</f>
        <v>0</v>
      </c>
      <c r="BL733" s="20" t="s">
        <v>142</v>
      </c>
      <c r="BM733" s="217" t="s">
        <v>1441</v>
      </c>
    </row>
    <row r="734" s="2" customFormat="1">
      <c r="A734" s="41"/>
      <c r="B734" s="42"/>
      <c r="C734" s="43"/>
      <c r="D734" s="219" t="s">
        <v>143</v>
      </c>
      <c r="E734" s="43"/>
      <c r="F734" s="220" t="s">
        <v>1442</v>
      </c>
      <c r="G734" s="43"/>
      <c r="H734" s="43"/>
      <c r="I734" s="221"/>
      <c r="J734" s="43"/>
      <c r="K734" s="43"/>
      <c r="L734" s="47"/>
      <c r="M734" s="222"/>
      <c r="N734" s="223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0" t="s">
        <v>143</v>
      </c>
      <c r="AU734" s="20" t="s">
        <v>87</v>
      </c>
    </row>
    <row r="735" s="15" customFormat="1">
      <c r="A735" s="15"/>
      <c r="B735" s="258"/>
      <c r="C735" s="259"/>
      <c r="D735" s="219" t="s">
        <v>278</v>
      </c>
      <c r="E735" s="260" t="s">
        <v>21</v>
      </c>
      <c r="F735" s="261" t="s">
        <v>1427</v>
      </c>
      <c r="G735" s="259"/>
      <c r="H735" s="260" t="s">
        <v>21</v>
      </c>
      <c r="I735" s="262"/>
      <c r="J735" s="259"/>
      <c r="K735" s="259"/>
      <c r="L735" s="263"/>
      <c r="M735" s="264"/>
      <c r="N735" s="265"/>
      <c r="O735" s="265"/>
      <c r="P735" s="265"/>
      <c r="Q735" s="265"/>
      <c r="R735" s="265"/>
      <c r="S735" s="265"/>
      <c r="T735" s="266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7" t="s">
        <v>278</v>
      </c>
      <c r="AU735" s="267" t="s">
        <v>87</v>
      </c>
      <c r="AV735" s="15" t="s">
        <v>85</v>
      </c>
      <c r="AW735" s="15" t="s">
        <v>38</v>
      </c>
      <c r="AX735" s="15" t="s">
        <v>77</v>
      </c>
      <c r="AY735" s="267" t="s">
        <v>136</v>
      </c>
    </row>
    <row r="736" s="13" customFormat="1">
      <c r="A736" s="13"/>
      <c r="B736" s="234"/>
      <c r="C736" s="235"/>
      <c r="D736" s="219" t="s">
        <v>278</v>
      </c>
      <c r="E736" s="236" t="s">
        <v>21</v>
      </c>
      <c r="F736" s="237" t="s">
        <v>1443</v>
      </c>
      <c r="G736" s="235"/>
      <c r="H736" s="238">
        <v>7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278</v>
      </c>
      <c r="AU736" s="244" t="s">
        <v>87</v>
      </c>
      <c r="AV736" s="13" t="s">
        <v>87</v>
      </c>
      <c r="AW736" s="13" t="s">
        <v>38</v>
      </c>
      <c r="AX736" s="13" t="s">
        <v>85</v>
      </c>
      <c r="AY736" s="244" t="s">
        <v>136</v>
      </c>
    </row>
    <row r="737" s="2" customFormat="1" ht="16.5" customHeight="1">
      <c r="A737" s="41"/>
      <c r="B737" s="42"/>
      <c r="C737" s="225" t="s">
        <v>504</v>
      </c>
      <c r="D737" s="225" t="s">
        <v>152</v>
      </c>
      <c r="E737" s="226" t="s">
        <v>1444</v>
      </c>
      <c r="F737" s="227" t="s">
        <v>1445</v>
      </c>
      <c r="G737" s="228" t="s">
        <v>472</v>
      </c>
      <c r="H737" s="229">
        <v>4</v>
      </c>
      <c r="I737" s="230"/>
      <c r="J737" s="231">
        <f>ROUND(I737*H737,2)</f>
        <v>0</v>
      </c>
      <c r="K737" s="227" t="s">
        <v>21</v>
      </c>
      <c r="L737" s="47"/>
      <c r="M737" s="232" t="s">
        <v>21</v>
      </c>
      <c r="N737" s="233" t="s">
        <v>48</v>
      </c>
      <c r="O737" s="87"/>
      <c r="P737" s="215">
        <f>O737*H737</f>
        <v>0</v>
      </c>
      <c r="Q737" s="215">
        <v>0.25</v>
      </c>
      <c r="R737" s="215">
        <f>Q737*H737</f>
        <v>1</v>
      </c>
      <c r="S737" s="215">
        <v>0</v>
      </c>
      <c r="T737" s="216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17" t="s">
        <v>142</v>
      </c>
      <c r="AT737" s="217" t="s">
        <v>152</v>
      </c>
      <c r="AU737" s="217" t="s">
        <v>87</v>
      </c>
      <c r="AY737" s="20" t="s">
        <v>136</v>
      </c>
      <c r="BE737" s="218">
        <f>IF(N737="základní",J737,0)</f>
        <v>0</v>
      </c>
      <c r="BF737" s="218">
        <f>IF(N737="snížená",J737,0)</f>
        <v>0</v>
      </c>
      <c r="BG737" s="218">
        <f>IF(N737="zákl. přenesená",J737,0)</f>
        <v>0</v>
      </c>
      <c r="BH737" s="218">
        <f>IF(N737="sníž. přenesená",J737,0)</f>
        <v>0</v>
      </c>
      <c r="BI737" s="218">
        <f>IF(N737="nulová",J737,0)</f>
        <v>0</v>
      </c>
      <c r="BJ737" s="20" t="s">
        <v>85</v>
      </c>
      <c r="BK737" s="218">
        <f>ROUND(I737*H737,2)</f>
        <v>0</v>
      </c>
      <c r="BL737" s="20" t="s">
        <v>142</v>
      </c>
      <c r="BM737" s="217" t="s">
        <v>1446</v>
      </c>
    </row>
    <row r="738" s="2" customFormat="1">
      <c r="A738" s="41"/>
      <c r="B738" s="42"/>
      <c r="C738" s="43"/>
      <c r="D738" s="219" t="s">
        <v>143</v>
      </c>
      <c r="E738" s="43"/>
      <c r="F738" s="220" t="s">
        <v>1447</v>
      </c>
      <c r="G738" s="43"/>
      <c r="H738" s="43"/>
      <c r="I738" s="221"/>
      <c r="J738" s="43"/>
      <c r="K738" s="43"/>
      <c r="L738" s="47"/>
      <c r="M738" s="222"/>
      <c r="N738" s="223"/>
      <c r="O738" s="87"/>
      <c r="P738" s="87"/>
      <c r="Q738" s="87"/>
      <c r="R738" s="87"/>
      <c r="S738" s="87"/>
      <c r="T738" s="88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T738" s="20" t="s">
        <v>143</v>
      </c>
      <c r="AU738" s="20" t="s">
        <v>87</v>
      </c>
    </row>
    <row r="739" s="13" customFormat="1">
      <c r="A739" s="13"/>
      <c r="B739" s="234"/>
      <c r="C739" s="235"/>
      <c r="D739" s="219" t="s">
        <v>278</v>
      </c>
      <c r="E739" s="236" t="s">
        <v>21</v>
      </c>
      <c r="F739" s="237" t="s">
        <v>1448</v>
      </c>
      <c r="G739" s="235"/>
      <c r="H739" s="238">
        <v>4</v>
      </c>
      <c r="I739" s="239"/>
      <c r="J739" s="235"/>
      <c r="K739" s="235"/>
      <c r="L739" s="240"/>
      <c r="M739" s="241"/>
      <c r="N739" s="242"/>
      <c r="O739" s="242"/>
      <c r="P739" s="242"/>
      <c r="Q739" s="242"/>
      <c r="R739" s="242"/>
      <c r="S739" s="242"/>
      <c r="T739" s="24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4" t="s">
        <v>278</v>
      </c>
      <c r="AU739" s="244" t="s">
        <v>87</v>
      </c>
      <c r="AV739" s="13" t="s">
        <v>87</v>
      </c>
      <c r="AW739" s="13" t="s">
        <v>38</v>
      </c>
      <c r="AX739" s="13" t="s">
        <v>85</v>
      </c>
      <c r="AY739" s="244" t="s">
        <v>136</v>
      </c>
    </row>
    <row r="740" s="2" customFormat="1" ht="16.5" customHeight="1">
      <c r="A740" s="41"/>
      <c r="B740" s="42"/>
      <c r="C740" s="225" t="s">
        <v>347</v>
      </c>
      <c r="D740" s="225" t="s">
        <v>152</v>
      </c>
      <c r="E740" s="226" t="s">
        <v>1449</v>
      </c>
      <c r="F740" s="227" t="s">
        <v>1450</v>
      </c>
      <c r="G740" s="228" t="s">
        <v>472</v>
      </c>
      <c r="H740" s="229">
        <v>6</v>
      </c>
      <c r="I740" s="230"/>
      <c r="J740" s="231">
        <f>ROUND(I740*H740,2)</f>
        <v>0</v>
      </c>
      <c r="K740" s="227" t="s">
        <v>21</v>
      </c>
      <c r="L740" s="47"/>
      <c r="M740" s="232" t="s">
        <v>21</v>
      </c>
      <c r="N740" s="233" t="s">
        <v>48</v>
      </c>
      <c r="O740" s="87"/>
      <c r="P740" s="215">
        <f>O740*H740</f>
        <v>0</v>
      </c>
      <c r="Q740" s="215">
        <v>0</v>
      </c>
      <c r="R740" s="215">
        <f>Q740*H740</f>
        <v>0</v>
      </c>
      <c r="S740" s="215">
        <v>0</v>
      </c>
      <c r="T740" s="216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17" t="s">
        <v>142</v>
      </c>
      <c r="AT740" s="217" t="s">
        <v>152</v>
      </c>
      <c r="AU740" s="217" t="s">
        <v>87</v>
      </c>
      <c r="AY740" s="20" t="s">
        <v>136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20" t="s">
        <v>85</v>
      </c>
      <c r="BK740" s="218">
        <f>ROUND(I740*H740,2)</f>
        <v>0</v>
      </c>
      <c r="BL740" s="20" t="s">
        <v>142</v>
      </c>
      <c r="BM740" s="217" t="s">
        <v>1451</v>
      </c>
    </row>
    <row r="741" s="2" customFormat="1">
      <c r="A741" s="41"/>
      <c r="B741" s="42"/>
      <c r="C741" s="43"/>
      <c r="D741" s="219" t="s">
        <v>143</v>
      </c>
      <c r="E741" s="43"/>
      <c r="F741" s="220" t="s">
        <v>1452</v>
      </c>
      <c r="G741" s="43"/>
      <c r="H741" s="43"/>
      <c r="I741" s="221"/>
      <c r="J741" s="43"/>
      <c r="K741" s="43"/>
      <c r="L741" s="47"/>
      <c r="M741" s="222"/>
      <c r="N741" s="223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143</v>
      </c>
      <c r="AU741" s="20" t="s">
        <v>87</v>
      </c>
    </row>
    <row r="742" s="15" customFormat="1">
      <c r="A742" s="15"/>
      <c r="B742" s="258"/>
      <c r="C742" s="259"/>
      <c r="D742" s="219" t="s">
        <v>278</v>
      </c>
      <c r="E742" s="260" t="s">
        <v>21</v>
      </c>
      <c r="F742" s="261" t="s">
        <v>1453</v>
      </c>
      <c r="G742" s="259"/>
      <c r="H742" s="260" t="s">
        <v>21</v>
      </c>
      <c r="I742" s="262"/>
      <c r="J742" s="259"/>
      <c r="K742" s="259"/>
      <c r="L742" s="263"/>
      <c r="M742" s="264"/>
      <c r="N742" s="265"/>
      <c r="O742" s="265"/>
      <c r="P742" s="265"/>
      <c r="Q742" s="265"/>
      <c r="R742" s="265"/>
      <c r="S742" s="265"/>
      <c r="T742" s="266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7" t="s">
        <v>278</v>
      </c>
      <c r="AU742" s="267" t="s">
        <v>87</v>
      </c>
      <c r="AV742" s="15" t="s">
        <v>85</v>
      </c>
      <c r="AW742" s="15" t="s">
        <v>38</v>
      </c>
      <c r="AX742" s="15" t="s">
        <v>77</v>
      </c>
      <c r="AY742" s="267" t="s">
        <v>136</v>
      </c>
    </row>
    <row r="743" s="13" customFormat="1">
      <c r="A743" s="13"/>
      <c r="B743" s="234"/>
      <c r="C743" s="235"/>
      <c r="D743" s="219" t="s">
        <v>278</v>
      </c>
      <c r="E743" s="236" t="s">
        <v>21</v>
      </c>
      <c r="F743" s="237" t="s">
        <v>1454</v>
      </c>
      <c r="G743" s="235"/>
      <c r="H743" s="238">
        <v>3</v>
      </c>
      <c r="I743" s="239"/>
      <c r="J743" s="235"/>
      <c r="K743" s="235"/>
      <c r="L743" s="240"/>
      <c r="M743" s="241"/>
      <c r="N743" s="242"/>
      <c r="O743" s="242"/>
      <c r="P743" s="242"/>
      <c r="Q743" s="242"/>
      <c r="R743" s="242"/>
      <c r="S743" s="242"/>
      <c r="T743" s="24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4" t="s">
        <v>278</v>
      </c>
      <c r="AU743" s="244" t="s">
        <v>87</v>
      </c>
      <c r="AV743" s="13" t="s">
        <v>87</v>
      </c>
      <c r="AW743" s="13" t="s">
        <v>38</v>
      </c>
      <c r="AX743" s="13" t="s">
        <v>77</v>
      </c>
      <c r="AY743" s="244" t="s">
        <v>136</v>
      </c>
    </row>
    <row r="744" s="13" customFormat="1">
      <c r="A744" s="13"/>
      <c r="B744" s="234"/>
      <c r="C744" s="235"/>
      <c r="D744" s="219" t="s">
        <v>278</v>
      </c>
      <c r="E744" s="236" t="s">
        <v>21</v>
      </c>
      <c r="F744" s="237" t="s">
        <v>1455</v>
      </c>
      <c r="G744" s="235"/>
      <c r="H744" s="238">
        <v>3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278</v>
      </c>
      <c r="AU744" s="244" t="s">
        <v>87</v>
      </c>
      <c r="AV744" s="13" t="s">
        <v>87</v>
      </c>
      <c r="AW744" s="13" t="s">
        <v>38</v>
      </c>
      <c r="AX744" s="13" t="s">
        <v>77</v>
      </c>
      <c r="AY744" s="244" t="s">
        <v>136</v>
      </c>
    </row>
    <row r="745" s="14" customFormat="1">
      <c r="A745" s="14"/>
      <c r="B745" s="245"/>
      <c r="C745" s="246"/>
      <c r="D745" s="219" t="s">
        <v>278</v>
      </c>
      <c r="E745" s="247" t="s">
        <v>21</v>
      </c>
      <c r="F745" s="248" t="s">
        <v>280</v>
      </c>
      <c r="G745" s="246"/>
      <c r="H745" s="249">
        <v>6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5" t="s">
        <v>278</v>
      </c>
      <c r="AU745" s="255" t="s">
        <v>87</v>
      </c>
      <c r="AV745" s="14" t="s">
        <v>142</v>
      </c>
      <c r="AW745" s="14" t="s">
        <v>38</v>
      </c>
      <c r="AX745" s="14" t="s">
        <v>85</v>
      </c>
      <c r="AY745" s="255" t="s">
        <v>136</v>
      </c>
    </row>
    <row r="746" s="2" customFormat="1" ht="16.5" customHeight="1">
      <c r="A746" s="41"/>
      <c r="B746" s="42"/>
      <c r="C746" s="225" t="s">
        <v>518</v>
      </c>
      <c r="D746" s="225" t="s">
        <v>152</v>
      </c>
      <c r="E746" s="226" t="s">
        <v>1456</v>
      </c>
      <c r="F746" s="227" t="s">
        <v>1457</v>
      </c>
      <c r="G746" s="228" t="s">
        <v>543</v>
      </c>
      <c r="H746" s="229">
        <v>780</v>
      </c>
      <c r="I746" s="230"/>
      <c r="J746" s="231">
        <f>ROUND(I746*H746,2)</f>
        <v>0</v>
      </c>
      <c r="K746" s="227" t="s">
        <v>790</v>
      </c>
      <c r="L746" s="47"/>
      <c r="M746" s="232" t="s">
        <v>21</v>
      </c>
      <c r="N746" s="233" t="s">
        <v>48</v>
      </c>
      <c r="O746" s="87"/>
      <c r="P746" s="215">
        <f>O746*H746</f>
        <v>0</v>
      </c>
      <c r="Q746" s="215">
        <v>0</v>
      </c>
      <c r="R746" s="215">
        <f>Q746*H746</f>
        <v>0</v>
      </c>
      <c r="S746" s="215">
        <v>0</v>
      </c>
      <c r="T746" s="216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17" t="s">
        <v>142</v>
      </c>
      <c r="AT746" s="217" t="s">
        <v>152</v>
      </c>
      <c r="AU746" s="217" t="s">
        <v>87</v>
      </c>
      <c r="AY746" s="20" t="s">
        <v>136</v>
      </c>
      <c r="BE746" s="218">
        <f>IF(N746="základní",J746,0)</f>
        <v>0</v>
      </c>
      <c r="BF746" s="218">
        <f>IF(N746="snížená",J746,0)</f>
        <v>0</v>
      </c>
      <c r="BG746" s="218">
        <f>IF(N746="zákl. přenesená",J746,0)</f>
        <v>0</v>
      </c>
      <c r="BH746" s="218">
        <f>IF(N746="sníž. přenesená",J746,0)</f>
        <v>0</v>
      </c>
      <c r="BI746" s="218">
        <f>IF(N746="nulová",J746,0)</f>
        <v>0</v>
      </c>
      <c r="BJ746" s="20" t="s">
        <v>85</v>
      </c>
      <c r="BK746" s="218">
        <f>ROUND(I746*H746,2)</f>
        <v>0</v>
      </c>
      <c r="BL746" s="20" t="s">
        <v>142</v>
      </c>
      <c r="BM746" s="217" t="s">
        <v>1458</v>
      </c>
    </row>
    <row r="747" s="2" customFormat="1">
      <c r="A747" s="41"/>
      <c r="B747" s="42"/>
      <c r="C747" s="43"/>
      <c r="D747" s="219" t="s">
        <v>143</v>
      </c>
      <c r="E747" s="43"/>
      <c r="F747" s="220" t="s">
        <v>1459</v>
      </c>
      <c r="G747" s="43"/>
      <c r="H747" s="43"/>
      <c r="I747" s="221"/>
      <c r="J747" s="43"/>
      <c r="K747" s="43"/>
      <c r="L747" s="47"/>
      <c r="M747" s="222"/>
      <c r="N747" s="223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143</v>
      </c>
      <c r="AU747" s="20" t="s">
        <v>87</v>
      </c>
    </row>
    <row r="748" s="2" customFormat="1">
      <c r="A748" s="41"/>
      <c r="B748" s="42"/>
      <c r="C748" s="43"/>
      <c r="D748" s="276" t="s">
        <v>793</v>
      </c>
      <c r="E748" s="43"/>
      <c r="F748" s="277" t="s">
        <v>1460</v>
      </c>
      <c r="G748" s="43"/>
      <c r="H748" s="43"/>
      <c r="I748" s="221"/>
      <c r="J748" s="43"/>
      <c r="K748" s="43"/>
      <c r="L748" s="47"/>
      <c r="M748" s="222"/>
      <c r="N748" s="223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793</v>
      </c>
      <c r="AU748" s="20" t="s">
        <v>87</v>
      </c>
    </row>
    <row r="749" s="15" customFormat="1">
      <c r="A749" s="15"/>
      <c r="B749" s="258"/>
      <c r="C749" s="259"/>
      <c r="D749" s="219" t="s">
        <v>278</v>
      </c>
      <c r="E749" s="260" t="s">
        <v>21</v>
      </c>
      <c r="F749" s="261" t="s">
        <v>1461</v>
      </c>
      <c r="G749" s="259"/>
      <c r="H749" s="260" t="s">
        <v>21</v>
      </c>
      <c r="I749" s="262"/>
      <c r="J749" s="259"/>
      <c r="K749" s="259"/>
      <c r="L749" s="263"/>
      <c r="M749" s="264"/>
      <c r="N749" s="265"/>
      <c r="O749" s="265"/>
      <c r="P749" s="265"/>
      <c r="Q749" s="265"/>
      <c r="R749" s="265"/>
      <c r="S749" s="265"/>
      <c r="T749" s="266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7" t="s">
        <v>278</v>
      </c>
      <c r="AU749" s="267" t="s">
        <v>87</v>
      </c>
      <c r="AV749" s="15" t="s">
        <v>85</v>
      </c>
      <c r="AW749" s="15" t="s">
        <v>38</v>
      </c>
      <c r="AX749" s="15" t="s">
        <v>77</v>
      </c>
      <c r="AY749" s="267" t="s">
        <v>136</v>
      </c>
    </row>
    <row r="750" s="13" customFormat="1">
      <c r="A750" s="13"/>
      <c r="B750" s="234"/>
      <c r="C750" s="235"/>
      <c r="D750" s="219" t="s">
        <v>278</v>
      </c>
      <c r="E750" s="236" t="s">
        <v>559</v>
      </c>
      <c r="F750" s="237" t="s">
        <v>1462</v>
      </c>
      <c r="G750" s="235"/>
      <c r="H750" s="238">
        <v>780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278</v>
      </c>
      <c r="AU750" s="244" t="s">
        <v>87</v>
      </c>
      <c r="AV750" s="13" t="s">
        <v>87</v>
      </c>
      <c r="AW750" s="13" t="s">
        <v>38</v>
      </c>
      <c r="AX750" s="13" t="s">
        <v>85</v>
      </c>
      <c r="AY750" s="244" t="s">
        <v>136</v>
      </c>
    </row>
    <row r="751" s="2" customFormat="1" ht="21.75" customHeight="1">
      <c r="A751" s="41"/>
      <c r="B751" s="42"/>
      <c r="C751" s="225" t="s">
        <v>350</v>
      </c>
      <c r="D751" s="225" t="s">
        <v>152</v>
      </c>
      <c r="E751" s="226" t="s">
        <v>1463</v>
      </c>
      <c r="F751" s="227" t="s">
        <v>1464</v>
      </c>
      <c r="G751" s="228" t="s">
        <v>194</v>
      </c>
      <c r="H751" s="229">
        <v>1140</v>
      </c>
      <c r="I751" s="230"/>
      <c r="J751" s="231">
        <f>ROUND(I751*H751,2)</f>
        <v>0</v>
      </c>
      <c r="K751" s="227" t="s">
        <v>790</v>
      </c>
      <c r="L751" s="47"/>
      <c r="M751" s="232" t="s">
        <v>21</v>
      </c>
      <c r="N751" s="233" t="s">
        <v>48</v>
      </c>
      <c r="O751" s="87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7" t="s">
        <v>142</v>
      </c>
      <c r="AT751" s="217" t="s">
        <v>152</v>
      </c>
      <c r="AU751" s="217" t="s">
        <v>87</v>
      </c>
      <c r="AY751" s="20" t="s">
        <v>136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20" t="s">
        <v>85</v>
      </c>
      <c r="BK751" s="218">
        <f>ROUND(I751*H751,2)</f>
        <v>0</v>
      </c>
      <c r="BL751" s="20" t="s">
        <v>142</v>
      </c>
      <c r="BM751" s="217" t="s">
        <v>1465</v>
      </c>
    </row>
    <row r="752" s="2" customFormat="1">
      <c r="A752" s="41"/>
      <c r="B752" s="42"/>
      <c r="C752" s="43"/>
      <c r="D752" s="219" t="s">
        <v>143</v>
      </c>
      <c r="E752" s="43"/>
      <c r="F752" s="220" t="s">
        <v>1466</v>
      </c>
      <c r="G752" s="43"/>
      <c r="H752" s="43"/>
      <c r="I752" s="221"/>
      <c r="J752" s="43"/>
      <c r="K752" s="43"/>
      <c r="L752" s="47"/>
      <c r="M752" s="222"/>
      <c r="N752" s="223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143</v>
      </c>
      <c r="AU752" s="20" t="s">
        <v>87</v>
      </c>
    </row>
    <row r="753" s="2" customFormat="1">
      <c r="A753" s="41"/>
      <c r="B753" s="42"/>
      <c r="C753" s="43"/>
      <c r="D753" s="276" t="s">
        <v>793</v>
      </c>
      <c r="E753" s="43"/>
      <c r="F753" s="277" t="s">
        <v>1467</v>
      </c>
      <c r="G753" s="43"/>
      <c r="H753" s="43"/>
      <c r="I753" s="221"/>
      <c r="J753" s="43"/>
      <c r="K753" s="43"/>
      <c r="L753" s="47"/>
      <c r="M753" s="222"/>
      <c r="N753" s="223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793</v>
      </c>
      <c r="AU753" s="20" t="s">
        <v>87</v>
      </c>
    </row>
    <row r="754" s="13" customFormat="1">
      <c r="A754" s="13"/>
      <c r="B754" s="234"/>
      <c r="C754" s="235"/>
      <c r="D754" s="219" t="s">
        <v>278</v>
      </c>
      <c r="E754" s="236" t="s">
        <v>21</v>
      </c>
      <c r="F754" s="237" t="s">
        <v>1468</v>
      </c>
      <c r="G754" s="235"/>
      <c r="H754" s="238">
        <v>1140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4" t="s">
        <v>278</v>
      </c>
      <c r="AU754" s="244" t="s">
        <v>87</v>
      </c>
      <c r="AV754" s="13" t="s">
        <v>87</v>
      </c>
      <c r="AW754" s="13" t="s">
        <v>38</v>
      </c>
      <c r="AX754" s="13" t="s">
        <v>77</v>
      </c>
      <c r="AY754" s="244" t="s">
        <v>136</v>
      </c>
    </row>
    <row r="755" s="14" customFormat="1">
      <c r="A755" s="14"/>
      <c r="B755" s="245"/>
      <c r="C755" s="246"/>
      <c r="D755" s="219" t="s">
        <v>278</v>
      </c>
      <c r="E755" s="247" t="s">
        <v>625</v>
      </c>
      <c r="F755" s="248" t="s">
        <v>280</v>
      </c>
      <c r="G755" s="246"/>
      <c r="H755" s="249">
        <v>1140</v>
      </c>
      <c r="I755" s="250"/>
      <c r="J755" s="246"/>
      <c r="K755" s="246"/>
      <c r="L755" s="251"/>
      <c r="M755" s="252"/>
      <c r="N755" s="253"/>
      <c r="O755" s="253"/>
      <c r="P755" s="253"/>
      <c r="Q755" s="253"/>
      <c r="R755" s="253"/>
      <c r="S755" s="253"/>
      <c r="T755" s="25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5" t="s">
        <v>278</v>
      </c>
      <c r="AU755" s="255" t="s">
        <v>87</v>
      </c>
      <c r="AV755" s="14" t="s">
        <v>142</v>
      </c>
      <c r="AW755" s="14" t="s">
        <v>38</v>
      </c>
      <c r="AX755" s="14" t="s">
        <v>85</v>
      </c>
      <c r="AY755" s="255" t="s">
        <v>136</v>
      </c>
    </row>
    <row r="756" s="2" customFormat="1" ht="24.15" customHeight="1">
      <c r="A756" s="41"/>
      <c r="B756" s="42"/>
      <c r="C756" s="225" t="s">
        <v>527</v>
      </c>
      <c r="D756" s="225" t="s">
        <v>152</v>
      </c>
      <c r="E756" s="226" t="s">
        <v>1469</v>
      </c>
      <c r="F756" s="227" t="s">
        <v>1470</v>
      </c>
      <c r="G756" s="228" t="s">
        <v>194</v>
      </c>
      <c r="H756" s="229">
        <v>102600</v>
      </c>
      <c r="I756" s="230"/>
      <c r="J756" s="231">
        <f>ROUND(I756*H756,2)</f>
        <v>0</v>
      </c>
      <c r="K756" s="227" t="s">
        <v>790</v>
      </c>
      <c r="L756" s="47"/>
      <c r="M756" s="232" t="s">
        <v>21</v>
      </c>
      <c r="N756" s="233" t="s">
        <v>48</v>
      </c>
      <c r="O756" s="87"/>
      <c r="P756" s="215">
        <f>O756*H756</f>
        <v>0</v>
      </c>
      <c r="Q756" s="215">
        <v>0</v>
      </c>
      <c r="R756" s="215">
        <f>Q756*H756</f>
        <v>0</v>
      </c>
      <c r="S756" s="215">
        <v>0</v>
      </c>
      <c r="T756" s="216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17" t="s">
        <v>142</v>
      </c>
      <c r="AT756" s="217" t="s">
        <v>152</v>
      </c>
      <c r="AU756" s="217" t="s">
        <v>87</v>
      </c>
      <c r="AY756" s="20" t="s">
        <v>136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20" t="s">
        <v>85</v>
      </c>
      <c r="BK756" s="218">
        <f>ROUND(I756*H756,2)</f>
        <v>0</v>
      </c>
      <c r="BL756" s="20" t="s">
        <v>142</v>
      </c>
      <c r="BM756" s="217" t="s">
        <v>1471</v>
      </c>
    </row>
    <row r="757" s="2" customFormat="1">
      <c r="A757" s="41"/>
      <c r="B757" s="42"/>
      <c r="C757" s="43"/>
      <c r="D757" s="219" t="s">
        <v>143</v>
      </c>
      <c r="E757" s="43"/>
      <c r="F757" s="220" t="s">
        <v>1472</v>
      </c>
      <c r="G757" s="43"/>
      <c r="H757" s="43"/>
      <c r="I757" s="221"/>
      <c r="J757" s="43"/>
      <c r="K757" s="43"/>
      <c r="L757" s="47"/>
      <c r="M757" s="222"/>
      <c r="N757" s="223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143</v>
      </c>
      <c r="AU757" s="20" t="s">
        <v>87</v>
      </c>
    </row>
    <row r="758" s="2" customFormat="1">
      <c r="A758" s="41"/>
      <c r="B758" s="42"/>
      <c r="C758" s="43"/>
      <c r="D758" s="276" t="s">
        <v>793</v>
      </c>
      <c r="E758" s="43"/>
      <c r="F758" s="277" t="s">
        <v>1473</v>
      </c>
      <c r="G758" s="43"/>
      <c r="H758" s="43"/>
      <c r="I758" s="221"/>
      <c r="J758" s="43"/>
      <c r="K758" s="43"/>
      <c r="L758" s="47"/>
      <c r="M758" s="222"/>
      <c r="N758" s="223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793</v>
      </c>
      <c r="AU758" s="20" t="s">
        <v>87</v>
      </c>
    </row>
    <row r="759" s="13" customFormat="1">
      <c r="A759" s="13"/>
      <c r="B759" s="234"/>
      <c r="C759" s="235"/>
      <c r="D759" s="219" t="s">
        <v>278</v>
      </c>
      <c r="E759" s="236" t="s">
        <v>21</v>
      </c>
      <c r="F759" s="237" t="s">
        <v>1474</v>
      </c>
      <c r="G759" s="235"/>
      <c r="H759" s="238">
        <v>102600</v>
      </c>
      <c r="I759" s="239"/>
      <c r="J759" s="235"/>
      <c r="K759" s="235"/>
      <c r="L759" s="240"/>
      <c r="M759" s="241"/>
      <c r="N759" s="242"/>
      <c r="O759" s="242"/>
      <c r="P759" s="242"/>
      <c r="Q759" s="242"/>
      <c r="R759" s="242"/>
      <c r="S759" s="242"/>
      <c r="T759" s="24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4" t="s">
        <v>278</v>
      </c>
      <c r="AU759" s="244" t="s">
        <v>87</v>
      </c>
      <c r="AV759" s="13" t="s">
        <v>87</v>
      </c>
      <c r="AW759" s="13" t="s">
        <v>38</v>
      </c>
      <c r="AX759" s="13" t="s">
        <v>85</v>
      </c>
      <c r="AY759" s="244" t="s">
        <v>136</v>
      </c>
    </row>
    <row r="760" s="2" customFormat="1" ht="24.15" customHeight="1">
      <c r="A760" s="41"/>
      <c r="B760" s="42"/>
      <c r="C760" s="225" t="s">
        <v>354</v>
      </c>
      <c r="D760" s="225" t="s">
        <v>152</v>
      </c>
      <c r="E760" s="226" t="s">
        <v>1475</v>
      </c>
      <c r="F760" s="227" t="s">
        <v>1476</v>
      </c>
      <c r="G760" s="228" t="s">
        <v>194</v>
      </c>
      <c r="H760" s="229">
        <v>1140</v>
      </c>
      <c r="I760" s="230"/>
      <c r="J760" s="231">
        <f>ROUND(I760*H760,2)</f>
        <v>0</v>
      </c>
      <c r="K760" s="227" t="s">
        <v>790</v>
      </c>
      <c r="L760" s="47"/>
      <c r="M760" s="232" t="s">
        <v>21</v>
      </c>
      <c r="N760" s="233" t="s">
        <v>48</v>
      </c>
      <c r="O760" s="87"/>
      <c r="P760" s="215">
        <f>O760*H760</f>
        <v>0</v>
      </c>
      <c r="Q760" s="215">
        <v>0</v>
      </c>
      <c r="R760" s="215">
        <f>Q760*H760</f>
        <v>0</v>
      </c>
      <c r="S760" s="215">
        <v>0</v>
      </c>
      <c r="T760" s="216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17" t="s">
        <v>142</v>
      </c>
      <c r="AT760" s="217" t="s">
        <v>152</v>
      </c>
      <c r="AU760" s="217" t="s">
        <v>87</v>
      </c>
      <c r="AY760" s="20" t="s">
        <v>136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20" t="s">
        <v>85</v>
      </c>
      <c r="BK760" s="218">
        <f>ROUND(I760*H760,2)</f>
        <v>0</v>
      </c>
      <c r="BL760" s="20" t="s">
        <v>142</v>
      </c>
      <c r="BM760" s="217" t="s">
        <v>1477</v>
      </c>
    </row>
    <row r="761" s="2" customFormat="1">
      <c r="A761" s="41"/>
      <c r="B761" s="42"/>
      <c r="C761" s="43"/>
      <c r="D761" s="219" t="s">
        <v>143</v>
      </c>
      <c r="E761" s="43"/>
      <c r="F761" s="220" t="s">
        <v>1478</v>
      </c>
      <c r="G761" s="43"/>
      <c r="H761" s="43"/>
      <c r="I761" s="221"/>
      <c r="J761" s="43"/>
      <c r="K761" s="43"/>
      <c r="L761" s="47"/>
      <c r="M761" s="222"/>
      <c r="N761" s="223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143</v>
      </c>
      <c r="AU761" s="20" t="s">
        <v>87</v>
      </c>
    </row>
    <row r="762" s="2" customFormat="1">
      <c r="A762" s="41"/>
      <c r="B762" s="42"/>
      <c r="C762" s="43"/>
      <c r="D762" s="276" t="s">
        <v>793</v>
      </c>
      <c r="E762" s="43"/>
      <c r="F762" s="277" t="s">
        <v>1479</v>
      </c>
      <c r="G762" s="43"/>
      <c r="H762" s="43"/>
      <c r="I762" s="221"/>
      <c r="J762" s="43"/>
      <c r="K762" s="43"/>
      <c r="L762" s="47"/>
      <c r="M762" s="222"/>
      <c r="N762" s="223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793</v>
      </c>
      <c r="AU762" s="20" t="s">
        <v>87</v>
      </c>
    </row>
    <row r="763" s="13" customFormat="1">
      <c r="A763" s="13"/>
      <c r="B763" s="234"/>
      <c r="C763" s="235"/>
      <c r="D763" s="219" t="s">
        <v>278</v>
      </c>
      <c r="E763" s="236" t="s">
        <v>21</v>
      </c>
      <c r="F763" s="237" t="s">
        <v>625</v>
      </c>
      <c r="G763" s="235"/>
      <c r="H763" s="238">
        <v>1140</v>
      </c>
      <c r="I763" s="239"/>
      <c r="J763" s="235"/>
      <c r="K763" s="235"/>
      <c r="L763" s="240"/>
      <c r="M763" s="241"/>
      <c r="N763" s="242"/>
      <c r="O763" s="242"/>
      <c r="P763" s="242"/>
      <c r="Q763" s="242"/>
      <c r="R763" s="242"/>
      <c r="S763" s="242"/>
      <c r="T763" s="24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4" t="s">
        <v>278</v>
      </c>
      <c r="AU763" s="244" t="s">
        <v>87</v>
      </c>
      <c r="AV763" s="13" t="s">
        <v>87</v>
      </c>
      <c r="AW763" s="13" t="s">
        <v>38</v>
      </c>
      <c r="AX763" s="13" t="s">
        <v>85</v>
      </c>
      <c r="AY763" s="244" t="s">
        <v>136</v>
      </c>
    </row>
    <row r="764" s="2" customFormat="1" ht="16.5" customHeight="1">
      <c r="A764" s="41"/>
      <c r="B764" s="42"/>
      <c r="C764" s="225" t="s">
        <v>1480</v>
      </c>
      <c r="D764" s="225" t="s">
        <v>152</v>
      </c>
      <c r="E764" s="226" t="s">
        <v>1481</v>
      </c>
      <c r="F764" s="227" t="s">
        <v>1482</v>
      </c>
      <c r="G764" s="228" t="s">
        <v>194</v>
      </c>
      <c r="H764" s="229">
        <v>43.399999999999999</v>
      </c>
      <c r="I764" s="230"/>
      <c r="J764" s="231">
        <f>ROUND(I764*H764,2)</f>
        <v>0</v>
      </c>
      <c r="K764" s="227" t="s">
        <v>21</v>
      </c>
      <c r="L764" s="47"/>
      <c r="M764" s="232" t="s">
        <v>21</v>
      </c>
      <c r="N764" s="233" t="s">
        <v>48</v>
      </c>
      <c r="O764" s="87"/>
      <c r="P764" s="215">
        <f>O764*H764</f>
        <v>0</v>
      </c>
      <c r="Q764" s="215">
        <v>0.00063000000000000003</v>
      </c>
      <c r="R764" s="215">
        <f>Q764*H764</f>
        <v>0.027342000000000002</v>
      </c>
      <c r="S764" s="215">
        <v>0</v>
      </c>
      <c r="T764" s="216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17" t="s">
        <v>142</v>
      </c>
      <c r="AT764" s="217" t="s">
        <v>152</v>
      </c>
      <c r="AU764" s="217" t="s">
        <v>87</v>
      </c>
      <c r="AY764" s="20" t="s">
        <v>136</v>
      </c>
      <c r="BE764" s="218">
        <f>IF(N764="základní",J764,0)</f>
        <v>0</v>
      </c>
      <c r="BF764" s="218">
        <f>IF(N764="snížená",J764,0)</f>
        <v>0</v>
      </c>
      <c r="BG764" s="218">
        <f>IF(N764="zákl. přenesená",J764,0)</f>
        <v>0</v>
      </c>
      <c r="BH764" s="218">
        <f>IF(N764="sníž. přenesená",J764,0)</f>
        <v>0</v>
      </c>
      <c r="BI764" s="218">
        <f>IF(N764="nulová",J764,0)</f>
        <v>0</v>
      </c>
      <c r="BJ764" s="20" t="s">
        <v>85</v>
      </c>
      <c r="BK764" s="218">
        <f>ROUND(I764*H764,2)</f>
        <v>0</v>
      </c>
      <c r="BL764" s="20" t="s">
        <v>142</v>
      </c>
      <c r="BM764" s="217" t="s">
        <v>1483</v>
      </c>
    </row>
    <row r="765" s="2" customFormat="1">
      <c r="A765" s="41"/>
      <c r="B765" s="42"/>
      <c r="C765" s="43"/>
      <c r="D765" s="219" t="s">
        <v>143</v>
      </c>
      <c r="E765" s="43"/>
      <c r="F765" s="220" t="s">
        <v>1484</v>
      </c>
      <c r="G765" s="43"/>
      <c r="H765" s="43"/>
      <c r="I765" s="221"/>
      <c r="J765" s="43"/>
      <c r="K765" s="43"/>
      <c r="L765" s="47"/>
      <c r="M765" s="222"/>
      <c r="N765" s="223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143</v>
      </c>
      <c r="AU765" s="20" t="s">
        <v>87</v>
      </c>
    </row>
    <row r="766" s="15" customFormat="1">
      <c r="A766" s="15"/>
      <c r="B766" s="258"/>
      <c r="C766" s="259"/>
      <c r="D766" s="219" t="s">
        <v>278</v>
      </c>
      <c r="E766" s="260" t="s">
        <v>21</v>
      </c>
      <c r="F766" s="261" t="s">
        <v>1485</v>
      </c>
      <c r="G766" s="259"/>
      <c r="H766" s="260" t="s">
        <v>21</v>
      </c>
      <c r="I766" s="262"/>
      <c r="J766" s="259"/>
      <c r="K766" s="259"/>
      <c r="L766" s="263"/>
      <c r="M766" s="264"/>
      <c r="N766" s="265"/>
      <c r="O766" s="265"/>
      <c r="P766" s="265"/>
      <c r="Q766" s="265"/>
      <c r="R766" s="265"/>
      <c r="S766" s="265"/>
      <c r="T766" s="266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7" t="s">
        <v>278</v>
      </c>
      <c r="AU766" s="267" t="s">
        <v>87</v>
      </c>
      <c r="AV766" s="15" t="s">
        <v>85</v>
      </c>
      <c r="AW766" s="15" t="s">
        <v>38</v>
      </c>
      <c r="AX766" s="15" t="s">
        <v>77</v>
      </c>
      <c r="AY766" s="267" t="s">
        <v>136</v>
      </c>
    </row>
    <row r="767" s="13" customFormat="1">
      <c r="A767" s="13"/>
      <c r="B767" s="234"/>
      <c r="C767" s="235"/>
      <c r="D767" s="219" t="s">
        <v>278</v>
      </c>
      <c r="E767" s="236" t="s">
        <v>21</v>
      </c>
      <c r="F767" s="237" t="s">
        <v>1486</v>
      </c>
      <c r="G767" s="235"/>
      <c r="H767" s="238">
        <v>43.399999999999999</v>
      </c>
      <c r="I767" s="239"/>
      <c r="J767" s="235"/>
      <c r="K767" s="235"/>
      <c r="L767" s="240"/>
      <c r="M767" s="241"/>
      <c r="N767" s="242"/>
      <c r="O767" s="242"/>
      <c r="P767" s="242"/>
      <c r="Q767" s="242"/>
      <c r="R767" s="242"/>
      <c r="S767" s="242"/>
      <c r="T767" s="24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4" t="s">
        <v>278</v>
      </c>
      <c r="AU767" s="244" t="s">
        <v>87</v>
      </c>
      <c r="AV767" s="13" t="s">
        <v>87</v>
      </c>
      <c r="AW767" s="13" t="s">
        <v>38</v>
      </c>
      <c r="AX767" s="13" t="s">
        <v>85</v>
      </c>
      <c r="AY767" s="244" t="s">
        <v>136</v>
      </c>
    </row>
    <row r="768" s="2" customFormat="1" ht="16.5" customHeight="1">
      <c r="A768" s="41"/>
      <c r="B768" s="42"/>
      <c r="C768" s="225" t="s">
        <v>358</v>
      </c>
      <c r="D768" s="225" t="s">
        <v>152</v>
      </c>
      <c r="E768" s="226" t="s">
        <v>1487</v>
      </c>
      <c r="F768" s="227" t="s">
        <v>1488</v>
      </c>
      <c r="G768" s="228" t="s">
        <v>227</v>
      </c>
      <c r="H768" s="229">
        <v>217</v>
      </c>
      <c r="I768" s="230"/>
      <c r="J768" s="231">
        <f>ROUND(I768*H768,2)</f>
        <v>0</v>
      </c>
      <c r="K768" s="227" t="s">
        <v>21</v>
      </c>
      <c r="L768" s="47"/>
      <c r="M768" s="232" t="s">
        <v>21</v>
      </c>
      <c r="N768" s="233" t="s">
        <v>48</v>
      </c>
      <c r="O768" s="87"/>
      <c r="P768" s="215">
        <f>O768*H768</f>
        <v>0</v>
      </c>
      <c r="Q768" s="215">
        <v>0.002</v>
      </c>
      <c r="R768" s="215">
        <f>Q768*H768</f>
        <v>0.434</v>
      </c>
      <c r="S768" s="215">
        <v>0</v>
      </c>
      <c r="T768" s="216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17" t="s">
        <v>142</v>
      </c>
      <c r="AT768" s="217" t="s">
        <v>152</v>
      </c>
      <c r="AU768" s="217" t="s">
        <v>87</v>
      </c>
      <c r="AY768" s="20" t="s">
        <v>136</v>
      </c>
      <c r="BE768" s="218">
        <f>IF(N768="základní",J768,0)</f>
        <v>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20" t="s">
        <v>85</v>
      </c>
      <c r="BK768" s="218">
        <f>ROUND(I768*H768,2)</f>
        <v>0</v>
      </c>
      <c r="BL768" s="20" t="s">
        <v>142</v>
      </c>
      <c r="BM768" s="217" t="s">
        <v>1489</v>
      </c>
    </row>
    <row r="769" s="2" customFormat="1">
      <c r="A769" s="41"/>
      <c r="B769" s="42"/>
      <c r="C769" s="43"/>
      <c r="D769" s="219" t="s">
        <v>143</v>
      </c>
      <c r="E769" s="43"/>
      <c r="F769" s="220" t="s">
        <v>1490</v>
      </c>
      <c r="G769" s="43"/>
      <c r="H769" s="43"/>
      <c r="I769" s="221"/>
      <c r="J769" s="43"/>
      <c r="K769" s="43"/>
      <c r="L769" s="47"/>
      <c r="M769" s="222"/>
      <c r="N769" s="223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0" t="s">
        <v>143</v>
      </c>
      <c r="AU769" s="20" t="s">
        <v>87</v>
      </c>
    </row>
    <row r="770" s="15" customFormat="1">
      <c r="A770" s="15"/>
      <c r="B770" s="258"/>
      <c r="C770" s="259"/>
      <c r="D770" s="219" t="s">
        <v>278</v>
      </c>
      <c r="E770" s="260" t="s">
        <v>21</v>
      </c>
      <c r="F770" s="261" t="s">
        <v>1485</v>
      </c>
      <c r="G770" s="259"/>
      <c r="H770" s="260" t="s">
        <v>21</v>
      </c>
      <c r="I770" s="262"/>
      <c r="J770" s="259"/>
      <c r="K770" s="259"/>
      <c r="L770" s="263"/>
      <c r="M770" s="264"/>
      <c r="N770" s="265"/>
      <c r="O770" s="265"/>
      <c r="P770" s="265"/>
      <c r="Q770" s="265"/>
      <c r="R770" s="265"/>
      <c r="S770" s="265"/>
      <c r="T770" s="266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7" t="s">
        <v>278</v>
      </c>
      <c r="AU770" s="267" t="s">
        <v>87</v>
      </c>
      <c r="AV770" s="15" t="s">
        <v>85</v>
      </c>
      <c r="AW770" s="15" t="s">
        <v>38</v>
      </c>
      <c r="AX770" s="15" t="s">
        <v>77</v>
      </c>
      <c r="AY770" s="267" t="s">
        <v>136</v>
      </c>
    </row>
    <row r="771" s="13" customFormat="1">
      <c r="A771" s="13"/>
      <c r="B771" s="234"/>
      <c r="C771" s="235"/>
      <c r="D771" s="219" t="s">
        <v>278</v>
      </c>
      <c r="E771" s="236" t="s">
        <v>21</v>
      </c>
      <c r="F771" s="237" t="s">
        <v>1491</v>
      </c>
      <c r="G771" s="235"/>
      <c r="H771" s="238">
        <v>217</v>
      </c>
      <c r="I771" s="239"/>
      <c r="J771" s="235"/>
      <c r="K771" s="235"/>
      <c r="L771" s="240"/>
      <c r="M771" s="241"/>
      <c r="N771" s="242"/>
      <c r="O771" s="242"/>
      <c r="P771" s="242"/>
      <c r="Q771" s="242"/>
      <c r="R771" s="242"/>
      <c r="S771" s="242"/>
      <c r="T771" s="24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4" t="s">
        <v>278</v>
      </c>
      <c r="AU771" s="244" t="s">
        <v>87</v>
      </c>
      <c r="AV771" s="13" t="s">
        <v>87</v>
      </c>
      <c r="AW771" s="13" t="s">
        <v>38</v>
      </c>
      <c r="AX771" s="13" t="s">
        <v>85</v>
      </c>
      <c r="AY771" s="244" t="s">
        <v>136</v>
      </c>
    </row>
    <row r="772" s="2" customFormat="1" ht="16.5" customHeight="1">
      <c r="A772" s="41"/>
      <c r="B772" s="42"/>
      <c r="C772" s="225" t="s">
        <v>534</v>
      </c>
      <c r="D772" s="225" t="s">
        <v>152</v>
      </c>
      <c r="E772" s="226" t="s">
        <v>1492</v>
      </c>
      <c r="F772" s="227" t="s">
        <v>1493</v>
      </c>
      <c r="G772" s="228" t="s">
        <v>227</v>
      </c>
      <c r="H772" s="229">
        <v>1088.8</v>
      </c>
      <c r="I772" s="230"/>
      <c r="J772" s="231">
        <f>ROUND(I772*H772,2)</f>
        <v>0</v>
      </c>
      <c r="K772" s="227" t="s">
        <v>790</v>
      </c>
      <c r="L772" s="47"/>
      <c r="M772" s="232" t="s">
        <v>21</v>
      </c>
      <c r="N772" s="233" t="s">
        <v>48</v>
      </c>
      <c r="O772" s="87"/>
      <c r="P772" s="215">
        <f>O772*H772</f>
        <v>0</v>
      </c>
      <c r="Q772" s="215">
        <v>0.00097999999999999997</v>
      </c>
      <c r="R772" s="215">
        <f>Q772*H772</f>
        <v>1.067024</v>
      </c>
      <c r="S772" s="215">
        <v>0</v>
      </c>
      <c r="T772" s="216">
        <f>S772*H772</f>
        <v>0</v>
      </c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R772" s="217" t="s">
        <v>142</v>
      </c>
      <c r="AT772" s="217" t="s">
        <v>152</v>
      </c>
      <c r="AU772" s="217" t="s">
        <v>87</v>
      </c>
      <c r="AY772" s="20" t="s">
        <v>136</v>
      </c>
      <c r="BE772" s="218">
        <f>IF(N772="základní",J772,0)</f>
        <v>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20" t="s">
        <v>85</v>
      </c>
      <c r="BK772" s="218">
        <f>ROUND(I772*H772,2)</f>
        <v>0</v>
      </c>
      <c r="BL772" s="20" t="s">
        <v>142</v>
      </c>
      <c r="BM772" s="217" t="s">
        <v>1494</v>
      </c>
    </row>
    <row r="773" s="2" customFormat="1">
      <c r="A773" s="41"/>
      <c r="B773" s="42"/>
      <c r="C773" s="43"/>
      <c r="D773" s="219" t="s">
        <v>143</v>
      </c>
      <c r="E773" s="43"/>
      <c r="F773" s="220" t="s">
        <v>1495</v>
      </c>
      <c r="G773" s="43"/>
      <c r="H773" s="43"/>
      <c r="I773" s="221"/>
      <c r="J773" s="43"/>
      <c r="K773" s="43"/>
      <c r="L773" s="47"/>
      <c r="M773" s="222"/>
      <c r="N773" s="223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143</v>
      </c>
      <c r="AU773" s="20" t="s">
        <v>87</v>
      </c>
    </row>
    <row r="774" s="2" customFormat="1">
      <c r="A774" s="41"/>
      <c r="B774" s="42"/>
      <c r="C774" s="43"/>
      <c r="D774" s="276" t="s">
        <v>793</v>
      </c>
      <c r="E774" s="43"/>
      <c r="F774" s="277" t="s">
        <v>1496</v>
      </c>
      <c r="G774" s="43"/>
      <c r="H774" s="43"/>
      <c r="I774" s="221"/>
      <c r="J774" s="43"/>
      <c r="K774" s="43"/>
      <c r="L774" s="47"/>
      <c r="M774" s="222"/>
      <c r="N774" s="223"/>
      <c r="O774" s="87"/>
      <c r="P774" s="87"/>
      <c r="Q774" s="87"/>
      <c r="R774" s="87"/>
      <c r="S774" s="87"/>
      <c r="T774" s="88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T774" s="20" t="s">
        <v>793</v>
      </c>
      <c r="AU774" s="20" t="s">
        <v>87</v>
      </c>
    </row>
    <row r="775" s="15" customFormat="1">
      <c r="A775" s="15"/>
      <c r="B775" s="258"/>
      <c r="C775" s="259"/>
      <c r="D775" s="219" t="s">
        <v>278</v>
      </c>
      <c r="E775" s="260" t="s">
        <v>21</v>
      </c>
      <c r="F775" s="261" t="s">
        <v>1497</v>
      </c>
      <c r="G775" s="259"/>
      <c r="H775" s="260" t="s">
        <v>21</v>
      </c>
      <c r="I775" s="262"/>
      <c r="J775" s="259"/>
      <c r="K775" s="259"/>
      <c r="L775" s="263"/>
      <c r="M775" s="264"/>
      <c r="N775" s="265"/>
      <c r="O775" s="265"/>
      <c r="P775" s="265"/>
      <c r="Q775" s="265"/>
      <c r="R775" s="265"/>
      <c r="S775" s="265"/>
      <c r="T775" s="26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7" t="s">
        <v>278</v>
      </c>
      <c r="AU775" s="267" t="s">
        <v>87</v>
      </c>
      <c r="AV775" s="15" t="s">
        <v>85</v>
      </c>
      <c r="AW775" s="15" t="s">
        <v>38</v>
      </c>
      <c r="AX775" s="15" t="s">
        <v>77</v>
      </c>
      <c r="AY775" s="267" t="s">
        <v>136</v>
      </c>
    </row>
    <row r="776" s="13" customFormat="1">
      <c r="A776" s="13"/>
      <c r="B776" s="234"/>
      <c r="C776" s="235"/>
      <c r="D776" s="219" t="s">
        <v>278</v>
      </c>
      <c r="E776" s="236" t="s">
        <v>21</v>
      </c>
      <c r="F776" s="237" t="s">
        <v>1498</v>
      </c>
      <c r="G776" s="235"/>
      <c r="H776" s="238">
        <v>495.10000000000002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278</v>
      </c>
      <c r="AU776" s="244" t="s">
        <v>87</v>
      </c>
      <c r="AV776" s="13" t="s">
        <v>87</v>
      </c>
      <c r="AW776" s="13" t="s">
        <v>38</v>
      </c>
      <c r="AX776" s="13" t="s">
        <v>77</v>
      </c>
      <c r="AY776" s="244" t="s">
        <v>136</v>
      </c>
    </row>
    <row r="777" s="13" customFormat="1">
      <c r="A777" s="13"/>
      <c r="B777" s="234"/>
      <c r="C777" s="235"/>
      <c r="D777" s="219" t="s">
        <v>278</v>
      </c>
      <c r="E777" s="236" t="s">
        <v>21</v>
      </c>
      <c r="F777" s="237" t="s">
        <v>1499</v>
      </c>
      <c r="G777" s="235"/>
      <c r="H777" s="238">
        <v>593.70000000000005</v>
      </c>
      <c r="I777" s="239"/>
      <c r="J777" s="235"/>
      <c r="K777" s="235"/>
      <c r="L777" s="240"/>
      <c r="M777" s="241"/>
      <c r="N777" s="242"/>
      <c r="O777" s="242"/>
      <c r="P777" s="242"/>
      <c r="Q777" s="242"/>
      <c r="R777" s="242"/>
      <c r="S777" s="242"/>
      <c r="T777" s="24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4" t="s">
        <v>278</v>
      </c>
      <c r="AU777" s="244" t="s">
        <v>87</v>
      </c>
      <c r="AV777" s="13" t="s">
        <v>87</v>
      </c>
      <c r="AW777" s="13" t="s">
        <v>38</v>
      </c>
      <c r="AX777" s="13" t="s">
        <v>77</v>
      </c>
      <c r="AY777" s="244" t="s">
        <v>136</v>
      </c>
    </row>
    <row r="778" s="14" customFormat="1">
      <c r="A778" s="14"/>
      <c r="B778" s="245"/>
      <c r="C778" s="246"/>
      <c r="D778" s="219" t="s">
        <v>278</v>
      </c>
      <c r="E778" s="247" t="s">
        <v>21</v>
      </c>
      <c r="F778" s="248" t="s">
        <v>280</v>
      </c>
      <c r="G778" s="246"/>
      <c r="H778" s="249">
        <v>1088.8</v>
      </c>
      <c r="I778" s="250"/>
      <c r="J778" s="246"/>
      <c r="K778" s="246"/>
      <c r="L778" s="251"/>
      <c r="M778" s="252"/>
      <c r="N778" s="253"/>
      <c r="O778" s="253"/>
      <c r="P778" s="253"/>
      <c r="Q778" s="253"/>
      <c r="R778" s="253"/>
      <c r="S778" s="253"/>
      <c r="T778" s="25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5" t="s">
        <v>278</v>
      </c>
      <c r="AU778" s="255" t="s">
        <v>87</v>
      </c>
      <c r="AV778" s="14" t="s">
        <v>142</v>
      </c>
      <c r="AW778" s="14" t="s">
        <v>38</v>
      </c>
      <c r="AX778" s="14" t="s">
        <v>85</v>
      </c>
      <c r="AY778" s="255" t="s">
        <v>136</v>
      </c>
    </row>
    <row r="779" s="2" customFormat="1" ht="21.75" customHeight="1">
      <c r="A779" s="41"/>
      <c r="B779" s="42"/>
      <c r="C779" s="225" t="s">
        <v>363</v>
      </c>
      <c r="D779" s="225" t="s">
        <v>152</v>
      </c>
      <c r="E779" s="226" t="s">
        <v>1500</v>
      </c>
      <c r="F779" s="227" t="s">
        <v>1501</v>
      </c>
      <c r="G779" s="228" t="s">
        <v>472</v>
      </c>
      <c r="H779" s="229">
        <v>44</v>
      </c>
      <c r="I779" s="230"/>
      <c r="J779" s="231">
        <f>ROUND(I779*H779,2)</f>
        <v>0</v>
      </c>
      <c r="K779" s="227" t="s">
        <v>790</v>
      </c>
      <c r="L779" s="47"/>
      <c r="M779" s="232" t="s">
        <v>21</v>
      </c>
      <c r="N779" s="233" t="s">
        <v>48</v>
      </c>
      <c r="O779" s="87"/>
      <c r="P779" s="215">
        <f>O779*H779</f>
        <v>0</v>
      </c>
      <c r="Q779" s="215">
        <v>0.00020000000000000001</v>
      </c>
      <c r="R779" s="215">
        <f>Q779*H779</f>
        <v>0.0088000000000000005</v>
      </c>
      <c r="S779" s="215">
        <v>0</v>
      </c>
      <c r="T779" s="216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7" t="s">
        <v>142</v>
      </c>
      <c r="AT779" s="217" t="s">
        <v>152</v>
      </c>
      <c r="AU779" s="217" t="s">
        <v>87</v>
      </c>
      <c r="AY779" s="20" t="s">
        <v>136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20" t="s">
        <v>85</v>
      </c>
      <c r="BK779" s="218">
        <f>ROUND(I779*H779,2)</f>
        <v>0</v>
      </c>
      <c r="BL779" s="20" t="s">
        <v>142</v>
      </c>
      <c r="BM779" s="217" t="s">
        <v>1502</v>
      </c>
    </row>
    <row r="780" s="2" customFormat="1">
      <c r="A780" s="41"/>
      <c r="B780" s="42"/>
      <c r="C780" s="43"/>
      <c r="D780" s="219" t="s">
        <v>143</v>
      </c>
      <c r="E780" s="43"/>
      <c r="F780" s="220" t="s">
        <v>1503</v>
      </c>
      <c r="G780" s="43"/>
      <c r="H780" s="43"/>
      <c r="I780" s="221"/>
      <c r="J780" s="43"/>
      <c r="K780" s="43"/>
      <c r="L780" s="47"/>
      <c r="M780" s="222"/>
      <c r="N780" s="223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143</v>
      </c>
      <c r="AU780" s="20" t="s">
        <v>87</v>
      </c>
    </row>
    <row r="781" s="2" customFormat="1">
      <c r="A781" s="41"/>
      <c r="B781" s="42"/>
      <c r="C781" s="43"/>
      <c r="D781" s="276" t="s">
        <v>793</v>
      </c>
      <c r="E781" s="43"/>
      <c r="F781" s="277" t="s">
        <v>1504</v>
      </c>
      <c r="G781" s="43"/>
      <c r="H781" s="43"/>
      <c r="I781" s="221"/>
      <c r="J781" s="43"/>
      <c r="K781" s="43"/>
      <c r="L781" s="47"/>
      <c r="M781" s="222"/>
      <c r="N781" s="223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793</v>
      </c>
      <c r="AU781" s="20" t="s">
        <v>87</v>
      </c>
    </row>
    <row r="782" s="2" customFormat="1">
      <c r="A782" s="41"/>
      <c r="B782" s="42"/>
      <c r="C782" s="43"/>
      <c r="D782" s="219" t="s">
        <v>144</v>
      </c>
      <c r="E782" s="43"/>
      <c r="F782" s="224" t="s">
        <v>1182</v>
      </c>
      <c r="G782" s="43"/>
      <c r="H782" s="43"/>
      <c r="I782" s="221"/>
      <c r="J782" s="43"/>
      <c r="K782" s="43"/>
      <c r="L782" s="47"/>
      <c r="M782" s="222"/>
      <c r="N782" s="223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144</v>
      </c>
      <c r="AU782" s="20" t="s">
        <v>87</v>
      </c>
    </row>
    <row r="783" s="15" customFormat="1">
      <c r="A783" s="15"/>
      <c r="B783" s="258"/>
      <c r="C783" s="259"/>
      <c r="D783" s="219" t="s">
        <v>278</v>
      </c>
      <c r="E783" s="260" t="s">
        <v>21</v>
      </c>
      <c r="F783" s="261" t="s">
        <v>1505</v>
      </c>
      <c r="G783" s="259"/>
      <c r="H783" s="260" t="s">
        <v>21</v>
      </c>
      <c r="I783" s="262"/>
      <c r="J783" s="259"/>
      <c r="K783" s="259"/>
      <c r="L783" s="263"/>
      <c r="M783" s="264"/>
      <c r="N783" s="265"/>
      <c r="O783" s="265"/>
      <c r="P783" s="265"/>
      <c r="Q783" s="265"/>
      <c r="R783" s="265"/>
      <c r="S783" s="265"/>
      <c r="T783" s="266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7" t="s">
        <v>278</v>
      </c>
      <c r="AU783" s="267" t="s">
        <v>87</v>
      </c>
      <c r="AV783" s="15" t="s">
        <v>85</v>
      </c>
      <c r="AW783" s="15" t="s">
        <v>38</v>
      </c>
      <c r="AX783" s="15" t="s">
        <v>77</v>
      </c>
      <c r="AY783" s="267" t="s">
        <v>136</v>
      </c>
    </row>
    <row r="784" s="13" customFormat="1">
      <c r="A784" s="13"/>
      <c r="B784" s="234"/>
      <c r="C784" s="235"/>
      <c r="D784" s="219" t="s">
        <v>278</v>
      </c>
      <c r="E784" s="236" t="s">
        <v>21</v>
      </c>
      <c r="F784" s="237" t="s">
        <v>1506</v>
      </c>
      <c r="G784" s="235"/>
      <c r="H784" s="238">
        <v>44</v>
      </c>
      <c r="I784" s="239"/>
      <c r="J784" s="235"/>
      <c r="K784" s="235"/>
      <c r="L784" s="240"/>
      <c r="M784" s="241"/>
      <c r="N784" s="242"/>
      <c r="O784" s="242"/>
      <c r="P784" s="242"/>
      <c r="Q784" s="242"/>
      <c r="R784" s="242"/>
      <c r="S784" s="242"/>
      <c r="T784" s="24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4" t="s">
        <v>278</v>
      </c>
      <c r="AU784" s="244" t="s">
        <v>87</v>
      </c>
      <c r="AV784" s="13" t="s">
        <v>87</v>
      </c>
      <c r="AW784" s="13" t="s">
        <v>38</v>
      </c>
      <c r="AX784" s="13" t="s">
        <v>85</v>
      </c>
      <c r="AY784" s="244" t="s">
        <v>136</v>
      </c>
    </row>
    <row r="785" s="2" customFormat="1" ht="16.5" customHeight="1">
      <c r="A785" s="41"/>
      <c r="B785" s="42"/>
      <c r="C785" s="225" t="s">
        <v>1507</v>
      </c>
      <c r="D785" s="225" t="s">
        <v>152</v>
      </c>
      <c r="E785" s="226" t="s">
        <v>1508</v>
      </c>
      <c r="F785" s="227" t="s">
        <v>1509</v>
      </c>
      <c r="G785" s="228" t="s">
        <v>543</v>
      </c>
      <c r="H785" s="229">
        <v>29.774999999999999</v>
      </c>
      <c r="I785" s="230"/>
      <c r="J785" s="231">
        <f>ROUND(I785*H785,2)</f>
        <v>0</v>
      </c>
      <c r="K785" s="227" t="s">
        <v>21</v>
      </c>
      <c r="L785" s="47"/>
      <c r="M785" s="232" t="s">
        <v>21</v>
      </c>
      <c r="N785" s="233" t="s">
        <v>48</v>
      </c>
      <c r="O785" s="87"/>
      <c r="P785" s="215">
        <f>O785*H785</f>
        <v>0</v>
      </c>
      <c r="Q785" s="215">
        <v>0</v>
      </c>
      <c r="R785" s="215">
        <f>Q785*H785</f>
        <v>0</v>
      </c>
      <c r="S785" s="215">
        <v>2.75</v>
      </c>
      <c r="T785" s="216">
        <f>S785*H785</f>
        <v>81.881249999999994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17" t="s">
        <v>142</v>
      </c>
      <c r="AT785" s="217" t="s">
        <v>152</v>
      </c>
      <c r="AU785" s="217" t="s">
        <v>87</v>
      </c>
      <c r="AY785" s="20" t="s">
        <v>136</v>
      </c>
      <c r="BE785" s="218">
        <f>IF(N785="základní",J785,0)</f>
        <v>0</v>
      </c>
      <c r="BF785" s="218">
        <f>IF(N785="snížená",J785,0)</f>
        <v>0</v>
      </c>
      <c r="BG785" s="218">
        <f>IF(N785="zákl. přenesená",J785,0)</f>
        <v>0</v>
      </c>
      <c r="BH785" s="218">
        <f>IF(N785="sníž. přenesená",J785,0)</f>
        <v>0</v>
      </c>
      <c r="BI785" s="218">
        <f>IF(N785="nulová",J785,0)</f>
        <v>0</v>
      </c>
      <c r="BJ785" s="20" t="s">
        <v>85</v>
      </c>
      <c r="BK785" s="218">
        <f>ROUND(I785*H785,2)</f>
        <v>0</v>
      </c>
      <c r="BL785" s="20" t="s">
        <v>142</v>
      </c>
      <c r="BM785" s="217" t="s">
        <v>1510</v>
      </c>
    </row>
    <row r="786" s="2" customFormat="1">
      <c r="A786" s="41"/>
      <c r="B786" s="42"/>
      <c r="C786" s="43"/>
      <c r="D786" s="219" t="s">
        <v>143</v>
      </c>
      <c r="E786" s="43"/>
      <c r="F786" s="220" t="s">
        <v>1511</v>
      </c>
      <c r="G786" s="43"/>
      <c r="H786" s="43"/>
      <c r="I786" s="221"/>
      <c r="J786" s="43"/>
      <c r="K786" s="43"/>
      <c r="L786" s="47"/>
      <c r="M786" s="222"/>
      <c r="N786" s="223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143</v>
      </c>
      <c r="AU786" s="20" t="s">
        <v>87</v>
      </c>
    </row>
    <row r="787" s="2" customFormat="1">
      <c r="A787" s="41"/>
      <c r="B787" s="42"/>
      <c r="C787" s="43"/>
      <c r="D787" s="219" t="s">
        <v>144</v>
      </c>
      <c r="E787" s="43"/>
      <c r="F787" s="224" t="s">
        <v>1512</v>
      </c>
      <c r="G787" s="43"/>
      <c r="H787" s="43"/>
      <c r="I787" s="221"/>
      <c r="J787" s="43"/>
      <c r="K787" s="43"/>
      <c r="L787" s="47"/>
      <c r="M787" s="222"/>
      <c r="N787" s="223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144</v>
      </c>
      <c r="AU787" s="20" t="s">
        <v>87</v>
      </c>
    </row>
    <row r="788" s="15" customFormat="1">
      <c r="A788" s="15"/>
      <c r="B788" s="258"/>
      <c r="C788" s="259"/>
      <c r="D788" s="219" t="s">
        <v>278</v>
      </c>
      <c r="E788" s="260" t="s">
        <v>21</v>
      </c>
      <c r="F788" s="261" t="s">
        <v>1513</v>
      </c>
      <c r="G788" s="259"/>
      <c r="H788" s="260" t="s">
        <v>21</v>
      </c>
      <c r="I788" s="262"/>
      <c r="J788" s="259"/>
      <c r="K788" s="259"/>
      <c r="L788" s="263"/>
      <c r="M788" s="264"/>
      <c r="N788" s="265"/>
      <c r="O788" s="265"/>
      <c r="P788" s="265"/>
      <c r="Q788" s="265"/>
      <c r="R788" s="265"/>
      <c r="S788" s="265"/>
      <c r="T788" s="266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67" t="s">
        <v>278</v>
      </c>
      <c r="AU788" s="267" t="s">
        <v>87</v>
      </c>
      <c r="AV788" s="15" t="s">
        <v>85</v>
      </c>
      <c r="AW788" s="15" t="s">
        <v>38</v>
      </c>
      <c r="AX788" s="15" t="s">
        <v>77</v>
      </c>
      <c r="AY788" s="267" t="s">
        <v>136</v>
      </c>
    </row>
    <row r="789" s="15" customFormat="1">
      <c r="A789" s="15"/>
      <c r="B789" s="258"/>
      <c r="C789" s="259"/>
      <c r="D789" s="219" t="s">
        <v>278</v>
      </c>
      <c r="E789" s="260" t="s">
        <v>21</v>
      </c>
      <c r="F789" s="261" t="s">
        <v>843</v>
      </c>
      <c r="G789" s="259"/>
      <c r="H789" s="260" t="s">
        <v>21</v>
      </c>
      <c r="I789" s="262"/>
      <c r="J789" s="259"/>
      <c r="K789" s="259"/>
      <c r="L789" s="263"/>
      <c r="M789" s="264"/>
      <c r="N789" s="265"/>
      <c r="O789" s="265"/>
      <c r="P789" s="265"/>
      <c r="Q789" s="265"/>
      <c r="R789" s="265"/>
      <c r="S789" s="265"/>
      <c r="T789" s="266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7" t="s">
        <v>278</v>
      </c>
      <c r="AU789" s="267" t="s">
        <v>87</v>
      </c>
      <c r="AV789" s="15" t="s">
        <v>85</v>
      </c>
      <c r="AW789" s="15" t="s">
        <v>38</v>
      </c>
      <c r="AX789" s="15" t="s">
        <v>77</v>
      </c>
      <c r="AY789" s="267" t="s">
        <v>136</v>
      </c>
    </row>
    <row r="790" s="13" customFormat="1">
      <c r="A790" s="13"/>
      <c r="B790" s="234"/>
      <c r="C790" s="235"/>
      <c r="D790" s="219" t="s">
        <v>278</v>
      </c>
      <c r="E790" s="236" t="s">
        <v>619</v>
      </c>
      <c r="F790" s="237" t="s">
        <v>1514</v>
      </c>
      <c r="G790" s="235"/>
      <c r="H790" s="238">
        <v>14.82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278</v>
      </c>
      <c r="AU790" s="244" t="s">
        <v>87</v>
      </c>
      <c r="AV790" s="13" t="s">
        <v>87</v>
      </c>
      <c r="AW790" s="13" t="s">
        <v>38</v>
      </c>
      <c r="AX790" s="13" t="s">
        <v>77</v>
      </c>
      <c r="AY790" s="244" t="s">
        <v>136</v>
      </c>
    </row>
    <row r="791" s="15" customFormat="1">
      <c r="A791" s="15"/>
      <c r="B791" s="258"/>
      <c r="C791" s="259"/>
      <c r="D791" s="219" t="s">
        <v>278</v>
      </c>
      <c r="E791" s="260" t="s">
        <v>21</v>
      </c>
      <c r="F791" s="261" t="s">
        <v>830</v>
      </c>
      <c r="G791" s="259"/>
      <c r="H791" s="260" t="s">
        <v>21</v>
      </c>
      <c r="I791" s="262"/>
      <c r="J791" s="259"/>
      <c r="K791" s="259"/>
      <c r="L791" s="263"/>
      <c r="M791" s="264"/>
      <c r="N791" s="265"/>
      <c r="O791" s="265"/>
      <c r="P791" s="265"/>
      <c r="Q791" s="265"/>
      <c r="R791" s="265"/>
      <c r="S791" s="265"/>
      <c r="T791" s="266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7" t="s">
        <v>278</v>
      </c>
      <c r="AU791" s="267" t="s">
        <v>87</v>
      </c>
      <c r="AV791" s="15" t="s">
        <v>85</v>
      </c>
      <c r="AW791" s="15" t="s">
        <v>38</v>
      </c>
      <c r="AX791" s="15" t="s">
        <v>77</v>
      </c>
      <c r="AY791" s="267" t="s">
        <v>136</v>
      </c>
    </row>
    <row r="792" s="13" customFormat="1">
      <c r="A792" s="13"/>
      <c r="B792" s="234"/>
      <c r="C792" s="235"/>
      <c r="D792" s="219" t="s">
        <v>278</v>
      </c>
      <c r="E792" s="236" t="s">
        <v>616</v>
      </c>
      <c r="F792" s="237" t="s">
        <v>1515</v>
      </c>
      <c r="G792" s="235"/>
      <c r="H792" s="238">
        <v>14.955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278</v>
      </c>
      <c r="AU792" s="244" t="s">
        <v>87</v>
      </c>
      <c r="AV792" s="13" t="s">
        <v>87</v>
      </c>
      <c r="AW792" s="13" t="s">
        <v>38</v>
      </c>
      <c r="AX792" s="13" t="s">
        <v>77</v>
      </c>
      <c r="AY792" s="244" t="s">
        <v>136</v>
      </c>
    </row>
    <row r="793" s="14" customFormat="1">
      <c r="A793" s="14"/>
      <c r="B793" s="245"/>
      <c r="C793" s="246"/>
      <c r="D793" s="219" t="s">
        <v>278</v>
      </c>
      <c r="E793" s="247" t="s">
        <v>622</v>
      </c>
      <c r="F793" s="248" t="s">
        <v>280</v>
      </c>
      <c r="G793" s="246"/>
      <c r="H793" s="249">
        <v>29.774999999999999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278</v>
      </c>
      <c r="AU793" s="255" t="s">
        <v>87</v>
      </c>
      <c r="AV793" s="14" t="s">
        <v>142</v>
      </c>
      <c r="AW793" s="14" t="s">
        <v>38</v>
      </c>
      <c r="AX793" s="14" t="s">
        <v>85</v>
      </c>
      <c r="AY793" s="255" t="s">
        <v>136</v>
      </c>
    </row>
    <row r="794" s="2" customFormat="1" ht="16.5" customHeight="1">
      <c r="A794" s="41"/>
      <c r="B794" s="42"/>
      <c r="C794" s="225" t="s">
        <v>365</v>
      </c>
      <c r="D794" s="225" t="s">
        <v>152</v>
      </c>
      <c r="E794" s="226" t="s">
        <v>1516</v>
      </c>
      <c r="F794" s="227" t="s">
        <v>1517</v>
      </c>
      <c r="G794" s="228" t="s">
        <v>543</v>
      </c>
      <c r="H794" s="229">
        <v>9.5020000000000007</v>
      </c>
      <c r="I794" s="230"/>
      <c r="J794" s="231">
        <f>ROUND(I794*H794,2)</f>
        <v>0</v>
      </c>
      <c r="K794" s="227" t="s">
        <v>790</v>
      </c>
      <c r="L794" s="47"/>
      <c r="M794" s="232" t="s">
        <v>21</v>
      </c>
      <c r="N794" s="233" t="s">
        <v>48</v>
      </c>
      <c r="O794" s="87"/>
      <c r="P794" s="215">
        <f>O794*H794</f>
        <v>0</v>
      </c>
      <c r="Q794" s="215">
        <v>0</v>
      </c>
      <c r="R794" s="215">
        <f>Q794*H794</f>
        <v>0</v>
      </c>
      <c r="S794" s="215">
        <v>2</v>
      </c>
      <c r="T794" s="216">
        <f>S794*H794</f>
        <v>19.004000000000001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17" t="s">
        <v>142</v>
      </c>
      <c r="AT794" s="217" t="s">
        <v>152</v>
      </c>
      <c r="AU794" s="217" t="s">
        <v>87</v>
      </c>
      <c r="AY794" s="20" t="s">
        <v>136</v>
      </c>
      <c r="BE794" s="218">
        <f>IF(N794="základní",J794,0)</f>
        <v>0</v>
      </c>
      <c r="BF794" s="218">
        <f>IF(N794="snížená",J794,0)</f>
        <v>0</v>
      </c>
      <c r="BG794" s="218">
        <f>IF(N794="zákl. přenesená",J794,0)</f>
        <v>0</v>
      </c>
      <c r="BH794" s="218">
        <f>IF(N794="sníž. přenesená",J794,0)</f>
        <v>0</v>
      </c>
      <c r="BI794" s="218">
        <f>IF(N794="nulová",J794,0)</f>
        <v>0</v>
      </c>
      <c r="BJ794" s="20" t="s">
        <v>85</v>
      </c>
      <c r="BK794" s="218">
        <f>ROUND(I794*H794,2)</f>
        <v>0</v>
      </c>
      <c r="BL794" s="20" t="s">
        <v>142</v>
      </c>
      <c r="BM794" s="217" t="s">
        <v>1518</v>
      </c>
    </row>
    <row r="795" s="2" customFormat="1">
      <c r="A795" s="41"/>
      <c r="B795" s="42"/>
      <c r="C795" s="43"/>
      <c r="D795" s="219" t="s">
        <v>143</v>
      </c>
      <c r="E795" s="43"/>
      <c r="F795" s="220" t="s">
        <v>1517</v>
      </c>
      <c r="G795" s="43"/>
      <c r="H795" s="43"/>
      <c r="I795" s="221"/>
      <c r="J795" s="43"/>
      <c r="K795" s="43"/>
      <c r="L795" s="47"/>
      <c r="M795" s="222"/>
      <c r="N795" s="223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143</v>
      </c>
      <c r="AU795" s="20" t="s">
        <v>87</v>
      </c>
    </row>
    <row r="796" s="2" customFormat="1">
      <c r="A796" s="41"/>
      <c r="B796" s="42"/>
      <c r="C796" s="43"/>
      <c r="D796" s="276" t="s">
        <v>793</v>
      </c>
      <c r="E796" s="43"/>
      <c r="F796" s="277" t="s">
        <v>1519</v>
      </c>
      <c r="G796" s="43"/>
      <c r="H796" s="43"/>
      <c r="I796" s="221"/>
      <c r="J796" s="43"/>
      <c r="K796" s="43"/>
      <c r="L796" s="47"/>
      <c r="M796" s="222"/>
      <c r="N796" s="223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793</v>
      </c>
      <c r="AU796" s="20" t="s">
        <v>87</v>
      </c>
    </row>
    <row r="797" s="15" customFormat="1">
      <c r="A797" s="15"/>
      <c r="B797" s="258"/>
      <c r="C797" s="259"/>
      <c r="D797" s="219" t="s">
        <v>278</v>
      </c>
      <c r="E797" s="260" t="s">
        <v>21</v>
      </c>
      <c r="F797" s="261" t="s">
        <v>1520</v>
      </c>
      <c r="G797" s="259"/>
      <c r="H797" s="260" t="s">
        <v>21</v>
      </c>
      <c r="I797" s="262"/>
      <c r="J797" s="259"/>
      <c r="K797" s="259"/>
      <c r="L797" s="263"/>
      <c r="M797" s="264"/>
      <c r="N797" s="265"/>
      <c r="O797" s="265"/>
      <c r="P797" s="265"/>
      <c r="Q797" s="265"/>
      <c r="R797" s="265"/>
      <c r="S797" s="265"/>
      <c r="T797" s="266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7" t="s">
        <v>278</v>
      </c>
      <c r="AU797" s="267" t="s">
        <v>87</v>
      </c>
      <c r="AV797" s="15" t="s">
        <v>85</v>
      </c>
      <c r="AW797" s="15" t="s">
        <v>38</v>
      </c>
      <c r="AX797" s="15" t="s">
        <v>77</v>
      </c>
      <c r="AY797" s="267" t="s">
        <v>136</v>
      </c>
    </row>
    <row r="798" s="13" customFormat="1">
      <c r="A798" s="13"/>
      <c r="B798" s="234"/>
      <c r="C798" s="235"/>
      <c r="D798" s="219" t="s">
        <v>278</v>
      </c>
      <c r="E798" s="236" t="s">
        <v>766</v>
      </c>
      <c r="F798" s="237" t="s">
        <v>1521</v>
      </c>
      <c r="G798" s="235"/>
      <c r="H798" s="238">
        <v>9.5020000000000007</v>
      </c>
      <c r="I798" s="239"/>
      <c r="J798" s="235"/>
      <c r="K798" s="235"/>
      <c r="L798" s="240"/>
      <c r="M798" s="241"/>
      <c r="N798" s="242"/>
      <c r="O798" s="242"/>
      <c r="P798" s="242"/>
      <c r="Q798" s="242"/>
      <c r="R798" s="242"/>
      <c r="S798" s="242"/>
      <c r="T798" s="24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4" t="s">
        <v>278</v>
      </c>
      <c r="AU798" s="244" t="s">
        <v>87</v>
      </c>
      <c r="AV798" s="13" t="s">
        <v>87</v>
      </c>
      <c r="AW798" s="13" t="s">
        <v>38</v>
      </c>
      <c r="AX798" s="13" t="s">
        <v>85</v>
      </c>
      <c r="AY798" s="244" t="s">
        <v>136</v>
      </c>
    </row>
    <row r="799" s="2" customFormat="1" ht="16.5" customHeight="1">
      <c r="A799" s="41"/>
      <c r="B799" s="42"/>
      <c r="C799" s="225" t="s">
        <v>1522</v>
      </c>
      <c r="D799" s="225" t="s">
        <v>152</v>
      </c>
      <c r="E799" s="226" t="s">
        <v>1523</v>
      </c>
      <c r="F799" s="227" t="s">
        <v>1524</v>
      </c>
      <c r="G799" s="228" t="s">
        <v>543</v>
      </c>
      <c r="H799" s="229">
        <v>525.51199999999994</v>
      </c>
      <c r="I799" s="230"/>
      <c r="J799" s="231">
        <f>ROUND(I799*H799,2)</f>
        <v>0</v>
      </c>
      <c r="K799" s="227" t="s">
        <v>21</v>
      </c>
      <c r="L799" s="47"/>
      <c r="M799" s="232" t="s">
        <v>21</v>
      </c>
      <c r="N799" s="233" t="s">
        <v>48</v>
      </c>
      <c r="O799" s="87"/>
      <c r="P799" s="215">
        <f>O799*H799</f>
        <v>0</v>
      </c>
      <c r="Q799" s="215">
        <v>0</v>
      </c>
      <c r="R799" s="215">
        <f>Q799*H799</f>
        <v>0</v>
      </c>
      <c r="S799" s="215">
        <v>2.3999999999999999</v>
      </c>
      <c r="T799" s="216">
        <f>S799*H799</f>
        <v>1261.2287999999999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17" t="s">
        <v>142</v>
      </c>
      <c r="AT799" s="217" t="s">
        <v>152</v>
      </c>
      <c r="AU799" s="217" t="s">
        <v>87</v>
      </c>
      <c r="AY799" s="20" t="s">
        <v>136</v>
      </c>
      <c r="BE799" s="218">
        <f>IF(N799="základní",J799,0)</f>
        <v>0</v>
      </c>
      <c r="BF799" s="218">
        <f>IF(N799="snížená",J799,0)</f>
        <v>0</v>
      </c>
      <c r="BG799" s="218">
        <f>IF(N799="zákl. přenesená",J799,0)</f>
        <v>0</v>
      </c>
      <c r="BH799" s="218">
        <f>IF(N799="sníž. přenesená",J799,0)</f>
        <v>0</v>
      </c>
      <c r="BI799" s="218">
        <f>IF(N799="nulová",J799,0)</f>
        <v>0</v>
      </c>
      <c r="BJ799" s="20" t="s">
        <v>85</v>
      </c>
      <c r="BK799" s="218">
        <f>ROUND(I799*H799,2)</f>
        <v>0</v>
      </c>
      <c r="BL799" s="20" t="s">
        <v>142</v>
      </c>
      <c r="BM799" s="217" t="s">
        <v>1525</v>
      </c>
    </row>
    <row r="800" s="2" customFormat="1">
      <c r="A800" s="41"/>
      <c r="B800" s="42"/>
      <c r="C800" s="43"/>
      <c r="D800" s="219" t="s">
        <v>143</v>
      </c>
      <c r="E800" s="43"/>
      <c r="F800" s="220" t="s">
        <v>1526</v>
      </c>
      <c r="G800" s="43"/>
      <c r="H800" s="43"/>
      <c r="I800" s="221"/>
      <c r="J800" s="43"/>
      <c r="K800" s="43"/>
      <c r="L800" s="47"/>
      <c r="M800" s="222"/>
      <c r="N800" s="223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143</v>
      </c>
      <c r="AU800" s="20" t="s">
        <v>87</v>
      </c>
    </row>
    <row r="801" s="15" customFormat="1">
      <c r="A801" s="15"/>
      <c r="B801" s="258"/>
      <c r="C801" s="259"/>
      <c r="D801" s="219" t="s">
        <v>278</v>
      </c>
      <c r="E801" s="260" t="s">
        <v>21</v>
      </c>
      <c r="F801" s="261" t="s">
        <v>1527</v>
      </c>
      <c r="G801" s="259"/>
      <c r="H801" s="260" t="s">
        <v>21</v>
      </c>
      <c r="I801" s="262"/>
      <c r="J801" s="259"/>
      <c r="K801" s="259"/>
      <c r="L801" s="263"/>
      <c r="M801" s="264"/>
      <c r="N801" s="265"/>
      <c r="O801" s="265"/>
      <c r="P801" s="265"/>
      <c r="Q801" s="265"/>
      <c r="R801" s="265"/>
      <c r="S801" s="265"/>
      <c r="T801" s="266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67" t="s">
        <v>278</v>
      </c>
      <c r="AU801" s="267" t="s">
        <v>87</v>
      </c>
      <c r="AV801" s="15" t="s">
        <v>85</v>
      </c>
      <c r="AW801" s="15" t="s">
        <v>38</v>
      </c>
      <c r="AX801" s="15" t="s">
        <v>77</v>
      </c>
      <c r="AY801" s="267" t="s">
        <v>136</v>
      </c>
    </row>
    <row r="802" s="15" customFormat="1">
      <c r="A802" s="15"/>
      <c r="B802" s="258"/>
      <c r="C802" s="259"/>
      <c r="D802" s="219" t="s">
        <v>278</v>
      </c>
      <c r="E802" s="260" t="s">
        <v>21</v>
      </c>
      <c r="F802" s="261" t="s">
        <v>1219</v>
      </c>
      <c r="G802" s="259"/>
      <c r="H802" s="260" t="s">
        <v>21</v>
      </c>
      <c r="I802" s="262"/>
      <c r="J802" s="259"/>
      <c r="K802" s="259"/>
      <c r="L802" s="263"/>
      <c r="M802" s="264"/>
      <c r="N802" s="265"/>
      <c r="O802" s="265"/>
      <c r="P802" s="265"/>
      <c r="Q802" s="265"/>
      <c r="R802" s="265"/>
      <c r="S802" s="265"/>
      <c r="T802" s="266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7" t="s">
        <v>278</v>
      </c>
      <c r="AU802" s="267" t="s">
        <v>87</v>
      </c>
      <c r="AV802" s="15" t="s">
        <v>85</v>
      </c>
      <c r="AW802" s="15" t="s">
        <v>38</v>
      </c>
      <c r="AX802" s="15" t="s">
        <v>77</v>
      </c>
      <c r="AY802" s="267" t="s">
        <v>136</v>
      </c>
    </row>
    <row r="803" s="13" customFormat="1">
      <c r="A803" s="13"/>
      <c r="B803" s="234"/>
      <c r="C803" s="235"/>
      <c r="D803" s="219" t="s">
        <v>278</v>
      </c>
      <c r="E803" s="236" t="s">
        <v>21</v>
      </c>
      <c r="F803" s="237" t="s">
        <v>1528</v>
      </c>
      <c r="G803" s="235"/>
      <c r="H803" s="238">
        <v>173.03999999999999</v>
      </c>
      <c r="I803" s="239"/>
      <c r="J803" s="235"/>
      <c r="K803" s="235"/>
      <c r="L803" s="240"/>
      <c r="M803" s="241"/>
      <c r="N803" s="242"/>
      <c r="O803" s="242"/>
      <c r="P803" s="242"/>
      <c r="Q803" s="242"/>
      <c r="R803" s="242"/>
      <c r="S803" s="242"/>
      <c r="T803" s="24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4" t="s">
        <v>278</v>
      </c>
      <c r="AU803" s="244" t="s">
        <v>87</v>
      </c>
      <c r="AV803" s="13" t="s">
        <v>87</v>
      </c>
      <c r="AW803" s="13" t="s">
        <v>38</v>
      </c>
      <c r="AX803" s="13" t="s">
        <v>77</v>
      </c>
      <c r="AY803" s="244" t="s">
        <v>136</v>
      </c>
    </row>
    <row r="804" s="13" customFormat="1">
      <c r="A804" s="13"/>
      <c r="B804" s="234"/>
      <c r="C804" s="235"/>
      <c r="D804" s="219" t="s">
        <v>278</v>
      </c>
      <c r="E804" s="236" t="s">
        <v>21</v>
      </c>
      <c r="F804" s="237" t="s">
        <v>1529</v>
      </c>
      <c r="G804" s="235"/>
      <c r="H804" s="238">
        <v>0.45000000000000001</v>
      </c>
      <c r="I804" s="239"/>
      <c r="J804" s="235"/>
      <c r="K804" s="235"/>
      <c r="L804" s="240"/>
      <c r="M804" s="241"/>
      <c r="N804" s="242"/>
      <c r="O804" s="242"/>
      <c r="P804" s="242"/>
      <c r="Q804" s="242"/>
      <c r="R804" s="242"/>
      <c r="S804" s="242"/>
      <c r="T804" s="24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4" t="s">
        <v>278</v>
      </c>
      <c r="AU804" s="244" t="s">
        <v>87</v>
      </c>
      <c r="AV804" s="13" t="s">
        <v>87</v>
      </c>
      <c r="AW804" s="13" t="s">
        <v>38</v>
      </c>
      <c r="AX804" s="13" t="s">
        <v>77</v>
      </c>
      <c r="AY804" s="244" t="s">
        <v>136</v>
      </c>
    </row>
    <row r="805" s="13" customFormat="1">
      <c r="A805" s="13"/>
      <c r="B805" s="234"/>
      <c r="C805" s="235"/>
      <c r="D805" s="219" t="s">
        <v>278</v>
      </c>
      <c r="E805" s="236" t="s">
        <v>21</v>
      </c>
      <c r="F805" s="237" t="s">
        <v>1530</v>
      </c>
      <c r="G805" s="235"/>
      <c r="H805" s="238">
        <v>1.7190000000000001</v>
      </c>
      <c r="I805" s="239"/>
      <c r="J805" s="235"/>
      <c r="K805" s="235"/>
      <c r="L805" s="240"/>
      <c r="M805" s="241"/>
      <c r="N805" s="242"/>
      <c r="O805" s="242"/>
      <c r="P805" s="242"/>
      <c r="Q805" s="242"/>
      <c r="R805" s="242"/>
      <c r="S805" s="242"/>
      <c r="T805" s="24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4" t="s">
        <v>278</v>
      </c>
      <c r="AU805" s="244" t="s">
        <v>87</v>
      </c>
      <c r="AV805" s="13" t="s">
        <v>87</v>
      </c>
      <c r="AW805" s="13" t="s">
        <v>38</v>
      </c>
      <c r="AX805" s="13" t="s">
        <v>77</v>
      </c>
      <c r="AY805" s="244" t="s">
        <v>136</v>
      </c>
    </row>
    <row r="806" s="15" customFormat="1">
      <c r="A806" s="15"/>
      <c r="B806" s="258"/>
      <c r="C806" s="259"/>
      <c r="D806" s="219" t="s">
        <v>278</v>
      </c>
      <c r="E806" s="260" t="s">
        <v>21</v>
      </c>
      <c r="F806" s="261" t="s">
        <v>1531</v>
      </c>
      <c r="G806" s="259"/>
      <c r="H806" s="260" t="s">
        <v>21</v>
      </c>
      <c r="I806" s="262"/>
      <c r="J806" s="259"/>
      <c r="K806" s="259"/>
      <c r="L806" s="263"/>
      <c r="M806" s="264"/>
      <c r="N806" s="265"/>
      <c r="O806" s="265"/>
      <c r="P806" s="265"/>
      <c r="Q806" s="265"/>
      <c r="R806" s="265"/>
      <c r="S806" s="265"/>
      <c r="T806" s="266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67" t="s">
        <v>278</v>
      </c>
      <c r="AU806" s="267" t="s">
        <v>87</v>
      </c>
      <c r="AV806" s="15" t="s">
        <v>85</v>
      </c>
      <c r="AW806" s="15" t="s">
        <v>38</v>
      </c>
      <c r="AX806" s="15" t="s">
        <v>77</v>
      </c>
      <c r="AY806" s="267" t="s">
        <v>136</v>
      </c>
    </row>
    <row r="807" s="13" customFormat="1">
      <c r="A807" s="13"/>
      <c r="B807" s="234"/>
      <c r="C807" s="235"/>
      <c r="D807" s="219" t="s">
        <v>278</v>
      </c>
      <c r="E807" s="236" t="s">
        <v>21</v>
      </c>
      <c r="F807" s="237" t="s">
        <v>1532</v>
      </c>
      <c r="G807" s="235"/>
      <c r="H807" s="238">
        <v>0.63</v>
      </c>
      <c r="I807" s="239"/>
      <c r="J807" s="235"/>
      <c r="K807" s="235"/>
      <c r="L807" s="240"/>
      <c r="M807" s="241"/>
      <c r="N807" s="242"/>
      <c r="O807" s="242"/>
      <c r="P807" s="242"/>
      <c r="Q807" s="242"/>
      <c r="R807" s="242"/>
      <c r="S807" s="242"/>
      <c r="T807" s="24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4" t="s">
        <v>278</v>
      </c>
      <c r="AU807" s="244" t="s">
        <v>87</v>
      </c>
      <c r="AV807" s="13" t="s">
        <v>87</v>
      </c>
      <c r="AW807" s="13" t="s">
        <v>38</v>
      </c>
      <c r="AX807" s="13" t="s">
        <v>77</v>
      </c>
      <c r="AY807" s="244" t="s">
        <v>136</v>
      </c>
    </row>
    <row r="808" s="13" customFormat="1">
      <c r="A808" s="13"/>
      <c r="B808" s="234"/>
      <c r="C808" s="235"/>
      <c r="D808" s="219" t="s">
        <v>278</v>
      </c>
      <c r="E808" s="236" t="s">
        <v>21</v>
      </c>
      <c r="F808" s="237" t="s">
        <v>1533</v>
      </c>
      <c r="G808" s="235"/>
      <c r="H808" s="238">
        <v>0.64700000000000002</v>
      </c>
      <c r="I808" s="239"/>
      <c r="J808" s="235"/>
      <c r="K808" s="235"/>
      <c r="L808" s="240"/>
      <c r="M808" s="241"/>
      <c r="N808" s="242"/>
      <c r="O808" s="242"/>
      <c r="P808" s="242"/>
      <c r="Q808" s="242"/>
      <c r="R808" s="242"/>
      <c r="S808" s="242"/>
      <c r="T808" s="24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4" t="s">
        <v>278</v>
      </c>
      <c r="AU808" s="244" t="s">
        <v>87</v>
      </c>
      <c r="AV808" s="13" t="s">
        <v>87</v>
      </c>
      <c r="AW808" s="13" t="s">
        <v>38</v>
      </c>
      <c r="AX808" s="13" t="s">
        <v>77</v>
      </c>
      <c r="AY808" s="244" t="s">
        <v>136</v>
      </c>
    </row>
    <row r="809" s="15" customFormat="1">
      <c r="A809" s="15"/>
      <c r="B809" s="258"/>
      <c r="C809" s="259"/>
      <c r="D809" s="219" t="s">
        <v>278</v>
      </c>
      <c r="E809" s="260" t="s">
        <v>21</v>
      </c>
      <c r="F809" s="261" t="s">
        <v>1534</v>
      </c>
      <c r="G809" s="259"/>
      <c r="H809" s="260" t="s">
        <v>21</v>
      </c>
      <c r="I809" s="262"/>
      <c r="J809" s="259"/>
      <c r="K809" s="259"/>
      <c r="L809" s="263"/>
      <c r="M809" s="264"/>
      <c r="N809" s="265"/>
      <c r="O809" s="265"/>
      <c r="P809" s="265"/>
      <c r="Q809" s="265"/>
      <c r="R809" s="265"/>
      <c r="S809" s="265"/>
      <c r="T809" s="266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7" t="s">
        <v>278</v>
      </c>
      <c r="AU809" s="267" t="s">
        <v>87</v>
      </c>
      <c r="AV809" s="15" t="s">
        <v>85</v>
      </c>
      <c r="AW809" s="15" t="s">
        <v>38</v>
      </c>
      <c r="AX809" s="15" t="s">
        <v>77</v>
      </c>
      <c r="AY809" s="267" t="s">
        <v>136</v>
      </c>
    </row>
    <row r="810" s="13" customFormat="1">
      <c r="A810" s="13"/>
      <c r="B810" s="234"/>
      <c r="C810" s="235"/>
      <c r="D810" s="219" t="s">
        <v>278</v>
      </c>
      <c r="E810" s="236" t="s">
        <v>21</v>
      </c>
      <c r="F810" s="237" t="s">
        <v>1535</v>
      </c>
      <c r="G810" s="235"/>
      <c r="H810" s="238">
        <v>6.1929999999999996</v>
      </c>
      <c r="I810" s="239"/>
      <c r="J810" s="235"/>
      <c r="K810" s="235"/>
      <c r="L810" s="240"/>
      <c r="M810" s="241"/>
      <c r="N810" s="242"/>
      <c r="O810" s="242"/>
      <c r="P810" s="242"/>
      <c r="Q810" s="242"/>
      <c r="R810" s="242"/>
      <c r="S810" s="242"/>
      <c r="T810" s="24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4" t="s">
        <v>278</v>
      </c>
      <c r="AU810" s="244" t="s">
        <v>87</v>
      </c>
      <c r="AV810" s="13" t="s">
        <v>87</v>
      </c>
      <c r="AW810" s="13" t="s">
        <v>38</v>
      </c>
      <c r="AX810" s="13" t="s">
        <v>77</v>
      </c>
      <c r="AY810" s="244" t="s">
        <v>136</v>
      </c>
    </row>
    <row r="811" s="15" customFormat="1">
      <c r="A811" s="15"/>
      <c r="B811" s="258"/>
      <c r="C811" s="259"/>
      <c r="D811" s="219" t="s">
        <v>278</v>
      </c>
      <c r="E811" s="260" t="s">
        <v>21</v>
      </c>
      <c r="F811" s="261" t="s">
        <v>1536</v>
      </c>
      <c r="G811" s="259"/>
      <c r="H811" s="260" t="s">
        <v>21</v>
      </c>
      <c r="I811" s="262"/>
      <c r="J811" s="259"/>
      <c r="K811" s="259"/>
      <c r="L811" s="263"/>
      <c r="M811" s="264"/>
      <c r="N811" s="265"/>
      <c r="O811" s="265"/>
      <c r="P811" s="265"/>
      <c r="Q811" s="265"/>
      <c r="R811" s="265"/>
      <c r="S811" s="265"/>
      <c r="T811" s="266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7" t="s">
        <v>278</v>
      </c>
      <c r="AU811" s="267" t="s">
        <v>87</v>
      </c>
      <c r="AV811" s="15" t="s">
        <v>85</v>
      </c>
      <c r="AW811" s="15" t="s">
        <v>38</v>
      </c>
      <c r="AX811" s="15" t="s">
        <v>77</v>
      </c>
      <c r="AY811" s="267" t="s">
        <v>136</v>
      </c>
    </row>
    <row r="812" s="13" customFormat="1">
      <c r="A812" s="13"/>
      <c r="B812" s="234"/>
      <c r="C812" s="235"/>
      <c r="D812" s="219" t="s">
        <v>278</v>
      </c>
      <c r="E812" s="236" t="s">
        <v>21</v>
      </c>
      <c r="F812" s="237" t="s">
        <v>1537</v>
      </c>
      <c r="G812" s="235"/>
      <c r="H812" s="238">
        <v>13.343999999999999</v>
      </c>
      <c r="I812" s="239"/>
      <c r="J812" s="235"/>
      <c r="K812" s="235"/>
      <c r="L812" s="240"/>
      <c r="M812" s="241"/>
      <c r="N812" s="242"/>
      <c r="O812" s="242"/>
      <c r="P812" s="242"/>
      <c r="Q812" s="242"/>
      <c r="R812" s="242"/>
      <c r="S812" s="242"/>
      <c r="T812" s="24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4" t="s">
        <v>278</v>
      </c>
      <c r="AU812" s="244" t="s">
        <v>87</v>
      </c>
      <c r="AV812" s="13" t="s">
        <v>87</v>
      </c>
      <c r="AW812" s="13" t="s">
        <v>38</v>
      </c>
      <c r="AX812" s="13" t="s">
        <v>77</v>
      </c>
      <c r="AY812" s="244" t="s">
        <v>136</v>
      </c>
    </row>
    <row r="813" s="16" customFormat="1">
      <c r="A813" s="16"/>
      <c r="B813" s="278"/>
      <c r="C813" s="279"/>
      <c r="D813" s="219" t="s">
        <v>278</v>
      </c>
      <c r="E813" s="280" t="s">
        <v>607</v>
      </c>
      <c r="F813" s="281" t="s">
        <v>833</v>
      </c>
      <c r="G813" s="279"/>
      <c r="H813" s="282">
        <v>196.023</v>
      </c>
      <c r="I813" s="283"/>
      <c r="J813" s="279"/>
      <c r="K813" s="279"/>
      <c r="L813" s="284"/>
      <c r="M813" s="285"/>
      <c r="N813" s="286"/>
      <c r="O813" s="286"/>
      <c r="P813" s="286"/>
      <c r="Q813" s="286"/>
      <c r="R813" s="286"/>
      <c r="S813" s="286"/>
      <c r="T813" s="287"/>
      <c r="U813" s="16"/>
      <c r="V813" s="16"/>
      <c r="W813" s="16"/>
      <c r="X813" s="16"/>
      <c r="Y813" s="16"/>
      <c r="Z813" s="16"/>
      <c r="AA813" s="16"/>
      <c r="AB813" s="16"/>
      <c r="AC813" s="16"/>
      <c r="AD813" s="16"/>
      <c r="AE813" s="16"/>
      <c r="AT813" s="288" t="s">
        <v>278</v>
      </c>
      <c r="AU813" s="288" t="s">
        <v>87</v>
      </c>
      <c r="AV813" s="16" t="s">
        <v>148</v>
      </c>
      <c r="AW813" s="16" t="s">
        <v>38</v>
      </c>
      <c r="AX813" s="16" t="s">
        <v>77</v>
      </c>
      <c r="AY813" s="288" t="s">
        <v>136</v>
      </c>
    </row>
    <row r="814" s="15" customFormat="1">
      <c r="A814" s="15"/>
      <c r="B814" s="258"/>
      <c r="C814" s="259"/>
      <c r="D814" s="219" t="s">
        <v>278</v>
      </c>
      <c r="E814" s="260" t="s">
        <v>21</v>
      </c>
      <c r="F814" s="261" t="s">
        <v>1538</v>
      </c>
      <c r="G814" s="259"/>
      <c r="H814" s="260" t="s">
        <v>21</v>
      </c>
      <c r="I814" s="262"/>
      <c r="J814" s="259"/>
      <c r="K814" s="259"/>
      <c r="L814" s="263"/>
      <c r="M814" s="264"/>
      <c r="N814" s="265"/>
      <c r="O814" s="265"/>
      <c r="P814" s="265"/>
      <c r="Q814" s="265"/>
      <c r="R814" s="265"/>
      <c r="S814" s="265"/>
      <c r="T814" s="266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7" t="s">
        <v>278</v>
      </c>
      <c r="AU814" s="267" t="s">
        <v>87</v>
      </c>
      <c r="AV814" s="15" t="s">
        <v>85</v>
      </c>
      <c r="AW814" s="15" t="s">
        <v>38</v>
      </c>
      <c r="AX814" s="15" t="s">
        <v>77</v>
      </c>
      <c r="AY814" s="267" t="s">
        <v>136</v>
      </c>
    </row>
    <row r="815" s="13" customFormat="1">
      <c r="A815" s="13"/>
      <c r="B815" s="234"/>
      <c r="C815" s="235"/>
      <c r="D815" s="219" t="s">
        <v>278</v>
      </c>
      <c r="E815" s="236" t="s">
        <v>21</v>
      </c>
      <c r="F815" s="237" t="s">
        <v>1539</v>
      </c>
      <c r="G815" s="235"/>
      <c r="H815" s="238">
        <v>46.200000000000003</v>
      </c>
      <c r="I815" s="239"/>
      <c r="J815" s="235"/>
      <c r="K815" s="235"/>
      <c r="L815" s="240"/>
      <c r="M815" s="241"/>
      <c r="N815" s="242"/>
      <c r="O815" s="242"/>
      <c r="P815" s="242"/>
      <c r="Q815" s="242"/>
      <c r="R815" s="242"/>
      <c r="S815" s="242"/>
      <c r="T815" s="24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4" t="s">
        <v>278</v>
      </c>
      <c r="AU815" s="244" t="s">
        <v>87</v>
      </c>
      <c r="AV815" s="13" t="s">
        <v>87</v>
      </c>
      <c r="AW815" s="13" t="s">
        <v>38</v>
      </c>
      <c r="AX815" s="13" t="s">
        <v>77</v>
      </c>
      <c r="AY815" s="244" t="s">
        <v>136</v>
      </c>
    </row>
    <row r="816" s="13" customFormat="1">
      <c r="A816" s="13"/>
      <c r="B816" s="234"/>
      <c r="C816" s="235"/>
      <c r="D816" s="219" t="s">
        <v>278</v>
      </c>
      <c r="E816" s="236" t="s">
        <v>21</v>
      </c>
      <c r="F816" s="237" t="s">
        <v>1540</v>
      </c>
      <c r="G816" s="235"/>
      <c r="H816" s="238">
        <v>251.65000000000001</v>
      </c>
      <c r="I816" s="239"/>
      <c r="J816" s="235"/>
      <c r="K816" s="235"/>
      <c r="L816" s="240"/>
      <c r="M816" s="241"/>
      <c r="N816" s="242"/>
      <c r="O816" s="242"/>
      <c r="P816" s="242"/>
      <c r="Q816" s="242"/>
      <c r="R816" s="242"/>
      <c r="S816" s="242"/>
      <c r="T816" s="24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4" t="s">
        <v>278</v>
      </c>
      <c r="AU816" s="244" t="s">
        <v>87</v>
      </c>
      <c r="AV816" s="13" t="s">
        <v>87</v>
      </c>
      <c r="AW816" s="13" t="s">
        <v>38</v>
      </c>
      <c r="AX816" s="13" t="s">
        <v>77</v>
      </c>
      <c r="AY816" s="244" t="s">
        <v>136</v>
      </c>
    </row>
    <row r="817" s="13" customFormat="1">
      <c r="A817" s="13"/>
      <c r="B817" s="234"/>
      <c r="C817" s="235"/>
      <c r="D817" s="219" t="s">
        <v>278</v>
      </c>
      <c r="E817" s="236" t="s">
        <v>21</v>
      </c>
      <c r="F817" s="237" t="s">
        <v>1541</v>
      </c>
      <c r="G817" s="235"/>
      <c r="H817" s="238">
        <v>0.45000000000000001</v>
      </c>
      <c r="I817" s="239"/>
      <c r="J817" s="235"/>
      <c r="K817" s="235"/>
      <c r="L817" s="240"/>
      <c r="M817" s="241"/>
      <c r="N817" s="242"/>
      <c r="O817" s="242"/>
      <c r="P817" s="242"/>
      <c r="Q817" s="242"/>
      <c r="R817" s="242"/>
      <c r="S817" s="242"/>
      <c r="T817" s="24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4" t="s">
        <v>278</v>
      </c>
      <c r="AU817" s="244" t="s">
        <v>87</v>
      </c>
      <c r="AV817" s="13" t="s">
        <v>87</v>
      </c>
      <c r="AW817" s="13" t="s">
        <v>38</v>
      </c>
      <c r="AX817" s="13" t="s">
        <v>77</v>
      </c>
      <c r="AY817" s="244" t="s">
        <v>136</v>
      </c>
    </row>
    <row r="818" s="13" customFormat="1">
      <c r="A818" s="13"/>
      <c r="B818" s="234"/>
      <c r="C818" s="235"/>
      <c r="D818" s="219" t="s">
        <v>278</v>
      </c>
      <c r="E818" s="236" t="s">
        <v>21</v>
      </c>
      <c r="F818" s="237" t="s">
        <v>1542</v>
      </c>
      <c r="G818" s="235"/>
      <c r="H818" s="238">
        <v>15.741</v>
      </c>
      <c r="I818" s="239"/>
      <c r="J818" s="235"/>
      <c r="K818" s="235"/>
      <c r="L818" s="240"/>
      <c r="M818" s="241"/>
      <c r="N818" s="242"/>
      <c r="O818" s="242"/>
      <c r="P818" s="242"/>
      <c r="Q818" s="242"/>
      <c r="R818" s="242"/>
      <c r="S818" s="242"/>
      <c r="T818" s="24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4" t="s">
        <v>278</v>
      </c>
      <c r="AU818" s="244" t="s">
        <v>87</v>
      </c>
      <c r="AV818" s="13" t="s">
        <v>87</v>
      </c>
      <c r="AW818" s="13" t="s">
        <v>38</v>
      </c>
      <c r="AX818" s="13" t="s">
        <v>77</v>
      </c>
      <c r="AY818" s="244" t="s">
        <v>136</v>
      </c>
    </row>
    <row r="819" s="13" customFormat="1">
      <c r="A819" s="13"/>
      <c r="B819" s="234"/>
      <c r="C819" s="235"/>
      <c r="D819" s="219" t="s">
        <v>278</v>
      </c>
      <c r="E819" s="236" t="s">
        <v>21</v>
      </c>
      <c r="F819" s="237" t="s">
        <v>1543</v>
      </c>
      <c r="G819" s="235"/>
      <c r="H819" s="238">
        <v>0.63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4" t="s">
        <v>278</v>
      </c>
      <c r="AU819" s="244" t="s">
        <v>87</v>
      </c>
      <c r="AV819" s="13" t="s">
        <v>87</v>
      </c>
      <c r="AW819" s="13" t="s">
        <v>38</v>
      </c>
      <c r="AX819" s="13" t="s">
        <v>77</v>
      </c>
      <c r="AY819" s="244" t="s">
        <v>136</v>
      </c>
    </row>
    <row r="820" s="13" customFormat="1">
      <c r="A820" s="13"/>
      <c r="B820" s="234"/>
      <c r="C820" s="235"/>
      <c r="D820" s="219" t="s">
        <v>278</v>
      </c>
      <c r="E820" s="236" t="s">
        <v>21</v>
      </c>
      <c r="F820" s="237" t="s">
        <v>1544</v>
      </c>
      <c r="G820" s="235"/>
      <c r="H820" s="238">
        <v>1.8480000000000001</v>
      </c>
      <c r="I820" s="239"/>
      <c r="J820" s="235"/>
      <c r="K820" s="235"/>
      <c r="L820" s="240"/>
      <c r="M820" s="241"/>
      <c r="N820" s="242"/>
      <c r="O820" s="242"/>
      <c r="P820" s="242"/>
      <c r="Q820" s="242"/>
      <c r="R820" s="242"/>
      <c r="S820" s="242"/>
      <c r="T820" s="24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4" t="s">
        <v>278</v>
      </c>
      <c r="AU820" s="244" t="s">
        <v>87</v>
      </c>
      <c r="AV820" s="13" t="s">
        <v>87</v>
      </c>
      <c r="AW820" s="13" t="s">
        <v>38</v>
      </c>
      <c r="AX820" s="13" t="s">
        <v>77</v>
      </c>
      <c r="AY820" s="244" t="s">
        <v>136</v>
      </c>
    </row>
    <row r="821" s="13" customFormat="1">
      <c r="A821" s="13"/>
      <c r="B821" s="234"/>
      <c r="C821" s="235"/>
      <c r="D821" s="219" t="s">
        <v>278</v>
      </c>
      <c r="E821" s="236" t="s">
        <v>21</v>
      </c>
      <c r="F821" s="237" t="s">
        <v>1545</v>
      </c>
      <c r="G821" s="235"/>
      <c r="H821" s="238">
        <v>4.5</v>
      </c>
      <c r="I821" s="239"/>
      <c r="J821" s="235"/>
      <c r="K821" s="235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278</v>
      </c>
      <c r="AU821" s="244" t="s">
        <v>87</v>
      </c>
      <c r="AV821" s="13" t="s">
        <v>87</v>
      </c>
      <c r="AW821" s="13" t="s">
        <v>38</v>
      </c>
      <c r="AX821" s="13" t="s">
        <v>77</v>
      </c>
      <c r="AY821" s="244" t="s">
        <v>136</v>
      </c>
    </row>
    <row r="822" s="13" customFormat="1">
      <c r="A822" s="13"/>
      <c r="B822" s="234"/>
      <c r="C822" s="235"/>
      <c r="D822" s="219" t="s">
        <v>278</v>
      </c>
      <c r="E822" s="236" t="s">
        <v>21</v>
      </c>
      <c r="F822" s="237" t="s">
        <v>1546</v>
      </c>
      <c r="G822" s="235"/>
      <c r="H822" s="238">
        <v>1</v>
      </c>
      <c r="I822" s="239"/>
      <c r="J822" s="235"/>
      <c r="K822" s="235"/>
      <c r="L822" s="240"/>
      <c r="M822" s="241"/>
      <c r="N822" s="242"/>
      <c r="O822" s="242"/>
      <c r="P822" s="242"/>
      <c r="Q822" s="242"/>
      <c r="R822" s="242"/>
      <c r="S822" s="242"/>
      <c r="T822" s="24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4" t="s">
        <v>278</v>
      </c>
      <c r="AU822" s="244" t="s">
        <v>87</v>
      </c>
      <c r="AV822" s="13" t="s">
        <v>87</v>
      </c>
      <c r="AW822" s="13" t="s">
        <v>38</v>
      </c>
      <c r="AX822" s="13" t="s">
        <v>77</v>
      </c>
      <c r="AY822" s="244" t="s">
        <v>136</v>
      </c>
    </row>
    <row r="823" s="15" customFormat="1">
      <c r="A823" s="15"/>
      <c r="B823" s="258"/>
      <c r="C823" s="259"/>
      <c r="D823" s="219" t="s">
        <v>278</v>
      </c>
      <c r="E823" s="260" t="s">
        <v>21</v>
      </c>
      <c r="F823" s="261" t="s">
        <v>1531</v>
      </c>
      <c r="G823" s="259"/>
      <c r="H823" s="260" t="s">
        <v>21</v>
      </c>
      <c r="I823" s="262"/>
      <c r="J823" s="259"/>
      <c r="K823" s="259"/>
      <c r="L823" s="263"/>
      <c r="M823" s="264"/>
      <c r="N823" s="265"/>
      <c r="O823" s="265"/>
      <c r="P823" s="265"/>
      <c r="Q823" s="265"/>
      <c r="R823" s="265"/>
      <c r="S823" s="265"/>
      <c r="T823" s="266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67" t="s">
        <v>278</v>
      </c>
      <c r="AU823" s="267" t="s">
        <v>87</v>
      </c>
      <c r="AV823" s="15" t="s">
        <v>85</v>
      </c>
      <c r="AW823" s="15" t="s">
        <v>38</v>
      </c>
      <c r="AX823" s="15" t="s">
        <v>77</v>
      </c>
      <c r="AY823" s="267" t="s">
        <v>136</v>
      </c>
    </row>
    <row r="824" s="13" customFormat="1">
      <c r="A824" s="13"/>
      <c r="B824" s="234"/>
      <c r="C824" s="235"/>
      <c r="D824" s="219" t="s">
        <v>278</v>
      </c>
      <c r="E824" s="236" t="s">
        <v>21</v>
      </c>
      <c r="F824" s="237" t="s">
        <v>1532</v>
      </c>
      <c r="G824" s="235"/>
      <c r="H824" s="238">
        <v>0.63</v>
      </c>
      <c r="I824" s="239"/>
      <c r="J824" s="235"/>
      <c r="K824" s="235"/>
      <c r="L824" s="240"/>
      <c r="M824" s="241"/>
      <c r="N824" s="242"/>
      <c r="O824" s="242"/>
      <c r="P824" s="242"/>
      <c r="Q824" s="242"/>
      <c r="R824" s="242"/>
      <c r="S824" s="242"/>
      <c r="T824" s="24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4" t="s">
        <v>278</v>
      </c>
      <c r="AU824" s="244" t="s">
        <v>87</v>
      </c>
      <c r="AV824" s="13" t="s">
        <v>87</v>
      </c>
      <c r="AW824" s="13" t="s">
        <v>38</v>
      </c>
      <c r="AX824" s="13" t="s">
        <v>77</v>
      </c>
      <c r="AY824" s="244" t="s">
        <v>136</v>
      </c>
    </row>
    <row r="825" s="13" customFormat="1">
      <c r="A825" s="13"/>
      <c r="B825" s="234"/>
      <c r="C825" s="235"/>
      <c r="D825" s="219" t="s">
        <v>278</v>
      </c>
      <c r="E825" s="236" t="s">
        <v>21</v>
      </c>
      <c r="F825" s="237" t="s">
        <v>1533</v>
      </c>
      <c r="G825" s="235"/>
      <c r="H825" s="238">
        <v>0.64700000000000002</v>
      </c>
      <c r="I825" s="239"/>
      <c r="J825" s="235"/>
      <c r="K825" s="235"/>
      <c r="L825" s="240"/>
      <c r="M825" s="241"/>
      <c r="N825" s="242"/>
      <c r="O825" s="242"/>
      <c r="P825" s="242"/>
      <c r="Q825" s="242"/>
      <c r="R825" s="242"/>
      <c r="S825" s="242"/>
      <c r="T825" s="24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4" t="s">
        <v>278</v>
      </c>
      <c r="AU825" s="244" t="s">
        <v>87</v>
      </c>
      <c r="AV825" s="13" t="s">
        <v>87</v>
      </c>
      <c r="AW825" s="13" t="s">
        <v>38</v>
      </c>
      <c r="AX825" s="13" t="s">
        <v>77</v>
      </c>
      <c r="AY825" s="244" t="s">
        <v>136</v>
      </c>
    </row>
    <row r="826" s="15" customFormat="1">
      <c r="A826" s="15"/>
      <c r="B826" s="258"/>
      <c r="C826" s="259"/>
      <c r="D826" s="219" t="s">
        <v>278</v>
      </c>
      <c r="E826" s="260" t="s">
        <v>21</v>
      </c>
      <c r="F826" s="261" t="s">
        <v>1534</v>
      </c>
      <c r="G826" s="259"/>
      <c r="H826" s="260" t="s">
        <v>21</v>
      </c>
      <c r="I826" s="262"/>
      <c r="J826" s="259"/>
      <c r="K826" s="259"/>
      <c r="L826" s="263"/>
      <c r="M826" s="264"/>
      <c r="N826" s="265"/>
      <c r="O826" s="265"/>
      <c r="P826" s="265"/>
      <c r="Q826" s="265"/>
      <c r="R826" s="265"/>
      <c r="S826" s="265"/>
      <c r="T826" s="266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7" t="s">
        <v>278</v>
      </c>
      <c r="AU826" s="267" t="s">
        <v>87</v>
      </c>
      <c r="AV826" s="15" t="s">
        <v>85</v>
      </c>
      <c r="AW826" s="15" t="s">
        <v>38</v>
      </c>
      <c r="AX826" s="15" t="s">
        <v>77</v>
      </c>
      <c r="AY826" s="267" t="s">
        <v>136</v>
      </c>
    </row>
    <row r="827" s="13" customFormat="1">
      <c r="A827" s="13"/>
      <c r="B827" s="234"/>
      <c r="C827" s="235"/>
      <c r="D827" s="219" t="s">
        <v>278</v>
      </c>
      <c r="E827" s="236" t="s">
        <v>21</v>
      </c>
      <c r="F827" s="237" t="s">
        <v>1535</v>
      </c>
      <c r="G827" s="235"/>
      <c r="H827" s="238">
        <v>6.1929999999999996</v>
      </c>
      <c r="I827" s="239"/>
      <c r="J827" s="235"/>
      <c r="K827" s="235"/>
      <c r="L827" s="240"/>
      <c r="M827" s="241"/>
      <c r="N827" s="242"/>
      <c r="O827" s="242"/>
      <c r="P827" s="242"/>
      <c r="Q827" s="242"/>
      <c r="R827" s="242"/>
      <c r="S827" s="242"/>
      <c r="T827" s="24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4" t="s">
        <v>278</v>
      </c>
      <c r="AU827" s="244" t="s">
        <v>87</v>
      </c>
      <c r="AV827" s="13" t="s">
        <v>87</v>
      </c>
      <c r="AW827" s="13" t="s">
        <v>38</v>
      </c>
      <c r="AX827" s="13" t="s">
        <v>77</v>
      </c>
      <c r="AY827" s="244" t="s">
        <v>136</v>
      </c>
    </row>
    <row r="828" s="16" customFormat="1">
      <c r="A828" s="16"/>
      <c r="B828" s="278"/>
      <c r="C828" s="279"/>
      <c r="D828" s="219" t="s">
        <v>278</v>
      </c>
      <c r="E828" s="280" t="s">
        <v>610</v>
      </c>
      <c r="F828" s="281" t="s">
        <v>833</v>
      </c>
      <c r="G828" s="279"/>
      <c r="H828" s="282">
        <v>329.48899999999998</v>
      </c>
      <c r="I828" s="283"/>
      <c r="J828" s="279"/>
      <c r="K828" s="279"/>
      <c r="L828" s="284"/>
      <c r="M828" s="285"/>
      <c r="N828" s="286"/>
      <c r="O828" s="286"/>
      <c r="P828" s="286"/>
      <c r="Q828" s="286"/>
      <c r="R828" s="286"/>
      <c r="S828" s="286"/>
      <c r="T828" s="287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T828" s="288" t="s">
        <v>278</v>
      </c>
      <c r="AU828" s="288" t="s">
        <v>87</v>
      </c>
      <c r="AV828" s="16" t="s">
        <v>148</v>
      </c>
      <c r="AW828" s="16" t="s">
        <v>38</v>
      </c>
      <c r="AX828" s="16" t="s">
        <v>77</v>
      </c>
      <c r="AY828" s="288" t="s">
        <v>136</v>
      </c>
    </row>
    <row r="829" s="14" customFormat="1">
      <c r="A829" s="14"/>
      <c r="B829" s="245"/>
      <c r="C829" s="246"/>
      <c r="D829" s="219" t="s">
        <v>278</v>
      </c>
      <c r="E829" s="247" t="s">
        <v>1547</v>
      </c>
      <c r="F829" s="248" t="s">
        <v>280</v>
      </c>
      <c r="G829" s="246"/>
      <c r="H829" s="249">
        <v>525.51199999999994</v>
      </c>
      <c r="I829" s="250"/>
      <c r="J829" s="246"/>
      <c r="K829" s="246"/>
      <c r="L829" s="251"/>
      <c r="M829" s="252"/>
      <c r="N829" s="253"/>
      <c r="O829" s="253"/>
      <c r="P829" s="253"/>
      <c r="Q829" s="253"/>
      <c r="R829" s="253"/>
      <c r="S829" s="253"/>
      <c r="T829" s="25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5" t="s">
        <v>278</v>
      </c>
      <c r="AU829" s="255" t="s">
        <v>87</v>
      </c>
      <c r="AV829" s="14" t="s">
        <v>142</v>
      </c>
      <c r="AW829" s="14" t="s">
        <v>38</v>
      </c>
      <c r="AX829" s="14" t="s">
        <v>85</v>
      </c>
      <c r="AY829" s="255" t="s">
        <v>136</v>
      </c>
    </row>
    <row r="830" s="2" customFormat="1" ht="16.5" customHeight="1">
      <c r="A830" s="41"/>
      <c r="B830" s="42"/>
      <c r="C830" s="225" t="s">
        <v>368</v>
      </c>
      <c r="D830" s="225" t="s">
        <v>152</v>
      </c>
      <c r="E830" s="226" t="s">
        <v>1548</v>
      </c>
      <c r="F830" s="227" t="s">
        <v>1549</v>
      </c>
      <c r="G830" s="228" t="s">
        <v>472</v>
      </c>
      <c r="H830" s="229">
        <v>450.33999999999998</v>
      </c>
      <c r="I830" s="230"/>
      <c r="J830" s="231">
        <f>ROUND(I830*H830,2)</f>
        <v>0</v>
      </c>
      <c r="K830" s="227" t="s">
        <v>790</v>
      </c>
      <c r="L830" s="47"/>
      <c r="M830" s="232" t="s">
        <v>21</v>
      </c>
      <c r="N830" s="233" t="s">
        <v>48</v>
      </c>
      <c r="O830" s="87"/>
      <c r="P830" s="215">
        <f>O830*H830</f>
        <v>0</v>
      </c>
      <c r="Q830" s="215">
        <v>0</v>
      </c>
      <c r="R830" s="215">
        <f>Q830*H830</f>
        <v>0</v>
      </c>
      <c r="S830" s="215">
        <v>0.109</v>
      </c>
      <c r="T830" s="216">
        <f>S830*H830</f>
        <v>49.087059999999994</v>
      </c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R830" s="217" t="s">
        <v>142</v>
      </c>
      <c r="AT830" s="217" t="s">
        <v>152</v>
      </c>
      <c r="AU830" s="217" t="s">
        <v>87</v>
      </c>
      <c r="AY830" s="20" t="s">
        <v>136</v>
      </c>
      <c r="BE830" s="218">
        <f>IF(N830="základní",J830,0)</f>
        <v>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20" t="s">
        <v>85</v>
      </c>
      <c r="BK830" s="218">
        <f>ROUND(I830*H830,2)</f>
        <v>0</v>
      </c>
      <c r="BL830" s="20" t="s">
        <v>142</v>
      </c>
      <c r="BM830" s="217" t="s">
        <v>1550</v>
      </c>
    </row>
    <row r="831" s="2" customFormat="1">
      <c r="A831" s="41"/>
      <c r="B831" s="42"/>
      <c r="C831" s="43"/>
      <c r="D831" s="219" t="s">
        <v>143</v>
      </c>
      <c r="E831" s="43"/>
      <c r="F831" s="220" t="s">
        <v>1551</v>
      </c>
      <c r="G831" s="43"/>
      <c r="H831" s="43"/>
      <c r="I831" s="221"/>
      <c r="J831" s="43"/>
      <c r="K831" s="43"/>
      <c r="L831" s="47"/>
      <c r="M831" s="222"/>
      <c r="N831" s="223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143</v>
      </c>
      <c r="AU831" s="20" t="s">
        <v>87</v>
      </c>
    </row>
    <row r="832" s="2" customFormat="1">
      <c r="A832" s="41"/>
      <c r="B832" s="42"/>
      <c r="C832" s="43"/>
      <c r="D832" s="276" t="s">
        <v>793</v>
      </c>
      <c r="E832" s="43"/>
      <c r="F832" s="277" t="s">
        <v>1552</v>
      </c>
      <c r="G832" s="43"/>
      <c r="H832" s="43"/>
      <c r="I832" s="221"/>
      <c r="J832" s="43"/>
      <c r="K832" s="43"/>
      <c r="L832" s="47"/>
      <c r="M832" s="222"/>
      <c r="N832" s="223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0" t="s">
        <v>793</v>
      </c>
      <c r="AU832" s="20" t="s">
        <v>87</v>
      </c>
    </row>
    <row r="833" s="2" customFormat="1">
      <c r="A833" s="41"/>
      <c r="B833" s="42"/>
      <c r="C833" s="43"/>
      <c r="D833" s="219" t="s">
        <v>144</v>
      </c>
      <c r="E833" s="43"/>
      <c r="F833" s="224" t="s">
        <v>1553</v>
      </c>
      <c r="G833" s="43"/>
      <c r="H833" s="43"/>
      <c r="I833" s="221"/>
      <c r="J833" s="43"/>
      <c r="K833" s="43"/>
      <c r="L833" s="47"/>
      <c r="M833" s="222"/>
      <c r="N833" s="223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144</v>
      </c>
      <c r="AU833" s="20" t="s">
        <v>87</v>
      </c>
    </row>
    <row r="834" s="15" customFormat="1">
      <c r="A834" s="15"/>
      <c r="B834" s="258"/>
      <c r="C834" s="259"/>
      <c r="D834" s="219" t="s">
        <v>278</v>
      </c>
      <c r="E834" s="260" t="s">
        <v>21</v>
      </c>
      <c r="F834" s="261" t="s">
        <v>1554</v>
      </c>
      <c r="G834" s="259"/>
      <c r="H834" s="260" t="s">
        <v>21</v>
      </c>
      <c r="I834" s="262"/>
      <c r="J834" s="259"/>
      <c r="K834" s="259"/>
      <c r="L834" s="263"/>
      <c r="M834" s="264"/>
      <c r="N834" s="265"/>
      <c r="O834" s="265"/>
      <c r="P834" s="265"/>
      <c r="Q834" s="265"/>
      <c r="R834" s="265"/>
      <c r="S834" s="265"/>
      <c r="T834" s="266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7" t="s">
        <v>278</v>
      </c>
      <c r="AU834" s="267" t="s">
        <v>87</v>
      </c>
      <c r="AV834" s="15" t="s">
        <v>85</v>
      </c>
      <c r="AW834" s="15" t="s">
        <v>38</v>
      </c>
      <c r="AX834" s="15" t="s">
        <v>77</v>
      </c>
      <c r="AY834" s="267" t="s">
        <v>136</v>
      </c>
    </row>
    <row r="835" s="13" customFormat="1">
      <c r="A835" s="13"/>
      <c r="B835" s="234"/>
      <c r="C835" s="235"/>
      <c r="D835" s="219" t="s">
        <v>278</v>
      </c>
      <c r="E835" s="236" t="s">
        <v>658</v>
      </c>
      <c r="F835" s="237" t="s">
        <v>1555</v>
      </c>
      <c r="G835" s="235"/>
      <c r="H835" s="238">
        <v>155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4" t="s">
        <v>278</v>
      </c>
      <c r="AU835" s="244" t="s">
        <v>87</v>
      </c>
      <c r="AV835" s="13" t="s">
        <v>87</v>
      </c>
      <c r="AW835" s="13" t="s">
        <v>38</v>
      </c>
      <c r="AX835" s="13" t="s">
        <v>77</v>
      </c>
      <c r="AY835" s="244" t="s">
        <v>136</v>
      </c>
    </row>
    <row r="836" s="13" customFormat="1">
      <c r="A836" s="13"/>
      <c r="B836" s="234"/>
      <c r="C836" s="235"/>
      <c r="D836" s="219" t="s">
        <v>278</v>
      </c>
      <c r="E836" s="236" t="s">
        <v>661</v>
      </c>
      <c r="F836" s="237" t="s">
        <v>1556</v>
      </c>
      <c r="G836" s="235"/>
      <c r="H836" s="238">
        <v>295.33999999999997</v>
      </c>
      <c r="I836" s="239"/>
      <c r="J836" s="235"/>
      <c r="K836" s="235"/>
      <c r="L836" s="240"/>
      <c r="M836" s="241"/>
      <c r="N836" s="242"/>
      <c r="O836" s="242"/>
      <c r="P836" s="242"/>
      <c r="Q836" s="242"/>
      <c r="R836" s="242"/>
      <c r="S836" s="242"/>
      <c r="T836" s="24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4" t="s">
        <v>278</v>
      </c>
      <c r="AU836" s="244" t="s">
        <v>87</v>
      </c>
      <c r="AV836" s="13" t="s">
        <v>87</v>
      </c>
      <c r="AW836" s="13" t="s">
        <v>38</v>
      </c>
      <c r="AX836" s="13" t="s">
        <v>77</v>
      </c>
      <c r="AY836" s="244" t="s">
        <v>136</v>
      </c>
    </row>
    <row r="837" s="14" customFormat="1">
      <c r="A837" s="14"/>
      <c r="B837" s="245"/>
      <c r="C837" s="246"/>
      <c r="D837" s="219" t="s">
        <v>278</v>
      </c>
      <c r="E837" s="247" t="s">
        <v>1557</v>
      </c>
      <c r="F837" s="248" t="s">
        <v>280</v>
      </c>
      <c r="G837" s="246"/>
      <c r="H837" s="249">
        <v>450.33999999999998</v>
      </c>
      <c r="I837" s="250"/>
      <c r="J837" s="246"/>
      <c r="K837" s="246"/>
      <c r="L837" s="251"/>
      <c r="M837" s="252"/>
      <c r="N837" s="253"/>
      <c r="O837" s="253"/>
      <c r="P837" s="253"/>
      <c r="Q837" s="253"/>
      <c r="R837" s="253"/>
      <c r="S837" s="253"/>
      <c r="T837" s="25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5" t="s">
        <v>278</v>
      </c>
      <c r="AU837" s="255" t="s">
        <v>87</v>
      </c>
      <c r="AV837" s="14" t="s">
        <v>142</v>
      </c>
      <c r="AW837" s="14" t="s">
        <v>38</v>
      </c>
      <c r="AX837" s="14" t="s">
        <v>85</v>
      </c>
      <c r="AY837" s="255" t="s">
        <v>136</v>
      </c>
    </row>
    <row r="838" s="2" customFormat="1" ht="16.5" customHeight="1">
      <c r="A838" s="41"/>
      <c r="B838" s="42"/>
      <c r="C838" s="225" t="s">
        <v>1558</v>
      </c>
      <c r="D838" s="225" t="s">
        <v>152</v>
      </c>
      <c r="E838" s="226" t="s">
        <v>1559</v>
      </c>
      <c r="F838" s="227" t="s">
        <v>1560</v>
      </c>
      <c r="G838" s="228" t="s">
        <v>227</v>
      </c>
      <c r="H838" s="229">
        <v>21.5</v>
      </c>
      <c r="I838" s="230"/>
      <c r="J838" s="231">
        <f>ROUND(I838*H838,2)</f>
        <v>0</v>
      </c>
      <c r="K838" s="227" t="s">
        <v>790</v>
      </c>
      <c r="L838" s="47"/>
      <c r="M838" s="232" t="s">
        <v>21</v>
      </c>
      <c r="N838" s="233" t="s">
        <v>48</v>
      </c>
      <c r="O838" s="87"/>
      <c r="P838" s="215">
        <f>O838*H838</f>
        <v>0</v>
      </c>
      <c r="Q838" s="215">
        <v>0</v>
      </c>
      <c r="R838" s="215">
        <f>Q838*H838</f>
        <v>0</v>
      </c>
      <c r="S838" s="215">
        <v>0.0092499999999999995</v>
      </c>
      <c r="T838" s="216">
        <f>S838*H838</f>
        <v>0.198875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17" t="s">
        <v>142</v>
      </c>
      <c r="AT838" s="217" t="s">
        <v>152</v>
      </c>
      <c r="AU838" s="217" t="s">
        <v>87</v>
      </c>
      <c r="AY838" s="20" t="s">
        <v>136</v>
      </c>
      <c r="BE838" s="218">
        <f>IF(N838="základní",J838,0)</f>
        <v>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20" t="s">
        <v>85</v>
      </c>
      <c r="BK838" s="218">
        <f>ROUND(I838*H838,2)</f>
        <v>0</v>
      </c>
      <c r="BL838" s="20" t="s">
        <v>142</v>
      </c>
      <c r="BM838" s="217" t="s">
        <v>1561</v>
      </c>
    </row>
    <row r="839" s="2" customFormat="1">
      <c r="A839" s="41"/>
      <c r="B839" s="42"/>
      <c r="C839" s="43"/>
      <c r="D839" s="219" t="s">
        <v>143</v>
      </c>
      <c r="E839" s="43"/>
      <c r="F839" s="220" t="s">
        <v>1562</v>
      </c>
      <c r="G839" s="43"/>
      <c r="H839" s="43"/>
      <c r="I839" s="221"/>
      <c r="J839" s="43"/>
      <c r="K839" s="43"/>
      <c r="L839" s="47"/>
      <c r="M839" s="222"/>
      <c r="N839" s="223"/>
      <c r="O839" s="87"/>
      <c r="P839" s="87"/>
      <c r="Q839" s="87"/>
      <c r="R839" s="87"/>
      <c r="S839" s="87"/>
      <c r="T839" s="88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T839" s="20" t="s">
        <v>143</v>
      </c>
      <c r="AU839" s="20" t="s">
        <v>87</v>
      </c>
    </row>
    <row r="840" s="2" customFormat="1">
      <c r="A840" s="41"/>
      <c r="B840" s="42"/>
      <c r="C840" s="43"/>
      <c r="D840" s="276" t="s">
        <v>793</v>
      </c>
      <c r="E840" s="43"/>
      <c r="F840" s="277" t="s">
        <v>1563</v>
      </c>
      <c r="G840" s="43"/>
      <c r="H840" s="43"/>
      <c r="I840" s="221"/>
      <c r="J840" s="43"/>
      <c r="K840" s="43"/>
      <c r="L840" s="47"/>
      <c r="M840" s="222"/>
      <c r="N840" s="223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793</v>
      </c>
      <c r="AU840" s="20" t="s">
        <v>87</v>
      </c>
    </row>
    <row r="841" s="15" customFormat="1">
      <c r="A841" s="15"/>
      <c r="B841" s="258"/>
      <c r="C841" s="259"/>
      <c r="D841" s="219" t="s">
        <v>278</v>
      </c>
      <c r="E841" s="260" t="s">
        <v>21</v>
      </c>
      <c r="F841" s="261" t="s">
        <v>1170</v>
      </c>
      <c r="G841" s="259"/>
      <c r="H841" s="260" t="s">
        <v>21</v>
      </c>
      <c r="I841" s="262"/>
      <c r="J841" s="259"/>
      <c r="K841" s="259"/>
      <c r="L841" s="263"/>
      <c r="M841" s="264"/>
      <c r="N841" s="265"/>
      <c r="O841" s="265"/>
      <c r="P841" s="265"/>
      <c r="Q841" s="265"/>
      <c r="R841" s="265"/>
      <c r="S841" s="265"/>
      <c r="T841" s="266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7" t="s">
        <v>278</v>
      </c>
      <c r="AU841" s="267" t="s">
        <v>87</v>
      </c>
      <c r="AV841" s="15" t="s">
        <v>85</v>
      </c>
      <c r="AW841" s="15" t="s">
        <v>38</v>
      </c>
      <c r="AX841" s="15" t="s">
        <v>77</v>
      </c>
      <c r="AY841" s="267" t="s">
        <v>136</v>
      </c>
    </row>
    <row r="842" s="13" customFormat="1">
      <c r="A842" s="13"/>
      <c r="B842" s="234"/>
      <c r="C842" s="235"/>
      <c r="D842" s="219" t="s">
        <v>278</v>
      </c>
      <c r="E842" s="236" t="s">
        <v>21</v>
      </c>
      <c r="F842" s="237" t="s">
        <v>1564</v>
      </c>
      <c r="G842" s="235"/>
      <c r="H842" s="238">
        <v>21.5</v>
      </c>
      <c r="I842" s="239"/>
      <c r="J842" s="235"/>
      <c r="K842" s="235"/>
      <c r="L842" s="240"/>
      <c r="M842" s="241"/>
      <c r="N842" s="242"/>
      <c r="O842" s="242"/>
      <c r="P842" s="242"/>
      <c r="Q842" s="242"/>
      <c r="R842" s="242"/>
      <c r="S842" s="242"/>
      <c r="T842" s="24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4" t="s">
        <v>278</v>
      </c>
      <c r="AU842" s="244" t="s">
        <v>87</v>
      </c>
      <c r="AV842" s="13" t="s">
        <v>87</v>
      </c>
      <c r="AW842" s="13" t="s">
        <v>38</v>
      </c>
      <c r="AX842" s="13" t="s">
        <v>77</v>
      </c>
      <c r="AY842" s="244" t="s">
        <v>136</v>
      </c>
    </row>
    <row r="843" s="14" customFormat="1">
      <c r="A843" s="14"/>
      <c r="B843" s="245"/>
      <c r="C843" s="246"/>
      <c r="D843" s="219" t="s">
        <v>278</v>
      </c>
      <c r="E843" s="247" t="s">
        <v>672</v>
      </c>
      <c r="F843" s="248" t="s">
        <v>280</v>
      </c>
      <c r="G843" s="246"/>
      <c r="H843" s="249">
        <v>21.5</v>
      </c>
      <c r="I843" s="250"/>
      <c r="J843" s="246"/>
      <c r="K843" s="246"/>
      <c r="L843" s="251"/>
      <c r="M843" s="252"/>
      <c r="N843" s="253"/>
      <c r="O843" s="253"/>
      <c r="P843" s="253"/>
      <c r="Q843" s="253"/>
      <c r="R843" s="253"/>
      <c r="S843" s="253"/>
      <c r="T843" s="25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5" t="s">
        <v>278</v>
      </c>
      <c r="AU843" s="255" t="s">
        <v>87</v>
      </c>
      <c r="AV843" s="14" t="s">
        <v>142</v>
      </c>
      <c r="AW843" s="14" t="s">
        <v>38</v>
      </c>
      <c r="AX843" s="14" t="s">
        <v>85</v>
      </c>
      <c r="AY843" s="255" t="s">
        <v>136</v>
      </c>
    </row>
    <row r="844" s="2" customFormat="1" ht="16.5" customHeight="1">
      <c r="A844" s="41"/>
      <c r="B844" s="42"/>
      <c r="C844" s="225" t="s">
        <v>370</v>
      </c>
      <c r="D844" s="225" t="s">
        <v>152</v>
      </c>
      <c r="E844" s="226" t="s">
        <v>1565</v>
      </c>
      <c r="F844" s="227" t="s">
        <v>1566</v>
      </c>
      <c r="G844" s="228" t="s">
        <v>227</v>
      </c>
      <c r="H844" s="229">
        <v>3.2000000000000002</v>
      </c>
      <c r="I844" s="230"/>
      <c r="J844" s="231">
        <f>ROUND(I844*H844,2)</f>
        <v>0</v>
      </c>
      <c r="K844" s="227" t="s">
        <v>790</v>
      </c>
      <c r="L844" s="47"/>
      <c r="M844" s="232" t="s">
        <v>21</v>
      </c>
      <c r="N844" s="233" t="s">
        <v>48</v>
      </c>
      <c r="O844" s="87"/>
      <c r="P844" s="215">
        <f>O844*H844</f>
        <v>0</v>
      </c>
      <c r="Q844" s="215">
        <v>0.0033</v>
      </c>
      <c r="R844" s="215">
        <f>Q844*H844</f>
        <v>0.01056</v>
      </c>
      <c r="S844" s="215">
        <v>0.11</v>
      </c>
      <c r="T844" s="216">
        <f>S844*H844</f>
        <v>0.35200000000000004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17" t="s">
        <v>142</v>
      </c>
      <c r="AT844" s="217" t="s">
        <v>152</v>
      </c>
      <c r="AU844" s="217" t="s">
        <v>87</v>
      </c>
      <c r="AY844" s="20" t="s">
        <v>136</v>
      </c>
      <c r="BE844" s="218">
        <f>IF(N844="základní",J844,0)</f>
        <v>0</v>
      </c>
      <c r="BF844" s="218">
        <f>IF(N844="snížená",J844,0)</f>
        <v>0</v>
      </c>
      <c r="BG844" s="218">
        <f>IF(N844="zákl. přenesená",J844,0)</f>
        <v>0</v>
      </c>
      <c r="BH844" s="218">
        <f>IF(N844="sníž. přenesená",J844,0)</f>
        <v>0</v>
      </c>
      <c r="BI844" s="218">
        <f>IF(N844="nulová",J844,0)</f>
        <v>0</v>
      </c>
      <c r="BJ844" s="20" t="s">
        <v>85</v>
      </c>
      <c r="BK844" s="218">
        <f>ROUND(I844*H844,2)</f>
        <v>0</v>
      </c>
      <c r="BL844" s="20" t="s">
        <v>142</v>
      </c>
      <c r="BM844" s="217" t="s">
        <v>1567</v>
      </c>
    </row>
    <row r="845" s="2" customFormat="1">
      <c r="A845" s="41"/>
      <c r="B845" s="42"/>
      <c r="C845" s="43"/>
      <c r="D845" s="219" t="s">
        <v>143</v>
      </c>
      <c r="E845" s="43"/>
      <c r="F845" s="220" t="s">
        <v>1568</v>
      </c>
      <c r="G845" s="43"/>
      <c r="H845" s="43"/>
      <c r="I845" s="221"/>
      <c r="J845" s="43"/>
      <c r="K845" s="43"/>
      <c r="L845" s="47"/>
      <c r="M845" s="222"/>
      <c r="N845" s="223"/>
      <c r="O845" s="87"/>
      <c r="P845" s="87"/>
      <c r="Q845" s="87"/>
      <c r="R845" s="87"/>
      <c r="S845" s="87"/>
      <c r="T845" s="88"/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T845" s="20" t="s">
        <v>143</v>
      </c>
      <c r="AU845" s="20" t="s">
        <v>87</v>
      </c>
    </row>
    <row r="846" s="2" customFormat="1">
      <c r="A846" s="41"/>
      <c r="B846" s="42"/>
      <c r="C846" s="43"/>
      <c r="D846" s="276" t="s">
        <v>793</v>
      </c>
      <c r="E846" s="43"/>
      <c r="F846" s="277" t="s">
        <v>1569</v>
      </c>
      <c r="G846" s="43"/>
      <c r="H846" s="43"/>
      <c r="I846" s="221"/>
      <c r="J846" s="43"/>
      <c r="K846" s="43"/>
      <c r="L846" s="47"/>
      <c r="M846" s="222"/>
      <c r="N846" s="223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T846" s="20" t="s">
        <v>793</v>
      </c>
      <c r="AU846" s="20" t="s">
        <v>87</v>
      </c>
    </row>
    <row r="847" s="15" customFormat="1">
      <c r="A847" s="15"/>
      <c r="B847" s="258"/>
      <c r="C847" s="259"/>
      <c r="D847" s="219" t="s">
        <v>278</v>
      </c>
      <c r="E847" s="260" t="s">
        <v>21</v>
      </c>
      <c r="F847" s="261" t="s">
        <v>1570</v>
      </c>
      <c r="G847" s="259"/>
      <c r="H847" s="260" t="s">
        <v>21</v>
      </c>
      <c r="I847" s="262"/>
      <c r="J847" s="259"/>
      <c r="K847" s="259"/>
      <c r="L847" s="263"/>
      <c r="M847" s="264"/>
      <c r="N847" s="265"/>
      <c r="O847" s="265"/>
      <c r="P847" s="265"/>
      <c r="Q847" s="265"/>
      <c r="R847" s="265"/>
      <c r="S847" s="265"/>
      <c r="T847" s="266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67" t="s">
        <v>278</v>
      </c>
      <c r="AU847" s="267" t="s">
        <v>87</v>
      </c>
      <c r="AV847" s="15" t="s">
        <v>85</v>
      </c>
      <c r="AW847" s="15" t="s">
        <v>38</v>
      </c>
      <c r="AX847" s="15" t="s">
        <v>77</v>
      </c>
      <c r="AY847" s="267" t="s">
        <v>136</v>
      </c>
    </row>
    <row r="848" s="13" customFormat="1">
      <c r="A848" s="13"/>
      <c r="B848" s="234"/>
      <c r="C848" s="235"/>
      <c r="D848" s="219" t="s">
        <v>278</v>
      </c>
      <c r="E848" s="236" t="s">
        <v>663</v>
      </c>
      <c r="F848" s="237" t="s">
        <v>1571</v>
      </c>
      <c r="G848" s="235"/>
      <c r="H848" s="238">
        <v>3.2000000000000002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278</v>
      </c>
      <c r="AU848" s="244" t="s">
        <v>87</v>
      </c>
      <c r="AV848" s="13" t="s">
        <v>87</v>
      </c>
      <c r="AW848" s="13" t="s">
        <v>38</v>
      </c>
      <c r="AX848" s="13" t="s">
        <v>85</v>
      </c>
      <c r="AY848" s="244" t="s">
        <v>136</v>
      </c>
    </row>
    <row r="849" s="2" customFormat="1" ht="16.5" customHeight="1">
      <c r="A849" s="41"/>
      <c r="B849" s="42"/>
      <c r="C849" s="225" t="s">
        <v>1572</v>
      </c>
      <c r="D849" s="225" t="s">
        <v>152</v>
      </c>
      <c r="E849" s="226" t="s">
        <v>1573</v>
      </c>
      <c r="F849" s="227" t="s">
        <v>1574</v>
      </c>
      <c r="G849" s="228" t="s">
        <v>227</v>
      </c>
      <c r="H849" s="229">
        <v>529.20000000000005</v>
      </c>
      <c r="I849" s="230"/>
      <c r="J849" s="231">
        <f>ROUND(I849*H849,2)</f>
        <v>0</v>
      </c>
      <c r="K849" s="227" t="s">
        <v>790</v>
      </c>
      <c r="L849" s="47"/>
      <c r="M849" s="232" t="s">
        <v>21</v>
      </c>
      <c r="N849" s="233" t="s">
        <v>48</v>
      </c>
      <c r="O849" s="87"/>
      <c r="P849" s="215">
        <f>O849*H849</f>
        <v>0</v>
      </c>
      <c r="Q849" s="215">
        <v>8.0000000000000007E-05</v>
      </c>
      <c r="R849" s="215">
        <f>Q849*H849</f>
        <v>0.042336000000000006</v>
      </c>
      <c r="S849" s="215">
        <v>0</v>
      </c>
      <c r="T849" s="216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7" t="s">
        <v>142</v>
      </c>
      <c r="AT849" s="217" t="s">
        <v>152</v>
      </c>
      <c r="AU849" s="217" t="s">
        <v>87</v>
      </c>
      <c r="AY849" s="20" t="s">
        <v>136</v>
      </c>
      <c r="BE849" s="218">
        <f>IF(N849="základní",J849,0)</f>
        <v>0</v>
      </c>
      <c r="BF849" s="218">
        <f>IF(N849="snížená",J849,0)</f>
        <v>0</v>
      </c>
      <c r="BG849" s="218">
        <f>IF(N849="zákl. přenesená",J849,0)</f>
        <v>0</v>
      </c>
      <c r="BH849" s="218">
        <f>IF(N849="sníž. přenesená",J849,0)</f>
        <v>0</v>
      </c>
      <c r="BI849" s="218">
        <f>IF(N849="nulová",J849,0)</f>
        <v>0</v>
      </c>
      <c r="BJ849" s="20" t="s">
        <v>85</v>
      </c>
      <c r="BK849" s="218">
        <f>ROUND(I849*H849,2)</f>
        <v>0</v>
      </c>
      <c r="BL849" s="20" t="s">
        <v>142</v>
      </c>
      <c r="BM849" s="217" t="s">
        <v>1575</v>
      </c>
    </row>
    <row r="850" s="2" customFormat="1">
      <c r="A850" s="41"/>
      <c r="B850" s="42"/>
      <c r="C850" s="43"/>
      <c r="D850" s="219" t="s">
        <v>143</v>
      </c>
      <c r="E850" s="43"/>
      <c r="F850" s="220" t="s">
        <v>1576</v>
      </c>
      <c r="G850" s="43"/>
      <c r="H850" s="43"/>
      <c r="I850" s="221"/>
      <c r="J850" s="43"/>
      <c r="K850" s="43"/>
      <c r="L850" s="47"/>
      <c r="M850" s="222"/>
      <c r="N850" s="223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143</v>
      </c>
      <c r="AU850" s="20" t="s">
        <v>87</v>
      </c>
    </row>
    <row r="851" s="2" customFormat="1">
      <c r="A851" s="41"/>
      <c r="B851" s="42"/>
      <c r="C851" s="43"/>
      <c r="D851" s="276" t="s">
        <v>793</v>
      </c>
      <c r="E851" s="43"/>
      <c r="F851" s="277" t="s">
        <v>1577</v>
      </c>
      <c r="G851" s="43"/>
      <c r="H851" s="43"/>
      <c r="I851" s="221"/>
      <c r="J851" s="43"/>
      <c r="K851" s="43"/>
      <c r="L851" s="47"/>
      <c r="M851" s="222"/>
      <c r="N851" s="223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793</v>
      </c>
      <c r="AU851" s="20" t="s">
        <v>87</v>
      </c>
    </row>
    <row r="852" s="15" customFormat="1">
      <c r="A852" s="15"/>
      <c r="B852" s="258"/>
      <c r="C852" s="259"/>
      <c r="D852" s="219" t="s">
        <v>278</v>
      </c>
      <c r="E852" s="260" t="s">
        <v>21</v>
      </c>
      <c r="F852" s="261" t="s">
        <v>1578</v>
      </c>
      <c r="G852" s="259"/>
      <c r="H852" s="260" t="s">
        <v>21</v>
      </c>
      <c r="I852" s="262"/>
      <c r="J852" s="259"/>
      <c r="K852" s="259"/>
      <c r="L852" s="263"/>
      <c r="M852" s="264"/>
      <c r="N852" s="265"/>
      <c r="O852" s="265"/>
      <c r="P852" s="265"/>
      <c r="Q852" s="265"/>
      <c r="R852" s="265"/>
      <c r="S852" s="265"/>
      <c r="T852" s="266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67" t="s">
        <v>278</v>
      </c>
      <c r="AU852" s="267" t="s">
        <v>87</v>
      </c>
      <c r="AV852" s="15" t="s">
        <v>85</v>
      </c>
      <c r="AW852" s="15" t="s">
        <v>38</v>
      </c>
      <c r="AX852" s="15" t="s">
        <v>77</v>
      </c>
      <c r="AY852" s="267" t="s">
        <v>136</v>
      </c>
    </row>
    <row r="853" s="13" customFormat="1">
      <c r="A853" s="13"/>
      <c r="B853" s="234"/>
      <c r="C853" s="235"/>
      <c r="D853" s="219" t="s">
        <v>278</v>
      </c>
      <c r="E853" s="236" t="s">
        <v>21</v>
      </c>
      <c r="F853" s="237" t="s">
        <v>1579</v>
      </c>
      <c r="G853" s="235"/>
      <c r="H853" s="238">
        <v>267.89999999999998</v>
      </c>
      <c r="I853" s="239"/>
      <c r="J853" s="235"/>
      <c r="K853" s="235"/>
      <c r="L853" s="240"/>
      <c r="M853" s="241"/>
      <c r="N853" s="242"/>
      <c r="O853" s="242"/>
      <c r="P853" s="242"/>
      <c r="Q853" s="242"/>
      <c r="R853" s="242"/>
      <c r="S853" s="242"/>
      <c r="T853" s="24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4" t="s">
        <v>278</v>
      </c>
      <c r="AU853" s="244" t="s">
        <v>87</v>
      </c>
      <c r="AV853" s="13" t="s">
        <v>87</v>
      </c>
      <c r="AW853" s="13" t="s">
        <v>38</v>
      </c>
      <c r="AX853" s="13" t="s">
        <v>77</v>
      </c>
      <c r="AY853" s="244" t="s">
        <v>136</v>
      </c>
    </row>
    <row r="854" s="13" customFormat="1">
      <c r="A854" s="13"/>
      <c r="B854" s="234"/>
      <c r="C854" s="235"/>
      <c r="D854" s="219" t="s">
        <v>278</v>
      </c>
      <c r="E854" s="236" t="s">
        <v>21</v>
      </c>
      <c r="F854" s="237" t="s">
        <v>1580</v>
      </c>
      <c r="G854" s="235"/>
      <c r="H854" s="238">
        <v>261.30000000000001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278</v>
      </c>
      <c r="AU854" s="244" t="s">
        <v>87</v>
      </c>
      <c r="AV854" s="13" t="s">
        <v>87</v>
      </c>
      <c r="AW854" s="13" t="s">
        <v>38</v>
      </c>
      <c r="AX854" s="13" t="s">
        <v>77</v>
      </c>
      <c r="AY854" s="244" t="s">
        <v>136</v>
      </c>
    </row>
    <row r="855" s="14" customFormat="1">
      <c r="A855" s="14"/>
      <c r="B855" s="245"/>
      <c r="C855" s="246"/>
      <c r="D855" s="219" t="s">
        <v>278</v>
      </c>
      <c r="E855" s="247" t="s">
        <v>21</v>
      </c>
      <c r="F855" s="248" t="s">
        <v>280</v>
      </c>
      <c r="G855" s="246"/>
      <c r="H855" s="249">
        <v>529.20000000000005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5" t="s">
        <v>278</v>
      </c>
      <c r="AU855" s="255" t="s">
        <v>87</v>
      </c>
      <c r="AV855" s="14" t="s">
        <v>142</v>
      </c>
      <c r="AW855" s="14" t="s">
        <v>38</v>
      </c>
      <c r="AX855" s="14" t="s">
        <v>85</v>
      </c>
      <c r="AY855" s="255" t="s">
        <v>136</v>
      </c>
    </row>
    <row r="856" s="2" customFormat="1" ht="21.75" customHeight="1">
      <c r="A856" s="41"/>
      <c r="B856" s="42"/>
      <c r="C856" s="225" t="s">
        <v>374</v>
      </c>
      <c r="D856" s="225" t="s">
        <v>152</v>
      </c>
      <c r="E856" s="226" t="s">
        <v>1581</v>
      </c>
      <c r="F856" s="227" t="s">
        <v>1582</v>
      </c>
      <c r="G856" s="228" t="s">
        <v>227</v>
      </c>
      <c r="H856" s="229">
        <v>39.200000000000003</v>
      </c>
      <c r="I856" s="230"/>
      <c r="J856" s="231">
        <f>ROUND(I856*H856,2)</f>
        <v>0</v>
      </c>
      <c r="K856" s="227" t="s">
        <v>21</v>
      </c>
      <c r="L856" s="47"/>
      <c r="M856" s="232" t="s">
        <v>21</v>
      </c>
      <c r="N856" s="233" t="s">
        <v>48</v>
      </c>
      <c r="O856" s="87"/>
      <c r="P856" s="215">
        <f>O856*H856</f>
        <v>0</v>
      </c>
      <c r="Q856" s="215">
        <v>0.00071000000000000002</v>
      </c>
      <c r="R856" s="215">
        <f>Q856*H856</f>
        <v>0.027832000000000003</v>
      </c>
      <c r="S856" s="215">
        <v>0</v>
      </c>
      <c r="T856" s="216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17" t="s">
        <v>142</v>
      </c>
      <c r="AT856" s="217" t="s">
        <v>152</v>
      </c>
      <c r="AU856" s="217" t="s">
        <v>87</v>
      </c>
      <c r="AY856" s="20" t="s">
        <v>136</v>
      </c>
      <c r="BE856" s="218">
        <f>IF(N856="základní",J856,0)</f>
        <v>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20" t="s">
        <v>85</v>
      </c>
      <c r="BK856" s="218">
        <f>ROUND(I856*H856,2)</f>
        <v>0</v>
      </c>
      <c r="BL856" s="20" t="s">
        <v>142</v>
      </c>
      <c r="BM856" s="217" t="s">
        <v>1583</v>
      </c>
    </row>
    <row r="857" s="2" customFormat="1">
      <c r="A857" s="41"/>
      <c r="B857" s="42"/>
      <c r="C857" s="43"/>
      <c r="D857" s="219" t="s">
        <v>143</v>
      </c>
      <c r="E857" s="43"/>
      <c r="F857" s="220" t="s">
        <v>1584</v>
      </c>
      <c r="G857" s="43"/>
      <c r="H857" s="43"/>
      <c r="I857" s="221"/>
      <c r="J857" s="43"/>
      <c r="K857" s="43"/>
      <c r="L857" s="47"/>
      <c r="M857" s="222"/>
      <c r="N857" s="223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143</v>
      </c>
      <c r="AU857" s="20" t="s">
        <v>87</v>
      </c>
    </row>
    <row r="858" s="2" customFormat="1">
      <c r="A858" s="41"/>
      <c r="B858" s="42"/>
      <c r="C858" s="43"/>
      <c r="D858" s="219" t="s">
        <v>144</v>
      </c>
      <c r="E858" s="43"/>
      <c r="F858" s="224" t="s">
        <v>1585</v>
      </c>
      <c r="G858" s="43"/>
      <c r="H858" s="43"/>
      <c r="I858" s="221"/>
      <c r="J858" s="43"/>
      <c r="K858" s="43"/>
      <c r="L858" s="47"/>
      <c r="M858" s="222"/>
      <c r="N858" s="223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144</v>
      </c>
      <c r="AU858" s="20" t="s">
        <v>87</v>
      </c>
    </row>
    <row r="859" s="15" customFormat="1">
      <c r="A859" s="15"/>
      <c r="B859" s="258"/>
      <c r="C859" s="259"/>
      <c r="D859" s="219" t="s">
        <v>278</v>
      </c>
      <c r="E859" s="260" t="s">
        <v>21</v>
      </c>
      <c r="F859" s="261" t="s">
        <v>1586</v>
      </c>
      <c r="G859" s="259"/>
      <c r="H859" s="260" t="s">
        <v>21</v>
      </c>
      <c r="I859" s="262"/>
      <c r="J859" s="259"/>
      <c r="K859" s="259"/>
      <c r="L859" s="263"/>
      <c r="M859" s="264"/>
      <c r="N859" s="265"/>
      <c r="O859" s="265"/>
      <c r="P859" s="265"/>
      <c r="Q859" s="265"/>
      <c r="R859" s="265"/>
      <c r="S859" s="265"/>
      <c r="T859" s="266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7" t="s">
        <v>278</v>
      </c>
      <c r="AU859" s="267" t="s">
        <v>87</v>
      </c>
      <c r="AV859" s="15" t="s">
        <v>85</v>
      </c>
      <c r="AW859" s="15" t="s">
        <v>38</v>
      </c>
      <c r="AX859" s="15" t="s">
        <v>77</v>
      </c>
      <c r="AY859" s="267" t="s">
        <v>136</v>
      </c>
    </row>
    <row r="860" s="15" customFormat="1">
      <c r="A860" s="15"/>
      <c r="B860" s="258"/>
      <c r="C860" s="259"/>
      <c r="D860" s="219" t="s">
        <v>278</v>
      </c>
      <c r="E860" s="260" t="s">
        <v>21</v>
      </c>
      <c r="F860" s="261" t="s">
        <v>1587</v>
      </c>
      <c r="G860" s="259"/>
      <c r="H860" s="260" t="s">
        <v>21</v>
      </c>
      <c r="I860" s="262"/>
      <c r="J860" s="259"/>
      <c r="K860" s="259"/>
      <c r="L860" s="263"/>
      <c r="M860" s="264"/>
      <c r="N860" s="265"/>
      <c r="O860" s="265"/>
      <c r="P860" s="265"/>
      <c r="Q860" s="265"/>
      <c r="R860" s="265"/>
      <c r="S860" s="265"/>
      <c r="T860" s="266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67" t="s">
        <v>278</v>
      </c>
      <c r="AU860" s="267" t="s">
        <v>87</v>
      </c>
      <c r="AV860" s="15" t="s">
        <v>85</v>
      </c>
      <c r="AW860" s="15" t="s">
        <v>38</v>
      </c>
      <c r="AX860" s="15" t="s">
        <v>77</v>
      </c>
      <c r="AY860" s="267" t="s">
        <v>136</v>
      </c>
    </row>
    <row r="861" s="13" customFormat="1">
      <c r="A861" s="13"/>
      <c r="B861" s="234"/>
      <c r="C861" s="235"/>
      <c r="D861" s="219" t="s">
        <v>278</v>
      </c>
      <c r="E861" s="236" t="s">
        <v>21</v>
      </c>
      <c r="F861" s="237" t="s">
        <v>1588</v>
      </c>
      <c r="G861" s="235"/>
      <c r="H861" s="238">
        <v>34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278</v>
      </c>
      <c r="AU861" s="244" t="s">
        <v>87</v>
      </c>
      <c r="AV861" s="13" t="s">
        <v>87</v>
      </c>
      <c r="AW861" s="13" t="s">
        <v>38</v>
      </c>
      <c r="AX861" s="13" t="s">
        <v>77</v>
      </c>
      <c r="AY861" s="244" t="s">
        <v>136</v>
      </c>
    </row>
    <row r="862" s="13" customFormat="1">
      <c r="A862" s="13"/>
      <c r="B862" s="234"/>
      <c r="C862" s="235"/>
      <c r="D862" s="219" t="s">
        <v>278</v>
      </c>
      <c r="E862" s="236" t="s">
        <v>21</v>
      </c>
      <c r="F862" s="237" t="s">
        <v>1589</v>
      </c>
      <c r="G862" s="235"/>
      <c r="H862" s="238">
        <v>5.2000000000000002</v>
      </c>
      <c r="I862" s="239"/>
      <c r="J862" s="235"/>
      <c r="K862" s="235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278</v>
      </c>
      <c r="AU862" s="244" t="s">
        <v>87</v>
      </c>
      <c r="AV862" s="13" t="s">
        <v>87</v>
      </c>
      <c r="AW862" s="13" t="s">
        <v>38</v>
      </c>
      <c r="AX862" s="13" t="s">
        <v>77</v>
      </c>
      <c r="AY862" s="244" t="s">
        <v>136</v>
      </c>
    </row>
    <row r="863" s="14" customFormat="1">
      <c r="A863" s="14"/>
      <c r="B863" s="245"/>
      <c r="C863" s="246"/>
      <c r="D863" s="219" t="s">
        <v>278</v>
      </c>
      <c r="E863" s="247" t="s">
        <v>21</v>
      </c>
      <c r="F863" s="248" t="s">
        <v>280</v>
      </c>
      <c r="G863" s="246"/>
      <c r="H863" s="249">
        <v>39.200000000000003</v>
      </c>
      <c r="I863" s="250"/>
      <c r="J863" s="246"/>
      <c r="K863" s="246"/>
      <c r="L863" s="251"/>
      <c r="M863" s="252"/>
      <c r="N863" s="253"/>
      <c r="O863" s="253"/>
      <c r="P863" s="253"/>
      <c r="Q863" s="253"/>
      <c r="R863" s="253"/>
      <c r="S863" s="253"/>
      <c r="T863" s="25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5" t="s">
        <v>278</v>
      </c>
      <c r="AU863" s="255" t="s">
        <v>87</v>
      </c>
      <c r="AV863" s="14" t="s">
        <v>142</v>
      </c>
      <c r="AW863" s="14" t="s">
        <v>38</v>
      </c>
      <c r="AX863" s="14" t="s">
        <v>85</v>
      </c>
      <c r="AY863" s="255" t="s">
        <v>136</v>
      </c>
    </row>
    <row r="864" s="2" customFormat="1" ht="16.5" customHeight="1">
      <c r="A864" s="41"/>
      <c r="B864" s="42"/>
      <c r="C864" s="225" t="s">
        <v>1590</v>
      </c>
      <c r="D864" s="225" t="s">
        <v>152</v>
      </c>
      <c r="E864" s="226" t="s">
        <v>1591</v>
      </c>
      <c r="F864" s="227" t="s">
        <v>1592</v>
      </c>
      <c r="G864" s="228" t="s">
        <v>194</v>
      </c>
      <c r="H864" s="229">
        <v>1222</v>
      </c>
      <c r="I864" s="230"/>
      <c r="J864" s="231">
        <f>ROUND(I864*H864,2)</f>
        <v>0</v>
      </c>
      <c r="K864" s="227" t="s">
        <v>790</v>
      </c>
      <c r="L864" s="47"/>
      <c r="M864" s="232" t="s">
        <v>21</v>
      </c>
      <c r="N864" s="233" t="s">
        <v>48</v>
      </c>
      <c r="O864" s="87"/>
      <c r="P864" s="215">
        <f>O864*H864</f>
        <v>0</v>
      </c>
      <c r="Q864" s="215">
        <v>0</v>
      </c>
      <c r="R864" s="215">
        <f>Q864*H864</f>
        <v>0</v>
      </c>
      <c r="S864" s="215">
        <v>0</v>
      </c>
      <c r="T864" s="216">
        <f>S864*H864</f>
        <v>0</v>
      </c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R864" s="217" t="s">
        <v>142</v>
      </c>
      <c r="AT864" s="217" t="s">
        <v>152</v>
      </c>
      <c r="AU864" s="217" t="s">
        <v>87</v>
      </c>
      <c r="AY864" s="20" t="s">
        <v>136</v>
      </c>
      <c r="BE864" s="218">
        <f>IF(N864="základní",J864,0)</f>
        <v>0</v>
      </c>
      <c r="BF864" s="218">
        <f>IF(N864="snížená",J864,0)</f>
        <v>0</v>
      </c>
      <c r="BG864" s="218">
        <f>IF(N864="zákl. přenesená",J864,0)</f>
        <v>0</v>
      </c>
      <c r="BH864" s="218">
        <f>IF(N864="sníž. přenesená",J864,0)</f>
        <v>0</v>
      </c>
      <c r="BI864" s="218">
        <f>IF(N864="nulová",J864,0)</f>
        <v>0</v>
      </c>
      <c r="BJ864" s="20" t="s">
        <v>85</v>
      </c>
      <c r="BK864" s="218">
        <f>ROUND(I864*H864,2)</f>
        <v>0</v>
      </c>
      <c r="BL864" s="20" t="s">
        <v>142</v>
      </c>
      <c r="BM864" s="217" t="s">
        <v>1593</v>
      </c>
    </row>
    <row r="865" s="2" customFormat="1">
      <c r="A865" s="41"/>
      <c r="B865" s="42"/>
      <c r="C865" s="43"/>
      <c r="D865" s="219" t="s">
        <v>143</v>
      </c>
      <c r="E865" s="43"/>
      <c r="F865" s="220" t="s">
        <v>1592</v>
      </c>
      <c r="G865" s="43"/>
      <c r="H865" s="43"/>
      <c r="I865" s="221"/>
      <c r="J865" s="43"/>
      <c r="K865" s="43"/>
      <c r="L865" s="47"/>
      <c r="M865" s="222"/>
      <c r="N865" s="223"/>
      <c r="O865" s="87"/>
      <c r="P865" s="87"/>
      <c r="Q865" s="87"/>
      <c r="R865" s="87"/>
      <c r="S865" s="87"/>
      <c r="T865" s="88"/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T865" s="20" t="s">
        <v>143</v>
      </c>
      <c r="AU865" s="20" t="s">
        <v>87</v>
      </c>
    </row>
    <row r="866" s="2" customFormat="1">
      <c r="A866" s="41"/>
      <c r="B866" s="42"/>
      <c r="C866" s="43"/>
      <c r="D866" s="276" t="s">
        <v>793</v>
      </c>
      <c r="E866" s="43"/>
      <c r="F866" s="277" t="s">
        <v>1594</v>
      </c>
      <c r="G866" s="43"/>
      <c r="H866" s="43"/>
      <c r="I866" s="221"/>
      <c r="J866" s="43"/>
      <c r="K866" s="43"/>
      <c r="L866" s="47"/>
      <c r="M866" s="222"/>
      <c r="N866" s="223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793</v>
      </c>
      <c r="AU866" s="20" t="s">
        <v>87</v>
      </c>
    </row>
    <row r="867" s="2" customFormat="1">
      <c r="A867" s="41"/>
      <c r="B867" s="42"/>
      <c r="C867" s="43"/>
      <c r="D867" s="219" t="s">
        <v>144</v>
      </c>
      <c r="E867" s="43"/>
      <c r="F867" s="224" t="s">
        <v>1595</v>
      </c>
      <c r="G867" s="43"/>
      <c r="H867" s="43"/>
      <c r="I867" s="221"/>
      <c r="J867" s="43"/>
      <c r="K867" s="43"/>
      <c r="L867" s="47"/>
      <c r="M867" s="222"/>
      <c r="N867" s="223"/>
      <c r="O867" s="87"/>
      <c r="P867" s="87"/>
      <c r="Q867" s="87"/>
      <c r="R867" s="87"/>
      <c r="S867" s="87"/>
      <c r="T867" s="88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0" t="s">
        <v>144</v>
      </c>
      <c r="AU867" s="20" t="s">
        <v>87</v>
      </c>
    </row>
    <row r="868" s="13" customFormat="1">
      <c r="A868" s="13"/>
      <c r="B868" s="234"/>
      <c r="C868" s="235"/>
      <c r="D868" s="219" t="s">
        <v>278</v>
      </c>
      <c r="E868" s="236" t="s">
        <v>21</v>
      </c>
      <c r="F868" s="237" t="s">
        <v>1596</v>
      </c>
      <c r="G868" s="235"/>
      <c r="H868" s="238">
        <v>1222</v>
      </c>
      <c r="I868" s="239"/>
      <c r="J868" s="235"/>
      <c r="K868" s="235"/>
      <c r="L868" s="240"/>
      <c r="M868" s="241"/>
      <c r="N868" s="242"/>
      <c r="O868" s="242"/>
      <c r="P868" s="242"/>
      <c r="Q868" s="242"/>
      <c r="R868" s="242"/>
      <c r="S868" s="242"/>
      <c r="T868" s="24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4" t="s">
        <v>278</v>
      </c>
      <c r="AU868" s="244" t="s">
        <v>87</v>
      </c>
      <c r="AV868" s="13" t="s">
        <v>87</v>
      </c>
      <c r="AW868" s="13" t="s">
        <v>38</v>
      </c>
      <c r="AX868" s="13" t="s">
        <v>85</v>
      </c>
      <c r="AY868" s="244" t="s">
        <v>136</v>
      </c>
    </row>
    <row r="869" s="2" customFormat="1" ht="16.5" customHeight="1">
      <c r="A869" s="41"/>
      <c r="B869" s="42"/>
      <c r="C869" s="225" t="s">
        <v>377</v>
      </c>
      <c r="D869" s="225" t="s">
        <v>152</v>
      </c>
      <c r="E869" s="226" t="s">
        <v>1597</v>
      </c>
      <c r="F869" s="227" t="s">
        <v>1598</v>
      </c>
      <c r="G869" s="228" t="s">
        <v>227</v>
      </c>
      <c r="H869" s="229">
        <v>1699.1500000000001</v>
      </c>
      <c r="I869" s="230"/>
      <c r="J869" s="231">
        <f>ROUND(I869*H869,2)</f>
        <v>0</v>
      </c>
      <c r="K869" s="227" t="s">
        <v>790</v>
      </c>
      <c r="L869" s="47"/>
      <c r="M869" s="232" t="s">
        <v>21</v>
      </c>
      <c r="N869" s="233" t="s">
        <v>48</v>
      </c>
      <c r="O869" s="87"/>
      <c r="P869" s="215">
        <f>O869*H869</f>
        <v>0</v>
      </c>
      <c r="Q869" s="215">
        <v>0.00042999999999999999</v>
      </c>
      <c r="R869" s="215">
        <f>Q869*H869</f>
        <v>0.73063450000000008</v>
      </c>
      <c r="S869" s="215">
        <v>0</v>
      </c>
      <c r="T869" s="216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7" t="s">
        <v>142</v>
      </c>
      <c r="AT869" s="217" t="s">
        <v>152</v>
      </c>
      <c r="AU869" s="217" t="s">
        <v>87</v>
      </c>
      <c r="AY869" s="20" t="s">
        <v>136</v>
      </c>
      <c r="BE869" s="218">
        <f>IF(N869="základní",J869,0)</f>
        <v>0</v>
      </c>
      <c r="BF869" s="218">
        <f>IF(N869="snížená",J869,0)</f>
        <v>0</v>
      </c>
      <c r="BG869" s="218">
        <f>IF(N869="zákl. přenesená",J869,0)</f>
        <v>0</v>
      </c>
      <c r="BH869" s="218">
        <f>IF(N869="sníž. přenesená",J869,0)</f>
        <v>0</v>
      </c>
      <c r="BI869" s="218">
        <f>IF(N869="nulová",J869,0)</f>
        <v>0</v>
      </c>
      <c r="BJ869" s="20" t="s">
        <v>85</v>
      </c>
      <c r="BK869" s="218">
        <f>ROUND(I869*H869,2)</f>
        <v>0</v>
      </c>
      <c r="BL869" s="20" t="s">
        <v>142</v>
      </c>
      <c r="BM869" s="217" t="s">
        <v>1599</v>
      </c>
    </row>
    <row r="870" s="2" customFormat="1">
      <c r="A870" s="41"/>
      <c r="B870" s="42"/>
      <c r="C870" s="43"/>
      <c r="D870" s="219" t="s">
        <v>143</v>
      </c>
      <c r="E870" s="43"/>
      <c r="F870" s="220" t="s">
        <v>1600</v>
      </c>
      <c r="G870" s="43"/>
      <c r="H870" s="43"/>
      <c r="I870" s="221"/>
      <c r="J870" s="43"/>
      <c r="K870" s="43"/>
      <c r="L870" s="47"/>
      <c r="M870" s="222"/>
      <c r="N870" s="223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143</v>
      </c>
      <c r="AU870" s="20" t="s">
        <v>87</v>
      </c>
    </row>
    <row r="871" s="2" customFormat="1">
      <c r="A871" s="41"/>
      <c r="B871" s="42"/>
      <c r="C871" s="43"/>
      <c r="D871" s="276" t="s">
        <v>793</v>
      </c>
      <c r="E871" s="43"/>
      <c r="F871" s="277" t="s">
        <v>1601</v>
      </c>
      <c r="G871" s="43"/>
      <c r="H871" s="43"/>
      <c r="I871" s="221"/>
      <c r="J871" s="43"/>
      <c r="K871" s="43"/>
      <c r="L871" s="47"/>
      <c r="M871" s="222"/>
      <c r="N871" s="223"/>
      <c r="O871" s="87"/>
      <c r="P871" s="87"/>
      <c r="Q871" s="87"/>
      <c r="R871" s="87"/>
      <c r="S871" s="87"/>
      <c r="T871" s="88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T871" s="20" t="s">
        <v>793</v>
      </c>
      <c r="AU871" s="20" t="s">
        <v>87</v>
      </c>
    </row>
    <row r="872" s="13" customFormat="1">
      <c r="A872" s="13"/>
      <c r="B872" s="234"/>
      <c r="C872" s="235"/>
      <c r="D872" s="219" t="s">
        <v>278</v>
      </c>
      <c r="E872" s="236" t="s">
        <v>21</v>
      </c>
      <c r="F872" s="237" t="s">
        <v>1602</v>
      </c>
      <c r="G872" s="235"/>
      <c r="H872" s="238">
        <v>1222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278</v>
      </c>
      <c r="AU872" s="244" t="s">
        <v>87</v>
      </c>
      <c r="AV872" s="13" t="s">
        <v>87</v>
      </c>
      <c r="AW872" s="13" t="s">
        <v>38</v>
      </c>
      <c r="AX872" s="13" t="s">
        <v>77</v>
      </c>
      <c r="AY872" s="244" t="s">
        <v>136</v>
      </c>
    </row>
    <row r="873" s="15" customFormat="1">
      <c r="A873" s="15"/>
      <c r="B873" s="258"/>
      <c r="C873" s="259"/>
      <c r="D873" s="219" t="s">
        <v>278</v>
      </c>
      <c r="E873" s="260" t="s">
        <v>21</v>
      </c>
      <c r="F873" s="261" t="s">
        <v>1103</v>
      </c>
      <c r="G873" s="259"/>
      <c r="H873" s="260" t="s">
        <v>21</v>
      </c>
      <c r="I873" s="262"/>
      <c r="J873" s="259"/>
      <c r="K873" s="259"/>
      <c r="L873" s="263"/>
      <c r="M873" s="264"/>
      <c r="N873" s="265"/>
      <c r="O873" s="265"/>
      <c r="P873" s="265"/>
      <c r="Q873" s="265"/>
      <c r="R873" s="265"/>
      <c r="S873" s="265"/>
      <c r="T873" s="266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7" t="s">
        <v>278</v>
      </c>
      <c r="AU873" s="267" t="s">
        <v>87</v>
      </c>
      <c r="AV873" s="15" t="s">
        <v>85</v>
      </c>
      <c r="AW873" s="15" t="s">
        <v>38</v>
      </c>
      <c r="AX873" s="15" t="s">
        <v>77</v>
      </c>
      <c r="AY873" s="267" t="s">
        <v>136</v>
      </c>
    </row>
    <row r="874" s="13" customFormat="1">
      <c r="A874" s="13"/>
      <c r="B874" s="234"/>
      <c r="C874" s="235"/>
      <c r="D874" s="219" t="s">
        <v>278</v>
      </c>
      <c r="E874" s="236" t="s">
        <v>21</v>
      </c>
      <c r="F874" s="237" t="s">
        <v>1603</v>
      </c>
      <c r="G874" s="235"/>
      <c r="H874" s="238">
        <v>73.200000000000003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278</v>
      </c>
      <c r="AU874" s="244" t="s">
        <v>87</v>
      </c>
      <c r="AV874" s="13" t="s">
        <v>87</v>
      </c>
      <c r="AW874" s="13" t="s">
        <v>38</v>
      </c>
      <c r="AX874" s="13" t="s">
        <v>77</v>
      </c>
      <c r="AY874" s="244" t="s">
        <v>136</v>
      </c>
    </row>
    <row r="875" s="13" customFormat="1">
      <c r="A875" s="13"/>
      <c r="B875" s="234"/>
      <c r="C875" s="235"/>
      <c r="D875" s="219" t="s">
        <v>278</v>
      </c>
      <c r="E875" s="236" t="s">
        <v>21</v>
      </c>
      <c r="F875" s="237" t="s">
        <v>1604</v>
      </c>
      <c r="G875" s="235"/>
      <c r="H875" s="238">
        <v>67.799999999999997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278</v>
      </c>
      <c r="AU875" s="244" t="s">
        <v>87</v>
      </c>
      <c r="AV875" s="13" t="s">
        <v>87</v>
      </c>
      <c r="AW875" s="13" t="s">
        <v>38</v>
      </c>
      <c r="AX875" s="13" t="s">
        <v>77</v>
      </c>
      <c r="AY875" s="244" t="s">
        <v>136</v>
      </c>
    </row>
    <row r="876" s="15" customFormat="1">
      <c r="A876" s="15"/>
      <c r="B876" s="258"/>
      <c r="C876" s="259"/>
      <c r="D876" s="219" t="s">
        <v>278</v>
      </c>
      <c r="E876" s="260" t="s">
        <v>21</v>
      </c>
      <c r="F876" s="261" t="s">
        <v>1106</v>
      </c>
      <c r="G876" s="259"/>
      <c r="H876" s="260" t="s">
        <v>21</v>
      </c>
      <c r="I876" s="262"/>
      <c r="J876" s="259"/>
      <c r="K876" s="259"/>
      <c r="L876" s="263"/>
      <c r="M876" s="264"/>
      <c r="N876" s="265"/>
      <c r="O876" s="265"/>
      <c r="P876" s="265"/>
      <c r="Q876" s="265"/>
      <c r="R876" s="265"/>
      <c r="S876" s="265"/>
      <c r="T876" s="266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7" t="s">
        <v>278</v>
      </c>
      <c r="AU876" s="267" t="s">
        <v>87</v>
      </c>
      <c r="AV876" s="15" t="s">
        <v>85</v>
      </c>
      <c r="AW876" s="15" t="s">
        <v>38</v>
      </c>
      <c r="AX876" s="15" t="s">
        <v>77</v>
      </c>
      <c r="AY876" s="267" t="s">
        <v>136</v>
      </c>
    </row>
    <row r="877" s="13" customFormat="1">
      <c r="A877" s="13"/>
      <c r="B877" s="234"/>
      <c r="C877" s="235"/>
      <c r="D877" s="219" t="s">
        <v>278</v>
      </c>
      <c r="E877" s="236" t="s">
        <v>21</v>
      </c>
      <c r="F877" s="237" t="s">
        <v>1605</v>
      </c>
      <c r="G877" s="235"/>
      <c r="H877" s="238">
        <v>189</v>
      </c>
      <c r="I877" s="239"/>
      <c r="J877" s="235"/>
      <c r="K877" s="235"/>
      <c r="L877" s="240"/>
      <c r="M877" s="241"/>
      <c r="N877" s="242"/>
      <c r="O877" s="242"/>
      <c r="P877" s="242"/>
      <c r="Q877" s="242"/>
      <c r="R877" s="242"/>
      <c r="S877" s="242"/>
      <c r="T877" s="24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4" t="s">
        <v>278</v>
      </c>
      <c r="AU877" s="244" t="s">
        <v>87</v>
      </c>
      <c r="AV877" s="13" t="s">
        <v>87</v>
      </c>
      <c r="AW877" s="13" t="s">
        <v>38</v>
      </c>
      <c r="AX877" s="13" t="s">
        <v>77</v>
      </c>
      <c r="AY877" s="244" t="s">
        <v>136</v>
      </c>
    </row>
    <row r="878" s="13" customFormat="1">
      <c r="A878" s="13"/>
      <c r="B878" s="234"/>
      <c r="C878" s="235"/>
      <c r="D878" s="219" t="s">
        <v>278</v>
      </c>
      <c r="E878" s="236" t="s">
        <v>21</v>
      </c>
      <c r="F878" s="237" t="s">
        <v>1606</v>
      </c>
      <c r="G878" s="235"/>
      <c r="H878" s="238">
        <v>134.40000000000001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278</v>
      </c>
      <c r="AU878" s="244" t="s">
        <v>87</v>
      </c>
      <c r="AV878" s="13" t="s">
        <v>87</v>
      </c>
      <c r="AW878" s="13" t="s">
        <v>38</v>
      </c>
      <c r="AX878" s="13" t="s">
        <v>77</v>
      </c>
      <c r="AY878" s="244" t="s">
        <v>136</v>
      </c>
    </row>
    <row r="879" s="15" customFormat="1">
      <c r="A879" s="15"/>
      <c r="B879" s="258"/>
      <c r="C879" s="259"/>
      <c r="D879" s="219" t="s">
        <v>278</v>
      </c>
      <c r="E879" s="260" t="s">
        <v>21</v>
      </c>
      <c r="F879" s="261" t="s">
        <v>1607</v>
      </c>
      <c r="G879" s="259"/>
      <c r="H879" s="260" t="s">
        <v>21</v>
      </c>
      <c r="I879" s="262"/>
      <c r="J879" s="259"/>
      <c r="K879" s="259"/>
      <c r="L879" s="263"/>
      <c r="M879" s="264"/>
      <c r="N879" s="265"/>
      <c r="O879" s="265"/>
      <c r="P879" s="265"/>
      <c r="Q879" s="265"/>
      <c r="R879" s="265"/>
      <c r="S879" s="265"/>
      <c r="T879" s="266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7" t="s">
        <v>278</v>
      </c>
      <c r="AU879" s="267" t="s">
        <v>87</v>
      </c>
      <c r="AV879" s="15" t="s">
        <v>85</v>
      </c>
      <c r="AW879" s="15" t="s">
        <v>38</v>
      </c>
      <c r="AX879" s="15" t="s">
        <v>77</v>
      </c>
      <c r="AY879" s="267" t="s">
        <v>136</v>
      </c>
    </row>
    <row r="880" s="13" customFormat="1">
      <c r="A880" s="13"/>
      <c r="B880" s="234"/>
      <c r="C880" s="235"/>
      <c r="D880" s="219" t="s">
        <v>278</v>
      </c>
      <c r="E880" s="236" t="s">
        <v>21</v>
      </c>
      <c r="F880" s="237" t="s">
        <v>1608</v>
      </c>
      <c r="G880" s="235"/>
      <c r="H880" s="238">
        <v>9.25</v>
      </c>
      <c r="I880" s="239"/>
      <c r="J880" s="235"/>
      <c r="K880" s="235"/>
      <c r="L880" s="240"/>
      <c r="M880" s="241"/>
      <c r="N880" s="242"/>
      <c r="O880" s="242"/>
      <c r="P880" s="242"/>
      <c r="Q880" s="242"/>
      <c r="R880" s="242"/>
      <c r="S880" s="242"/>
      <c r="T880" s="24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4" t="s">
        <v>278</v>
      </c>
      <c r="AU880" s="244" t="s">
        <v>87</v>
      </c>
      <c r="AV880" s="13" t="s">
        <v>87</v>
      </c>
      <c r="AW880" s="13" t="s">
        <v>38</v>
      </c>
      <c r="AX880" s="13" t="s">
        <v>77</v>
      </c>
      <c r="AY880" s="244" t="s">
        <v>136</v>
      </c>
    </row>
    <row r="881" s="13" customFormat="1">
      <c r="A881" s="13"/>
      <c r="B881" s="234"/>
      <c r="C881" s="235"/>
      <c r="D881" s="219" t="s">
        <v>278</v>
      </c>
      <c r="E881" s="236" t="s">
        <v>21</v>
      </c>
      <c r="F881" s="237" t="s">
        <v>1609</v>
      </c>
      <c r="G881" s="235"/>
      <c r="H881" s="238">
        <v>3.5</v>
      </c>
      <c r="I881" s="239"/>
      <c r="J881" s="235"/>
      <c r="K881" s="235"/>
      <c r="L881" s="240"/>
      <c r="M881" s="241"/>
      <c r="N881" s="242"/>
      <c r="O881" s="242"/>
      <c r="P881" s="242"/>
      <c r="Q881" s="242"/>
      <c r="R881" s="242"/>
      <c r="S881" s="242"/>
      <c r="T881" s="24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4" t="s">
        <v>278</v>
      </c>
      <c r="AU881" s="244" t="s">
        <v>87</v>
      </c>
      <c r="AV881" s="13" t="s">
        <v>87</v>
      </c>
      <c r="AW881" s="13" t="s">
        <v>38</v>
      </c>
      <c r="AX881" s="13" t="s">
        <v>77</v>
      </c>
      <c r="AY881" s="244" t="s">
        <v>136</v>
      </c>
    </row>
    <row r="882" s="14" customFormat="1">
      <c r="A882" s="14"/>
      <c r="B882" s="245"/>
      <c r="C882" s="246"/>
      <c r="D882" s="219" t="s">
        <v>278</v>
      </c>
      <c r="E882" s="247" t="s">
        <v>21</v>
      </c>
      <c r="F882" s="248" t="s">
        <v>280</v>
      </c>
      <c r="G882" s="246"/>
      <c r="H882" s="249">
        <v>1699.1500000000001</v>
      </c>
      <c r="I882" s="250"/>
      <c r="J882" s="246"/>
      <c r="K882" s="246"/>
      <c r="L882" s="251"/>
      <c r="M882" s="252"/>
      <c r="N882" s="253"/>
      <c r="O882" s="253"/>
      <c r="P882" s="253"/>
      <c r="Q882" s="253"/>
      <c r="R882" s="253"/>
      <c r="S882" s="253"/>
      <c r="T882" s="25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5" t="s">
        <v>278</v>
      </c>
      <c r="AU882" s="255" t="s">
        <v>87</v>
      </c>
      <c r="AV882" s="14" t="s">
        <v>142</v>
      </c>
      <c r="AW882" s="14" t="s">
        <v>38</v>
      </c>
      <c r="AX882" s="14" t="s">
        <v>85</v>
      </c>
      <c r="AY882" s="255" t="s">
        <v>136</v>
      </c>
    </row>
    <row r="883" s="2" customFormat="1" ht="16.5" customHeight="1">
      <c r="A883" s="41"/>
      <c r="B883" s="42"/>
      <c r="C883" s="205" t="s">
        <v>1610</v>
      </c>
      <c r="D883" s="205" t="s">
        <v>137</v>
      </c>
      <c r="E883" s="206" t="s">
        <v>1611</v>
      </c>
      <c r="F883" s="207" t="s">
        <v>1612</v>
      </c>
      <c r="G883" s="208" t="s">
        <v>550</v>
      </c>
      <c r="H883" s="209">
        <v>2.5569999999999999</v>
      </c>
      <c r="I883" s="210"/>
      <c r="J883" s="211">
        <f>ROUND(I883*H883,2)</f>
        <v>0</v>
      </c>
      <c r="K883" s="207" t="s">
        <v>790</v>
      </c>
      <c r="L883" s="212"/>
      <c r="M883" s="213" t="s">
        <v>21</v>
      </c>
      <c r="N883" s="214" t="s">
        <v>48</v>
      </c>
      <c r="O883" s="87"/>
      <c r="P883" s="215">
        <f>O883*H883</f>
        <v>0</v>
      </c>
      <c r="Q883" s="215">
        <v>1</v>
      </c>
      <c r="R883" s="215">
        <f>Q883*H883</f>
        <v>2.5569999999999999</v>
      </c>
      <c r="S883" s="215">
        <v>0</v>
      </c>
      <c r="T883" s="216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17" t="s">
        <v>141</v>
      </c>
      <c r="AT883" s="217" t="s">
        <v>137</v>
      </c>
      <c r="AU883" s="217" t="s">
        <v>87</v>
      </c>
      <c r="AY883" s="20" t="s">
        <v>136</v>
      </c>
      <c r="BE883" s="218">
        <f>IF(N883="základní",J883,0)</f>
        <v>0</v>
      </c>
      <c r="BF883" s="218">
        <f>IF(N883="snížená",J883,0)</f>
        <v>0</v>
      </c>
      <c r="BG883" s="218">
        <f>IF(N883="zákl. přenesená",J883,0)</f>
        <v>0</v>
      </c>
      <c r="BH883" s="218">
        <f>IF(N883="sníž. přenesená",J883,0)</f>
        <v>0</v>
      </c>
      <c r="BI883" s="218">
        <f>IF(N883="nulová",J883,0)</f>
        <v>0</v>
      </c>
      <c r="BJ883" s="20" t="s">
        <v>85</v>
      </c>
      <c r="BK883" s="218">
        <f>ROUND(I883*H883,2)</f>
        <v>0</v>
      </c>
      <c r="BL883" s="20" t="s">
        <v>142</v>
      </c>
      <c r="BM883" s="217" t="s">
        <v>1613</v>
      </c>
    </row>
    <row r="884" s="2" customFormat="1">
      <c r="A884" s="41"/>
      <c r="B884" s="42"/>
      <c r="C884" s="43"/>
      <c r="D884" s="219" t="s">
        <v>143</v>
      </c>
      <c r="E884" s="43"/>
      <c r="F884" s="220" t="s">
        <v>1612</v>
      </c>
      <c r="G884" s="43"/>
      <c r="H884" s="43"/>
      <c r="I884" s="221"/>
      <c r="J884" s="43"/>
      <c r="K884" s="43"/>
      <c r="L884" s="47"/>
      <c r="M884" s="222"/>
      <c r="N884" s="223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143</v>
      </c>
      <c r="AU884" s="20" t="s">
        <v>87</v>
      </c>
    </row>
    <row r="885" s="15" customFormat="1">
      <c r="A885" s="15"/>
      <c r="B885" s="258"/>
      <c r="C885" s="259"/>
      <c r="D885" s="219" t="s">
        <v>278</v>
      </c>
      <c r="E885" s="260" t="s">
        <v>21</v>
      </c>
      <c r="F885" s="261" t="s">
        <v>1614</v>
      </c>
      <c r="G885" s="259"/>
      <c r="H885" s="260" t="s">
        <v>21</v>
      </c>
      <c r="I885" s="262"/>
      <c r="J885" s="259"/>
      <c r="K885" s="259"/>
      <c r="L885" s="263"/>
      <c r="M885" s="264"/>
      <c r="N885" s="265"/>
      <c r="O885" s="265"/>
      <c r="P885" s="265"/>
      <c r="Q885" s="265"/>
      <c r="R885" s="265"/>
      <c r="S885" s="265"/>
      <c r="T885" s="266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67" t="s">
        <v>278</v>
      </c>
      <c r="AU885" s="267" t="s">
        <v>87</v>
      </c>
      <c r="AV885" s="15" t="s">
        <v>85</v>
      </c>
      <c r="AW885" s="15" t="s">
        <v>38</v>
      </c>
      <c r="AX885" s="15" t="s">
        <v>77</v>
      </c>
      <c r="AY885" s="267" t="s">
        <v>136</v>
      </c>
    </row>
    <row r="886" s="13" customFormat="1">
      <c r="A886" s="13"/>
      <c r="B886" s="234"/>
      <c r="C886" s="235"/>
      <c r="D886" s="219" t="s">
        <v>278</v>
      </c>
      <c r="E886" s="236" t="s">
        <v>21</v>
      </c>
      <c r="F886" s="237" t="s">
        <v>1615</v>
      </c>
      <c r="G886" s="235"/>
      <c r="H886" s="238">
        <v>1.827</v>
      </c>
      <c r="I886" s="239"/>
      <c r="J886" s="235"/>
      <c r="K886" s="235"/>
      <c r="L886" s="240"/>
      <c r="M886" s="241"/>
      <c r="N886" s="242"/>
      <c r="O886" s="242"/>
      <c r="P886" s="242"/>
      <c r="Q886" s="242"/>
      <c r="R886" s="242"/>
      <c r="S886" s="242"/>
      <c r="T886" s="24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4" t="s">
        <v>278</v>
      </c>
      <c r="AU886" s="244" t="s">
        <v>87</v>
      </c>
      <c r="AV886" s="13" t="s">
        <v>87</v>
      </c>
      <c r="AW886" s="13" t="s">
        <v>38</v>
      </c>
      <c r="AX886" s="13" t="s">
        <v>77</v>
      </c>
      <c r="AY886" s="244" t="s">
        <v>136</v>
      </c>
    </row>
    <row r="887" s="15" customFormat="1">
      <c r="A887" s="15"/>
      <c r="B887" s="258"/>
      <c r="C887" s="259"/>
      <c r="D887" s="219" t="s">
        <v>278</v>
      </c>
      <c r="E887" s="260" t="s">
        <v>21</v>
      </c>
      <c r="F887" s="261" t="s">
        <v>1103</v>
      </c>
      <c r="G887" s="259"/>
      <c r="H887" s="260" t="s">
        <v>21</v>
      </c>
      <c r="I887" s="262"/>
      <c r="J887" s="259"/>
      <c r="K887" s="259"/>
      <c r="L887" s="263"/>
      <c r="M887" s="264"/>
      <c r="N887" s="265"/>
      <c r="O887" s="265"/>
      <c r="P887" s="265"/>
      <c r="Q887" s="265"/>
      <c r="R887" s="265"/>
      <c r="S887" s="265"/>
      <c r="T887" s="266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7" t="s">
        <v>278</v>
      </c>
      <c r="AU887" s="267" t="s">
        <v>87</v>
      </c>
      <c r="AV887" s="15" t="s">
        <v>85</v>
      </c>
      <c r="AW887" s="15" t="s">
        <v>38</v>
      </c>
      <c r="AX887" s="15" t="s">
        <v>77</v>
      </c>
      <c r="AY887" s="267" t="s">
        <v>136</v>
      </c>
    </row>
    <row r="888" s="13" customFormat="1">
      <c r="A888" s="13"/>
      <c r="B888" s="234"/>
      <c r="C888" s="235"/>
      <c r="D888" s="219" t="s">
        <v>278</v>
      </c>
      <c r="E888" s="236" t="s">
        <v>21</v>
      </c>
      <c r="F888" s="237" t="s">
        <v>1616</v>
      </c>
      <c r="G888" s="235"/>
      <c r="H888" s="238">
        <v>0.114</v>
      </c>
      <c r="I888" s="239"/>
      <c r="J888" s="235"/>
      <c r="K888" s="235"/>
      <c r="L888" s="240"/>
      <c r="M888" s="241"/>
      <c r="N888" s="242"/>
      <c r="O888" s="242"/>
      <c r="P888" s="242"/>
      <c r="Q888" s="242"/>
      <c r="R888" s="242"/>
      <c r="S888" s="242"/>
      <c r="T888" s="24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4" t="s">
        <v>278</v>
      </c>
      <c r="AU888" s="244" t="s">
        <v>87</v>
      </c>
      <c r="AV888" s="13" t="s">
        <v>87</v>
      </c>
      <c r="AW888" s="13" t="s">
        <v>38</v>
      </c>
      <c r="AX888" s="13" t="s">
        <v>77</v>
      </c>
      <c r="AY888" s="244" t="s">
        <v>136</v>
      </c>
    </row>
    <row r="889" s="13" customFormat="1">
      <c r="A889" s="13"/>
      <c r="B889" s="234"/>
      <c r="C889" s="235"/>
      <c r="D889" s="219" t="s">
        <v>278</v>
      </c>
      <c r="E889" s="236" t="s">
        <v>21</v>
      </c>
      <c r="F889" s="237" t="s">
        <v>1617</v>
      </c>
      <c r="G889" s="235"/>
      <c r="H889" s="238">
        <v>0.106</v>
      </c>
      <c r="I889" s="239"/>
      <c r="J889" s="235"/>
      <c r="K889" s="235"/>
      <c r="L889" s="240"/>
      <c r="M889" s="241"/>
      <c r="N889" s="242"/>
      <c r="O889" s="242"/>
      <c r="P889" s="242"/>
      <c r="Q889" s="242"/>
      <c r="R889" s="242"/>
      <c r="S889" s="242"/>
      <c r="T889" s="24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4" t="s">
        <v>278</v>
      </c>
      <c r="AU889" s="244" t="s">
        <v>87</v>
      </c>
      <c r="AV889" s="13" t="s">
        <v>87</v>
      </c>
      <c r="AW889" s="13" t="s">
        <v>38</v>
      </c>
      <c r="AX889" s="13" t="s">
        <v>77</v>
      </c>
      <c r="AY889" s="244" t="s">
        <v>136</v>
      </c>
    </row>
    <row r="890" s="15" customFormat="1">
      <c r="A890" s="15"/>
      <c r="B890" s="258"/>
      <c r="C890" s="259"/>
      <c r="D890" s="219" t="s">
        <v>278</v>
      </c>
      <c r="E890" s="260" t="s">
        <v>21</v>
      </c>
      <c r="F890" s="261" t="s">
        <v>1106</v>
      </c>
      <c r="G890" s="259"/>
      <c r="H890" s="260" t="s">
        <v>21</v>
      </c>
      <c r="I890" s="262"/>
      <c r="J890" s="259"/>
      <c r="K890" s="259"/>
      <c r="L890" s="263"/>
      <c r="M890" s="264"/>
      <c r="N890" s="265"/>
      <c r="O890" s="265"/>
      <c r="P890" s="265"/>
      <c r="Q890" s="265"/>
      <c r="R890" s="265"/>
      <c r="S890" s="265"/>
      <c r="T890" s="266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67" t="s">
        <v>278</v>
      </c>
      <c r="AU890" s="267" t="s">
        <v>87</v>
      </c>
      <c r="AV890" s="15" t="s">
        <v>85</v>
      </c>
      <c r="AW890" s="15" t="s">
        <v>38</v>
      </c>
      <c r="AX890" s="15" t="s">
        <v>77</v>
      </c>
      <c r="AY890" s="267" t="s">
        <v>136</v>
      </c>
    </row>
    <row r="891" s="13" customFormat="1">
      <c r="A891" s="13"/>
      <c r="B891" s="234"/>
      <c r="C891" s="235"/>
      <c r="D891" s="219" t="s">
        <v>278</v>
      </c>
      <c r="E891" s="236" t="s">
        <v>21</v>
      </c>
      <c r="F891" s="237" t="s">
        <v>1618</v>
      </c>
      <c r="G891" s="235"/>
      <c r="H891" s="238">
        <v>0.29399999999999998</v>
      </c>
      <c r="I891" s="239"/>
      <c r="J891" s="235"/>
      <c r="K891" s="235"/>
      <c r="L891" s="240"/>
      <c r="M891" s="241"/>
      <c r="N891" s="242"/>
      <c r="O891" s="242"/>
      <c r="P891" s="242"/>
      <c r="Q891" s="242"/>
      <c r="R891" s="242"/>
      <c r="S891" s="242"/>
      <c r="T891" s="24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4" t="s">
        <v>278</v>
      </c>
      <c r="AU891" s="244" t="s">
        <v>87</v>
      </c>
      <c r="AV891" s="13" t="s">
        <v>87</v>
      </c>
      <c r="AW891" s="13" t="s">
        <v>38</v>
      </c>
      <c r="AX891" s="13" t="s">
        <v>77</v>
      </c>
      <c r="AY891" s="244" t="s">
        <v>136</v>
      </c>
    </row>
    <row r="892" s="13" customFormat="1">
      <c r="A892" s="13"/>
      <c r="B892" s="234"/>
      <c r="C892" s="235"/>
      <c r="D892" s="219" t="s">
        <v>278</v>
      </c>
      <c r="E892" s="236" t="s">
        <v>21</v>
      </c>
      <c r="F892" s="237" t="s">
        <v>1619</v>
      </c>
      <c r="G892" s="235"/>
      <c r="H892" s="238">
        <v>0.19700000000000001</v>
      </c>
      <c r="I892" s="239"/>
      <c r="J892" s="235"/>
      <c r="K892" s="235"/>
      <c r="L892" s="240"/>
      <c r="M892" s="241"/>
      <c r="N892" s="242"/>
      <c r="O892" s="242"/>
      <c r="P892" s="242"/>
      <c r="Q892" s="242"/>
      <c r="R892" s="242"/>
      <c r="S892" s="242"/>
      <c r="T892" s="24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4" t="s">
        <v>278</v>
      </c>
      <c r="AU892" s="244" t="s">
        <v>87</v>
      </c>
      <c r="AV892" s="13" t="s">
        <v>87</v>
      </c>
      <c r="AW892" s="13" t="s">
        <v>38</v>
      </c>
      <c r="AX892" s="13" t="s">
        <v>77</v>
      </c>
      <c r="AY892" s="244" t="s">
        <v>136</v>
      </c>
    </row>
    <row r="893" s="15" customFormat="1">
      <c r="A893" s="15"/>
      <c r="B893" s="258"/>
      <c r="C893" s="259"/>
      <c r="D893" s="219" t="s">
        <v>278</v>
      </c>
      <c r="E893" s="260" t="s">
        <v>21</v>
      </c>
      <c r="F893" s="261" t="s">
        <v>1607</v>
      </c>
      <c r="G893" s="259"/>
      <c r="H893" s="260" t="s">
        <v>21</v>
      </c>
      <c r="I893" s="262"/>
      <c r="J893" s="259"/>
      <c r="K893" s="259"/>
      <c r="L893" s="263"/>
      <c r="M893" s="264"/>
      <c r="N893" s="265"/>
      <c r="O893" s="265"/>
      <c r="P893" s="265"/>
      <c r="Q893" s="265"/>
      <c r="R893" s="265"/>
      <c r="S893" s="265"/>
      <c r="T893" s="266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67" t="s">
        <v>278</v>
      </c>
      <c r="AU893" s="267" t="s">
        <v>87</v>
      </c>
      <c r="AV893" s="15" t="s">
        <v>85</v>
      </c>
      <c r="AW893" s="15" t="s">
        <v>38</v>
      </c>
      <c r="AX893" s="15" t="s">
        <v>77</v>
      </c>
      <c r="AY893" s="267" t="s">
        <v>136</v>
      </c>
    </row>
    <row r="894" s="13" customFormat="1">
      <c r="A894" s="13"/>
      <c r="B894" s="234"/>
      <c r="C894" s="235"/>
      <c r="D894" s="219" t="s">
        <v>278</v>
      </c>
      <c r="E894" s="236" t="s">
        <v>21</v>
      </c>
      <c r="F894" s="237" t="s">
        <v>1620</v>
      </c>
      <c r="G894" s="235"/>
      <c r="H894" s="238">
        <v>0.014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4" t="s">
        <v>278</v>
      </c>
      <c r="AU894" s="244" t="s">
        <v>87</v>
      </c>
      <c r="AV894" s="13" t="s">
        <v>87</v>
      </c>
      <c r="AW894" s="13" t="s">
        <v>38</v>
      </c>
      <c r="AX894" s="13" t="s">
        <v>77</v>
      </c>
      <c r="AY894" s="244" t="s">
        <v>136</v>
      </c>
    </row>
    <row r="895" s="13" customFormat="1">
      <c r="A895" s="13"/>
      <c r="B895" s="234"/>
      <c r="C895" s="235"/>
      <c r="D895" s="219" t="s">
        <v>278</v>
      </c>
      <c r="E895" s="236" t="s">
        <v>21</v>
      </c>
      <c r="F895" s="237" t="s">
        <v>1621</v>
      </c>
      <c r="G895" s="235"/>
      <c r="H895" s="238">
        <v>0.0050000000000000001</v>
      </c>
      <c r="I895" s="239"/>
      <c r="J895" s="235"/>
      <c r="K895" s="235"/>
      <c r="L895" s="240"/>
      <c r="M895" s="241"/>
      <c r="N895" s="242"/>
      <c r="O895" s="242"/>
      <c r="P895" s="242"/>
      <c r="Q895" s="242"/>
      <c r="R895" s="242"/>
      <c r="S895" s="242"/>
      <c r="T895" s="24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4" t="s">
        <v>278</v>
      </c>
      <c r="AU895" s="244" t="s">
        <v>87</v>
      </c>
      <c r="AV895" s="13" t="s">
        <v>87</v>
      </c>
      <c r="AW895" s="13" t="s">
        <v>38</v>
      </c>
      <c r="AX895" s="13" t="s">
        <v>77</v>
      </c>
      <c r="AY895" s="244" t="s">
        <v>136</v>
      </c>
    </row>
    <row r="896" s="14" customFormat="1">
      <c r="A896" s="14"/>
      <c r="B896" s="245"/>
      <c r="C896" s="246"/>
      <c r="D896" s="219" t="s">
        <v>278</v>
      </c>
      <c r="E896" s="247" t="s">
        <v>21</v>
      </c>
      <c r="F896" s="248" t="s">
        <v>280</v>
      </c>
      <c r="G896" s="246"/>
      <c r="H896" s="249">
        <v>2.5569999999999999</v>
      </c>
      <c r="I896" s="250"/>
      <c r="J896" s="246"/>
      <c r="K896" s="246"/>
      <c r="L896" s="251"/>
      <c r="M896" s="252"/>
      <c r="N896" s="253"/>
      <c r="O896" s="253"/>
      <c r="P896" s="253"/>
      <c r="Q896" s="253"/>
      <c r="R896" s="253"/>
      <c r="S896" s="253"/>
      <c r="T896" s="25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5" t="s">
        <v>278</v>
      </c>
      <c r="AU896" s="255" t="s">
        <v>87</v>
      </c>
      <c r="AV896" s="14" t="s">
        <v>142</v>
      </c>
      <c r="AW896" s="14" t="s">
        <v>38</v>
      </c>
      <c r="AX896" s="14" t="s">
        <v>85</v>
      </c>
      <c r="AY896" s="255" t="s">
        <v>136</v>
      </c>
    </row>
    <row r="897" s="2" customFormat="1" ht="16.5" customHeight="1">
      <c r="A897" s="41"/>
      <c r="B897" s="42"/>
      <c r="C897" s="225" t="s">
        <v>380</v>
      </c>
      <c r="D897" s="225" t="s">
        <v>152</v>
      </c>
      <c r="E897" s="226" t="s">
        <v>1622</v>
      </c>
      <c r="F897" s="227" t="s">
        <v>1623</v>
      </c>
      <c r="G897" s="228" t="s">
        <v>227</v>
      </c>
      <c r="H897" s="229">
        <v>31.199999999999999</v>
      </c>
      <c r="I897" s="230"/>
      <c r="J897" s="231">
        <f>ROUND(I897*H897,2)</f>
        <v>0</v>
      </c>
      <c r="K897" s="227" t="s">
        <v>21</v>
      </c>
      <c r="L897" s="47"/>
      <c r="M897" s="232" t="s">
        <v>21</v>
      </c>
      <c r="N897" s="233" t="s">
        <v>48</v>
      </c>
      <c r="O897" s="87"/>
      <c r="P897" s="215">
        <f>O897*H897</f>
        <v>0</v>
      </c>
      <c r="Q897" s="215">
        <v>0.00064999999999999997</v>
      </c>
      <c r="R897" s="215">
        <f>Q897*H897</f>
        <v>0.020279999999999999</v>
      </c>
      <c r="S897" s="215">
        <v>0.001</v>
      </c>
      <c r="T897" s="216">
        <f>S897*H897</f>
        <v>0.031199999999999999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7" t="s">
        <v>142</v>
      </c>
      <c r="AT897" s="217" t="s">
        <v>152</v>
      </c>
      <c r="AU897" s="217" t="s">
        <v>87</v>
      </c>
      <c r="AY897" s="20" t="s">
        <v>136</v>
      </c>
      <c r="BE897" s="218">
        <f>IF(N897="základní",J897,0)</f>
        <v>0</v>
      </c>
      <c r="BF897" s="218">
        <f>IF(N897="snížená",J897,0)</f>
        <v>0</v>
      </c>
      <c r="BG897" s="218">
        <f>IF(N897="zákl. přenesená",J897,0)</f>
        <v>0</v>
      </c>
      <c r="BH897" s="218">
        <f>IF(N897="sníž. přenesená",J897,0)</f>
        <v>0</v>
      </c>
      <c r="BI897" s="218">
        <f>IF(N897="nulová",J897,0)</f>
        <v>0</v>
      </c>
      <c r="BJ897" s="20" t="s">
        <v>85</v>
      </c>
      <c r="BK897" s="218">
        <f>ROUND(I897*H897,2)</f>
        <v>0</v>
      </c>
      <c r="BL897" s="20" t="s">
        <v>142</v>
      </c>
      <c r="BM897" s="217" t="s">
        <v>1624</v>
      </c>
    </row>
    <row r="898" s="2" customFormat="1">
      <c r="A898" s="41"/>
      <c r="B898" s="42"/>
      <c r="C898" s="43"/>
      <c r="D898" s="219" t="s">
        <v>143</v>
      </c>
      <c r="E898" s="43"/>
      <c r="F898" s="220" t="s">
        <v>1625</v>
      </c>
      <c r="G898" s="43"/>
      <c r="H898" s="43"/>
      <c r="I898" s="221"/>
      <c r="J898" s="43"/>
      <c r="K898" s="43"/>
      <c r="L898" s="47"/>
      <c r="M898" s="222"/>
      <c r="N898" s="223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143</v>
      </c>
      <c r="AU898" s="20" t="s">
        <v>87</v>
      </c>
    </row>
    <row r="899" s="15" customFormat="1">
      <c r="A899" s="15"/>
      <c r="B899" s="258"/>
      <c r="C899" s="259"/>
      <c r="D899" s="219" t="s">
        <v>278</v>
      </c>
      <c r="E899" s="260" t="s">
        <v>21</v>
      </c>
      <c r="F899" s="261" t="s">
        <v>1626</v>
      </c>
      <c r="G899" s="259"/>
      <c r="H899" s="260" t="s">
        <v>21</v>
      </c>
      <c r="I899" s="262"/>
      <c r="J899" s="259"/>
      <c r="K899" s="259"/>
      <c r="L899" s="263"/>
      <c r="M899" s="264"/>
      <c r="N899" s="265"/>
      <c r="O899" s="265"/>
      <c r="P899" s="265"/>
      <c r="Q899" s="265"/>
      <c r="R899" s="265"/>
      <c r="S899" s="265"/>
      <c r="T899" s="266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67" t="s">
        <v>278</v>
      </c>
      <c r="AU899" s="267" t="s">
        <v>87</v>
      </c>
      <c r="AV899" s="15" t="s">
        <v>85</v>
      </c>
      <c r="AW899" s="15" t="s">
        <v>38</v>
      </c>
      <c r="AX899" s="15" t="s">
        <v>77</v>
      </c>
      <c r="AY899" s="267" t="s">
        <v>136</v>
      </c>
    </row>
    <row r="900" s="13" customFormat="1">
      <c r="A900" s="13"/>
      <c r="B900" s="234"/>
      <c r="C900" s="235"/>
      <c r="D900" s="219" t="s">
        <v>278</v>
      </c>
      <c r="E900" s="236" t="s">
        <v>21</v>
      </c>
      <c r="F900" s="237" t="s">
        <v>1627</v>
      </c>
      <c r="G900" s="235"/>
      <c r="H900" s="238">
        <v>31.199999999999999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4" t="s">
        <v>278</v>
      </c>
      <c r="AU900" s="244" t="s">
        <v>87</v>
      </c>
      <c r="AV900" s="13" t="s">
        <v>87</v>
      </c>
      <c r="AW900" s="13" t="s">
        <v>38</v>
      </c>
      <c r="AX900" s="13" t="s">
        <v>85</v>
      </c>
      <c r="AY900" s="244" t="s">
        <v>136</v>
      </c>
    </row>
    <row r="901" s="2" customFormat="1" ht="16.5" customHeight="1">
      <c r="A901" s="41"/>
      <c r="B901" s="42"/>
      <c r="C901" s="225" t="s">
        <v>1628</v>
      </c>
      <c r="D901" s="225" t="s">
        <v>152</v>
      </c>
      <c r="E901" s="226" t="s">
        <v>1629</v>
      </c>
      <c r="F901" s="227" t="s">
        <v>1623</v>
      </c>
      <c r="G901" s="228" t="s">
        <v>227</v>
      </c>
      <c r="H901" s="229">
        <v>46.799999999999997</v>
      </c>
      <c r="I901" s="230"/>
      <c r="J901" s="231">
        <f>ROUND(I901*H901,2)</f>
        <v>0</v>
      </c>
      <c r="K901" s="227" t="s">
        <v>21</v>
      </c>
      <c r="L901" s="47"/>
      <c r="M901" s="232" t="s">
        <v>21</v>
      </c>
      <c r="N901" s="233" t="s">
        <v>48</v>
      </c>
      <c r="O901" s="87"/>
      <c r="P901" s="215">
        <f>O901*H901</f>
        <v>0</v>
      </c>
      <c r="Q901" s="215">
        <v>0.00064999999999999997</v>
      </c>
      <c r="R901" s="215">
        <f>Q901*H901</f>
        <v>0.030419999999999996</v>
      </c>
      <c r="S901" s="215">
        <v>0.001</v>
      </c>
      <c r="T901" s="216">
        <f>S901*H901</f>
        <v>0.046800000000000001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17" t="s">
        <v>142</v>
      </c>
      <c r="AT901" s="217" t="s">
        <v>152</v>
      </c>
      <c r="AU901" s="217" t="s">
        <v>87</v>
      </c>
      <c r="AY901" s="20" t="s">
        <v>136</v>
      </c>
      <c r="BE901" s="218">
        <f>IF(N901="základní",J901,0)</f>
        <v>0</v>
      </c>
      <c r="BF901" s="218">
        <f>IF(N901="snížená",J901,0)</f>
        <v>0</v>
      </c>
      <c r="BG901" s="218">
        <f>IF(N901="zákl. přenesená",J901,0)</f>
        <v>0</v>
      </c>
      <c r="BH901" s="218">
        <f>IF(N901="sníž. přenesená",J901,0)</f>
        <v>0</v>
      </c>
      <c r="BI901" s="218">
        <f>IF(N901="nulová",J901,0)</f>
        <v>0</v>
      </c>
      <c r="BJ901" s="20" t="s">
        <v>85</v>
      </c>
      <c r="BK901" s="218">
        <f>ROUND(I901*H901,2)</f>
        <v>0</v>
      </c>
      <c r="BL901" s="20" t="s">
        <v>142</v>
      </c>
      <c r="BM901" s="217" t="s">
        <v>1630</v>
      </c>
    </row>
    <row r="902" s="2" customFormat="1">
      <c r="A902" s="41"/>
      <c r="B902" s="42"/>
      <c r="C902" s="43"/>
      <c r="D902" s="219" t="s">
        <v>143</v>
      </c>
      <c r="E902" s="43"/>
      <c r="F902" s="220" t="s">
        <v>1631</v>
      </c>
      <c r="G902" s="43"/>
      <c r="H902" s="43"/>
      <c r="I902" s="221"/>
      <c r="J902" s="43"/>
      <c r="K902" s="43"/>
      <c r="L902" s="47"/>
      <c r="M902" s="222"/>
      <c r="N902" s="223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143</v>
      </c>
      <c r="AU902" s="20" t="s">
        <v>87</v>
      </c>
    </row>
    <row r="903" s="15" customFormat="1">
      <c r="A903" s="15"/>
      <c r="B903" s="258"/>
      <c r="C903" s="259"/>
      <c r="D903" s="219" t="s">
        <v>278</v>
      </c>
      <c r="E903" s="260" t="s">
        <v>21</v>
      </c>
      <c r="F903" s="261" t="s">
        <v>1632</v>
      </c>
      <c r="G903" s="259"/>
      <c r="H903" s="260" t="s">
        <v>21</v>
      </c>
      <c r="I903" s="262"/>
      <c r="J903" s="259"/>
      <c r="K903" s="259"/>
      <c r="L903" s="263"/>
      <c r="M903" s="264"/>
      <c r="N903" s="265"/>
      <c r="O903" s="265"/>
      <c r="P903" s="265"/>
      <c r="Q903" s="265"/>
      <c r="R903" s="265"/>
      <c r="S903" s="265"/>
      <c r="T903" s="266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7" t="s">
        <v>278</v>
      </c>
      <c r="AU903" s="267" t="s">
        <v>87</v>
      </c>
      <c r="AV903" s="15" t="s">
        <v>85</v>
      </c>
      <c r="AW903" s="15" t="s">
        <v>38</v>
      </c>
      <c r="AX903" s="15" t="s">
        <v>77</v>
      </c>
      <c r="AY903" s="267" t="s">
        <v>136</v>
      </c>
    </row>
    <row r="904" s="13" customFormat="1">
      <c r="A904" s="13"/>
      <c r="B904" s="234"/>
      <c r="C904" s="235"/>
      <c r="D904" s="219" t="s">
        <v>278</v>
      </c>
      <c r="E904" s="236" t="s">
        <v>21</v>
      </c>
      <c r="F904" s="237" t="s">
        <v>1633</v>
      </c>
      <c r="G904" s="235"/>
      <c r="H904" s="238">
        <v>46.799999999999997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278</v>
      </c>
      <c r="AU904" s="244" t="s">
        <v>87</v>
      </c>
      <c r="AV904" s="13" t="s">
        <v>87</v>
      </c>
      <c r="AW904" s="13" t="s">
        <v>38</v>
      </c>
      <c r="AX904" s="13" t="s">
        <v>85</v>
      </c>
      <c r="AY904" s="244" t="s">
        <v>136</v>
      </c>
    </row>
    <row r="905" s="2" customFormat="1" ht="16.5" customHeight="1">
      <c r="A905" s="41"/>
      <c r="B905" s="42"/>
      <c r="C905" s="205" t="s">
        <v>384</v>
      </c>
      <c r="D905" s="205" t="s">
        <v>137</v>
      </c>
      <c r="E905" s="206" t="s">
        <v>1634</v>
      </c>
      <c r="F905" s="207" t="s">
        <v>1635</v>
      </c>
      <c r="G905" s="208" t="s">
        <v>550</v>
      </c>
      <c r="H905" s="209">
        <v>0.17299999999999999</v>
      </c>
      <c r="I905" s="210"/>
      <c r="J905" s="211">
        <f>ROUND(I905*H905,2)</f>
        <v>0</v>
      </c>
      <c r="K905" s="207" t="s">
        <v>790</v>
      </c>
      <c r="L905" s="212"/>
      <c r="M905" s="213" t="s">
        <v>21</v>
      </c>
      <c r="N905" s="214" t="s">
        <v>48</v>
      </c>
      <c r="O905" s="87"/>
      <c r="P905" s="215">
        <f>O905*H905</f>
        <v>0</v>
      </c>
      <c r="Q905" s="215">
        <v>1</v>
      </c>
      <c r="R905" s="215">
        <f>Q905*H905</f>
        <v>0.17299999999999999</v>
      </c>
      <c r="S905" s="215">
        <v>0</v>
      </c>
      <c r="T905" s="216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17" t="s">
        <v>141</v>
      </c>
      <c r="AT905" s="217" t="s">
        <v>137</v>
      </c>
      <c r="AU905" s="217" t="s">
        <v>87</v>
      </c>
      <c r="AY905" s="20" t="s">
        <v>136</v>
      </c>
      <c r="BE905" s="218">
        <f>IF(N905="základní",J905,0)</f>
        <v>0</v>
      </c>
      <c r="BF905" s="218">
        <f>IF(N905="snížená",J905,0)</f>
        <v>0</v>
      </c>
      <c r="BG905" s="218">
        <f>IF(N905="zákl. přenesená",J905,0)</f>
        <v>0</v>
      </c>
      <c r="BH905" s="218">
        <f>IF(N905="sníž. přenesená",J905,0)</f>
        <v>0</v>
      </c>
      <c r="BI905" s="218">
        <f>IF(N905="nulová",J905,0)</f>
        <v>0</v>
      </c>
      <c r="BJ905" s="20" t="s">
        <v>85</v>
      </c>
      <c r="BK905" s="218">
        <f>ROUND(I905*H905,2)</f>
        <v>0</v>
      </c>
      <c r="BL905" s="20" t="s">
        <v>142</v>
      </c>
      <c r="BM905" s="217" t="s">
        <v>1636</v>
      </c>
    </row>
    <row r="906" s="2" customFormat="1">
      <c r="A906" s="41"/>
      <c r="B906" s="42"/>
      <c r="C906" s="43"/>
      <c r="D906" s="219" t="s">
        <v>143</v>
      </c>
      <c r="E906" s="43"/>
      <c r="F906" s="220" t="s">
        <v>1635</v>
      </c>
      <c r="G906" s="43"/>
      <c r="H906" s="43"/>
      <c r="I906" s="221"/>
      <c r="J906" s="43"/>
      <c r="K906" s="43"/>
      <c r="L906" s="47"/>
      <c r="M906" s="222"/>
      <c r="N906" s="223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143</v>
      </c>
      <c r="AU906" s="20" t="s">
        <v>87</v>
      </c>
    </row>
    <row r="907" s="15" customFormat="1">
      <c r="A907" s="15"/>
      <c r="B907" s="258"/>
      <c r="C907" s="259"/>
      <c r="D907" s="219" t="s">
        <v>278</v>
      </c>
      <c r="E907" s="260" t="s">
        <v>21</v>
      </c>
      <c r="F907" s="261" t="s">
        <v>1637</v>
      </c>
      <c r="G907" s="259"/>
      <c r="H907" s="260" t="s">
        <v>21</v>
      </c>
      <c r="I907" s="262"/>
      <c r="J907" s="259"/>
      <c r="K907" s="259"/>
      <c r="L907" s="263"/>
      <c r="M907" s="264"/>
      <c r="N907" s="265"/>
      <c r="O907" s="265"/>
      <c r="P907" s="265"/>
      <c r="Q907" s="265"/>
      <c r="R907" s="265"/>
      <c r="S907" s="265"/>
      <c r="T907" s="266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7" t="s">
        <v>278</v>
      </c>
      <c r="AU907" s="267" t="s">
        <v>87</v>
      </c>
      <c r="AV907" s="15" t="s">
        <v>85</v>
      </c>
      <c r="AW907" s="15" t="s">
        <v>38</v>
      </c>
      <c r="AX907" s="15" t="s">
        <v>77</v>
      </c>
      <c r="AY907" s="267" t="s">
        <v>136</v>
      </c>
    </row>
    <row r="908" s="13" customFormat="1">
      <c r="A908" s="13"/>
      <c r="B908" s="234"/>
      <c r="C908" s="235"/>
      <c r="D908" s="219" t="s">
        <v>278</v>
      </c>
      <c r="E908" s="236" t="s">
        <v>21</v>
      </c>
      <c r="F908" s="237" t="s">
        <v>1638</v>
      </c>
      <c r="G908" s="235"/>
      <c r="H908" s="238">
        <v>0.16500000000000001</v>
      </c>
      <c r="I908" s="239"/>
      <c r="J908" s="235"/>
      <c r="K908" s="235"/>
      <c r="L908" s="240"/>
      <c r="M908" s="241"/>
      <c r="N908" s="242"/>
      <c r="O908" s="242"/>
      <c r="P908" s="242"/>
      <c r="Q908" s="242"/>
      <c r="R908" s="242"/>
      <c r="S908" s="242"/>
      <c r="T908" s="24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4" t="s">
        <v>278</v>
      </c>
      <c r="AU908" s="244" t="s">
        <v>87</v>
      </c>
      <c r="AV908" s="13" t="s">
        <v>87</v>
      </c>
      <c r="AW908" s="13" t="s">
        <v>38</v>
      </c>
      <c r="AX908" s="13" t="s">
        <v>77</v>
      </c>
      <c r="AY908" s="244" t="s">
        <v>136</v>
      </c>
    </row>
    <row r="909" s="14" customFormat="1">
      <c r="A909" s="14"/>
      <c r="B909" s="245"/>
      <c r="C909" s="246"/>
      <c r="D909" s="219" t="s">
        <v>278</v>
      </c>
      <c r="E909" s="247" t="s">
        <v>21</v>
      </c>
      <c r="F909" s="248" t="s">
        <v>280</v>
      </c>
      <c r="G909" s="246"/>
      <c r="H909" s="249">
        <v>0.16500000000000001</v>
      </c>
      <c r="I909" s="250"/>
      <c r="J909" s="246"/>
      <c r="K909" s="246"/>
      <c r="L909" s="251"/>
      <c r="M909" s="252"/>
      <c r="N909" s="253"/>
      <c r="O909" s="253"/>
      <c r="P909" s="253"/>
      <c r="Q909" s="253"/>
      <c r="R909" s="253"/>
      <c r="S909" s="253"/>
      <c r="T909" s="25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5" t="s">
        <v>278</v>
      </c>
      <c r="AU909" s="255" t="s">
        <v>87</v>
      </c>
      <c r="AV909" s="14" t="s">
        <v>142</v>
      </c>
      <c r="AW909" s="14" t="s">
        <v>38</v>
      </c>
      <c r="AX909" s="14" t="s">
        <v>85</v>
      </c>
      <c r="AY909" s="255" t="s">
        <v>136</v>
      </c>
    </row>
    <row r="910" s="13" customFormat="1">
      <c r="A910" s="13"/>
      <c r="B910" s="234"/>
      <c r="C910" s="235"/>
      <c r="D910" s="219" t="s">
        <v>278</v>
      </c>
      <c r="E910" s="235"/>
      <c r="F910" s="237" t="s">
        <v>1639</v>
      </c>
      <c r="G910" s="235"/>
      <c r="H910" s="238">
        <v>0.17299999999999999</v>
      </c>
      <c r="I910" s="239"/>
      <c r="J910" s="235"/>
      <c r="K910" s="235"/>
      <c r="L910" s="240"/>
      <c r="M910" s="241"/>
      <c r="N910" s="242"/>
      <c r="O910" s="242"/>
      <c r="P910" s="242"/>
      <c r="Q910" s="242"/>
      <c r="R910" s="242"/>
      <c r="S910" s="242"/>
      <c r="T910" s="24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4" t="s">
        <v>278</v>
      </c>
      <c r="AU910" s="244" t="s">
        <v>87</v>
      </c>
      <c r="AV910" s="13" t="s">
        <v>87</v>
      </c>
      <c r="AW910" s="13" t="s">
        <v>4</v>
      </c>
      <c r="AX910" s="13" t="s">
        <v>85</v>
      </c>
      <c r="AY910" s="244" t="s">
        <v>136</v>
      </c>
    </row>
    <row r="911" s="2" customFormat="1" ht="16.5" customHeight="1">
      <c r="A911" s="41"/>
      <c r="B911" s="42"/>
      <c r="C911" s="225" t="s">
        <v>1640</v>
      </c>
      <c r="D911" s="225" t="s">
        <v>152</v>
      </c>
      <c r="E911" s="226" t="s">
        <v>1641</v>
      </c>
      <c r="F911" s="227" t="s">
        <v>1642</v>
      </c>
      <c r="G911" s="228" t="s">
        <v>472</v>
      </c>
      <c r="H911" s="229">
        <v>1</v>
      </c>
      <c r="I911" s="230"/>
      <c r="J911" s="231">
        <f>ROUND(I911*H911,2)</f>
        <v>0</v>
      </c>
      <c r="K911" s="227" t="s">
        <v>21</v>
      </c>
      <c r="L911" s="47"/>
      <c r="M911" s="232" t="s">
        <v>21</v>
      </c>
      <c r="N911" s="233" t="s">
        <v>48</v>
      </c>
      <c r="O911" s="87"/>
      <c r="P911" s="215">
        <f>O911*H911</f>
        <v>0</v>
      </c>
      <c r="Q911" s="215">
        <v>0</v>
      </c>
      <c r="R911" s="215">
        <f>Q911*H911</f>
        <v>0</v>
      </c>
      <c r="S911" s="215">
        <v>0</v>
      </c>
      <c r="T911" s="216">
        <f>S911*H911</f>
        <v>0</v>
      </c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R911" s="217" t="s">
        <v>142</v>
      </c>
      <c r="AT911" s="217" t="s">
        <v>152</v>
      </c>
      <c r="AU911" s="217" t="s">
        <v>87</v>
      </c>
      <c r="AY911" s="20" t="s">
        <v>136</v>
      </c>
      <c r="BE911" s="218">
        <f>IF(N911="základní",J911,0)</f>
        <v>0</v>
      </c>
      <c r="BF911" s="218">
        <f>IF(N911="snížená",J911,0)</f>
        <v>0</v>
      </c>
      <c r="BG911" s="218">
        <f>IF(N911="zákl. přenesená",J911,0)</f>
        <v>0</v>
      </c>
      <c r="BH911" s="218">
        <f>IF(N911="sníž. přenesená",J911,0)</f>
        <v>0</v>
      </c>
      <c r="BI911" s="218">
        <f>IF(N911="nulová",J911,0)</f>
        <v>0</v>
      </c>
      <c r="BJ911" s="20" t="s">
        <v>85</v>
      </c>
      <c r="BK911" s="218">
        <f>ROUND(I911*H911,2)</f>
        <v>0</v>
      </c>
      <c r="BL911" s="20" t="s">
        <v>142</v>
      </c>
      <c r="BM911" s="217" t="s">
        <v>1643</v>
      </c>
    </row>
    <row r="912" s="2" customFormat="1">
      <c r="A912" s="41"/>
      <c r="B912" s="42"/>
      <c r="C912" s="43"/>
      <c r="D912" s="219" t="s">
        <v>143</v>
      </c>
      <c r="E912" s="43"/>
      <c r="F912" s="220" t="s">
        <v>1644</v>
      </c>
      <c r="G912" s="43"/>
      <c r="H912" s="43"/>
      <c r="I912" s="221"/>
      <c r="J912" s="43"/>
      <c r="K912" s="43"/>
      <c r="L912" s="47"/>
      <c r="M912" s="222"/>
      <c r="N912" s="223"/>
      <c r="O912" s="87"/>
      <c r="P912" s="87"/>
      <c r="Q912" s="87"/>
      <c r="R912" s="87"/>
      <c r="S912" s="87"/>
      <c r="T912" s="88"/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T912" s="20" t="s">
        <v>143</v>
      </c>
      <c r="AU912" s="20" t="s">
        <v>87</v>
      </c>
    </row>
    <row r="913" s="2" customFormat="1" ht="16.5" customHeight="1">
      <c r="A913" s="41"/>
      <c r="B913" s="42"/>
      <c r="C913" s="225" t="s">
        <v>389</v>
      </c>
      <c r="D913" s="225" t="s">
        <v>152</v>
      </c>
      <c r="E913" s="226" t="s">
        <v>1645</v>
      </c>
      <c r="F913" s="227" t="s">
        <v>1646</v>
      </c>
      <c r="G913" s="228" t="s">
        <v>472</v>
      </c>
      <c r="H913" s="229">
        <v>1</v>
      </c>
      <c r="I913" s="230"/>
      <c r="J913" s="231">
        <f>ROUND(I913*H913,2)</f>
        <v>0</v>
      </c>
      <c r="K913" s="227" t="s">
        <v>21</v>
      </c>
      <c r="L913" s="47"/>
      <c r="M913" s="232" t="s">
        <v>21</v>
      </c>
      <c r="N913" s="233" t="s">
        <v>48</v>
      </c>
      <c r="O913" s="87"/>
      <c r="P913" s="215">
        <f>O913*H913</f>
        <v>0</v>
      </c>
      <c r="Q913" s="215">
        <v>0</v>
      </c>
      <c r="R913" s="215">
        <f>Q913*H913</f>
        <v>0</v>
      </c>
      <c r="S913" s="215">
        <v>0</v>
      </c>
      <c r="T913" s="216">
        <f>S913*H913</f>
        <v>0</v>
      </c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R913" s="217" t="s">
        <v>142</v>
      </c>
      <c r="AT913" s="217" t="s">
        <v>152</v>
      </c>
      <c r="AU913" s="217" t="s">
        <v>87</v>
      </c>
      <c r="AY913" s="20" t="s">
        <v>136</v>
      </c>
      <c r="BE913" s="218">
        <f>IF(N913="základní",J913,0)</f>
        <v>0</v>
      </c>
      <c r="BF913" s="218">
        <f>IF(N913="snížená",J913,0)</f>
        <v>0</v>
      </c>
      <c r="BG913" s="218">
        <f>IF(N913="zákl. přenesená",J913,0)</f>
        <v>0</v>
      </c>
      <c r="BH913" s="218">
        <f>IF(N913="sníž. přenesená",J913,0)</f>
        <v>0</v>
      </c>
      <c r="BI913" s="218">
        <f>IF(N913="nulová",J913,0)</f>
        <v>0</v>
      </c>
      <c r="BJ913" s="20" t="s">
        <v>85</v>
      </c>
      <c r="BK913" s="218">
        <f>ROUND(I913*H913,2)</f>
        <v>0</v>
      </c>
      <c r="BL913" s="20" t="s">
        <v>142</v>
      </c>
      <c r="BM913" s="217" t="s">
        <v>1647</v>
      </c>
    </row>
    <row r="914" s="2" customFormat="1">
      <c r="A914" s="41"/>
      <c r="B914" s="42"/>
      <c r="C914" s="43"/>
      <c r="D914" s="219" t="s">
        <v>143</v>
      </c>
      <c r="E914" s="43"/>
      <c r="F914" s="220" t="s">
        <v>1648</v>
      </c>
      <c r="G914" s="43"/>
      <c r="H914" s="43"/>
      <c r="I914" s="221"/>
      <c r="J914" s="43"/>
      <c r="K914" s="43"/>
      <c r="L914" s="47"/>
      <c r="M914" s="222"/>
      <c r="N914" s="223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143</v>
      </c>
      <c r="AU914" s="20" t="s">
        <v>87</v>
      </c>
    </row>
    <row r="915" s="2" customFormat="1" ht="16.5" customHeight="1">
      <c r="A915" s="41"/>
      <c r="B915" s="42"/>
      <c r="C915" s="225" t="s">
        <v>1649</v>
      </c>
      <c r="D915" s="225" t="s">
        <v>152</v>
      </c>
      <c r="E915" s="226" t="s">
        <v>1650</v>
      </c>
      <c r="F915" s="227" t="s">
        <v>1651</v>
      </c>
      <c r="G915" s="228" t="s">
        <v>472</v>
      </c>
      <c r="H915" s="229">
        <v>1</v>
      </c>
      <c r="I915" s="230"/>
      <c r="J915" s="231">
        <f>ROUND(I915*H915,2)</f>
        <v>0</v>
      </c>
      <c r="K915" s="227" t="s">
        <v>21</v>
      </c>
      <c r="L915" s="47"/>
      <c r="M915" s="232" t="s">
        <v>21</v>
      </c>
      <c r="N915" s="233" t="s">
        <v>48</v>
      </c>
      <c r="O915" s="87"/>
      <c r="P915" s="215">
        <f>O915*H915</f>
        <v>0</v>
      </c>
      <c r="Q915" s="215">
        <v>0</v>
      </c>
      <c r="R915" s="215">
        <f>Q915*H915</f>
        <v>0</v>
      </c>
      <c r="S915" s="215">
        <v>0</v>
      </c>
      <c r="T915" s="216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17" t="s">
        <v>142</v>
      </c>
      <c r="AT915" s="217" t="s">
        <v>152</v>
      </c>
      <c r="AU915" s="217" t="s">
        <v>87</v>
      </c>
      <c r="AY915" s="20" t="s">
        <v>136</v>
      </c>
      <c r="BE915" s="218">
        <f>IF(N915="základní",J915,0)</f>
        <v>0</v>
      </c>
      <c r="BF915" s="218">
        <f>IF(N915="snížená",J915,0)</f>
        <v>0</v>
      </c>
      <c r="BG915" s="218">
        <f>IF(N915="zákl. přenesená",J915,0)</f>
        <v>0</v>
      </c>
      <c r="BH915" s="218">
        <f>IF(N915="sníž. přenesená",J915,0)</f>
        <v>0</v>
      </c>
      <c r="BI915" s="218">
        <f>IF(N915="nulová",J915,0)</f>
        <v>0</v>
      </c>
      <c r="BJ915" s="20" t="s">
        <v>85</v>
      </c>
      <c r="BK915" s="218">
        <f>ROUND(I915*H915,2)</f>
        <v>0</v>
      </c>
      <c r="BL915" s="20" t="s">
        <v>142</v>
      </c>
      <c r="BM915" s="217" t="s">
        <v>1652</v>
      </c>
    </row>
    <row r="916" s="2" customFormat="1">
      <c r="A916" s="41"/>
      <c r="B916" s="42"/>
      <c r="C916" s="43"/>
      <c r="D916" s="219" t="s">
        <v>143</v>
      </c>
      <c r="E916" s="43"/>
      <c r="F916" s="220" t="s">
        <v>1653</v>
      </c>
      <c r="G916" s="43"/>
      <c r="H916" s="43"/>
      <c r="I916" s="221"/>
      <c r="J916" s="43"/>
      <c r="K916" s="43"/>
      <c r="L916" s="47"/>
      <c r="M916" s="222"/>
      <c r="N916" s="223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143</v>
      </c>
      <c r="AU916" s="20" t="s">
        <v>87</v>
      </c>
    </row>
    <row r="917" s="12" customFormat="1" ht="22.8" customHeight="1">
      <c r="A917" s="12"/>
      <c r="B917" s="191"/>
      <c r="C917" s="192"/>
      <c r="D917" s="193" t="s">
        <v>76</v>
      </c>
      <c r="E917" s="256" t="s">
        <v>1654</v>
      </c>
      <c r="F917" s="256" t="s">
        <v>1655</v>
      </c>
      <c r="G917" s="192"/>
      <c r="H917" s="192"/>
      <c r="I917" s="195"/>
      <c r="J917" s="257">
        <f>BK917</f>
        <v>0</v>
      </c>
      <c r="K917" s="192"/>
      <c r="L917" s="197"/>
      <c r="M917" s="198"/>
      <c r="N917" s="199"/>
      <c r="O917" s="199"/>
      <c r="P917" s="200">
        <f>SUM(P918:P996)</f>
        <v>0</v>
      </c>
      <c r="Q917" s="199"/>
      <c r="R917" s="200">
        <f>SUM(R918:R996)</f>
        <v>0</v>
      </c>
      <c r="S917" s="199"/>
      <c r="T917" s="201">
        <f>SUM(T918:T996)</f>
        <v>0</v>
      </c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R917" s="202" t="s">
        <v>85</v>
      </c>
      <c r="AT917" s="203" t="s">
        <v>76</v>
      </c>
      <c r="AU917" s="203" t="s">
        <v>85</v>
      </c>
      <c r="AY917" s="202" t="s">
        <v>136</v>
      </c>
      <c r="BK917" s="204">
        <f>SUM(BK918:BK996)</f>
        <v>0</v>
      </c>
    </row>
    <row r="918" s="2" customFormat="1" ht="16.5" customHeight="1">
      <c r="A918" s="41"/>
      <c r="B918" s="42"/>
      <c r="C918" s="225" t="s">
        <v>394</v>
      </c>
      <c r="D918" s="225" t="s">
        <v>152</v>
      </c>
      <c r="E918" s="226" t="s">
        <v>1656</v>
      </c>
      <c r="F918" s="227" t="s">
        <v>1657</v>
      </c>
      <c r="G918" s="228" t="s">
        <v>550</v>
      </c>
      <c r="H918" s="229">
        <v>46.960999999999999</v>
      </c>
      <c r="I918" s="230"/>
      <c r="J918" s="231">
        <f>ROUND(I918*H918,2)</f>
        <v>0</v>
      </c>
      <c r="K918" s="227" t="s">
        <v>21</v>
      </c>
      <c r="L918" s="47"/>
      <c r="M918" s="232" t="s">
        <v>21</v>
      </c>
      <c r="N918" s="233" t="s">
        <v>48</v>
      </c>
      <c r="O918" s="87"/>
      <c r="P918" s="215">
        <f>O918*H918</f>
        <v>0</v>
      </c>
      <c r="Q918" s="215">
        <v>0</v>
      </c>
      <c r="R918" s="215">
        <f>Q918*H918</f>
        <v>0</v>
      </c>
      <c r="S918" s="215">
        <v>0</v>
      </c>
      <c r="T918" s="216">
        <f>S918*H918</f>
        <v>0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217" t="s">
        <v>142</v>
      </c>
      <c r="AT918" s="217" t="s">
        <v>152</v>
      </c>
      <c r="AU918" s="217" t="s">
        <v>87</v>
      </c>
      <c r="AY918" s="20" t="s">
        <v>136</v>
      </c>
      <c r="BE918" s="218">
        <f>IF(N918="základní",J918,0)</f>
        <v>0</v>
      </c>
      <c r="BF918" s="218">
        <f>IF(N918="snížená",J918,0)</f>
        <v>0</v>
      </c>
      <c r="BG918" s="218">
        <f>IF(N918="zákl. přenesená",J918,0)</f>
        <v>0</v>
      </c>
      <c r="BH918" s="218">
        <f>IF(N918="sníž. přenesená",J918,0)</f>
        <v>0</v>
      </c>
      <c r="BI918" s="218">
        <f>IF(N918="nulová",J918,0)</f>
        <v>0</v>
      </c>
      <c r="BJ918" s="20" t="s">
        <v>85</v>
      </c>
      <c r="BK918" s="218">
        <f>ROUND(I918*H918,2)</f>
        <v>0</v>
      </c>
      <c r="BL918" s="20" t="s">
        <v>142</v>
      </c>
      <c r="BM918" s="217" t="s">
        <v>1658</v>
      </c>
    </row>
    <row r="919" s="2" customFormat="1">
      <c r="A919" s="41"/>
      <c r="B919" s="42"/>
      <c r="C919" s="43"/>
      <c r="D919" s="219" t="s">
        <v>143</v>
      </c>
      <c r="E919" s="43"/>
      <c r="F919" s="220" t="s">
        <v>1659</v>
      </c>
      <c r="G919" s="43"/>
      <c r="H919" s="43"/>
      <c r="I919" s="221"/>
      <c r="J919" s="43"/>
      <c r="K919" s="43"/>
      <c r="L919" s="47"/>
      <c r="M919" s="222"/>
      <c r="N919" s="223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143</v>
      </c>
      <c r="AU919" s="20" t="s">
        <v>87</v>
      </c>
    </row>
    <row r="920" s="15" customFormat="1">
      <c r="A920" s="15"/>
      <c r="B920" s="258"/>
      <c r="C920" s="259"/>
      <c r="D920" s="219" t="s">
        <v>278</v>
      </c>
      <c r="E920" s="260" t="s">
        <v>21</v>
      </c>
      <c r="F920" s="261" t="s">
        <v>1660</v>
      </c>
      <c r="G920" s="259"/>
      <c r="H920" s="260" t="s">
        <v>21</v>
      </c>
      <c r="I920" s="262"/>
      <c r="J920" s="259"/>
      <c r="K920" s="259"/>
      <c r="L920" s="263"/>
      <c r="M920" s="264"/>
      <c r="N920" s="265"/>
      <c r="O920" s="265"/>
      <c r="P920" s="265"/>
      <c r="Q920" s="265"/>
      <c r="R920" s="265"/>
      <c r="S920" s="265"/>
      <c r="T920" s="266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7" t="s">
        <v>278</v>
      </c>
      <c r="AU920" s="267" t="s">
        <v>87</v>
      </c>
      <c r="AV920" s="15" t="s">
        <v>85</v>
      </c>
      <c r="AW920" s="15" t="s">
        <v>38</v>
      </c>
      <c r="AX920" s="15" t="s">
        <v>77</v>
      </c>
      <c r="AY920" s="267" t="s">
        <v>136</v>
      </c>
    </row>
    <row r="921" s="13" customFormat="1">
      <c r="A921" s="13"/>
      <c r="B921" s="234"/>
      <c r="C921" s="235"/>
      <c r="D921" s="219" t="s">
        <v>278</v>
      </c>
      <c r="E921" s="236" t="s">
        <v>21</v>
      </c>
      <c r="F921" s="237" t="s">
        <v>1661</v>
      </c>
      <c r="G921" s="235"/>
      <c r="H921" s="238">
        <v>0.42299999999999999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278</v>
      </c>
      <c r="AU921" s="244" t="s">
        <v>87</v>
      </c>
      <c r="AV921" s="13" t="s">
        <v>87</v>
      </c>
      <c r="AW921" s="13" t="s">
        <v>38</v>
      </c>
      <c r="AX921" s="13" t="s">
        <v>77</v>
      </c>
      <c r="AY921" s="244" t="s">
        <v>136</v>
      </c>
    </row>
    <row r="922" s="13" customFormat="1">
      <c r="A922" s="13"/>
      <c r="B922" s="234"/>
      <c r="C922" s="235"/>
      <c r="D922" s="219" t="s">
        <v>278</v>
      </c>
      <c r="E922" s="236" t="s">
        <v>21</v>
      </c>
      <c r="F922" s="237" t="s">
        <v>1662</v>
      </c>
      <c r="G922" s="235"/>
      <c r="H922" s="238">
        <v>33.533000000000001</v>
      </c>
      <c r="I922" s="239"/>
      <c r="J922" s="235"/>
      <c r="K922" s="235"/>
      <c r="L922" s="240"/>
      <c r="M922" s="241"/>
      <c r="N922" s="242"/>
      <c r="O922" s="242"/>
      <c r="P922" s="242"/>
      <c r="Q922" s="242"/>
      <c r="R922" s="242"/>
      <c r="S922" s="242"/>
      <c r="T922" s="24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4" t="s">
        <v>278</v>
      </c>
      <c r="AU922" s="244" t="s">
        <v>87</v>
      </c>
      <c r="AV922" s="13" t="s">
        <v>87</v>
      </c>
      <c r="AW922" s="13" t="s">
        <v>38</v>
      </c>
      <c r="AX922" s="13" t="s">
        <v>77</v>
      </c>
      <c r="AY922" s="244" t="s">
        <v>136</v>
      </c>
    </row>
    <row r="923" s="13" customFormat="1">
      <c r="A923" s="13"/>
      <c r="B923" s="234"/>
      <c r="C923" s="235"/>
      <c r="D923" s="219" t="s">
        <v>278</v>
      </c>
      <c r="E923" s="236" t="s">
        <v>21</v>
      </c>
      <c r="F923" s="237" t="s">
        <v>1663</v>
      </c>
      <c r="G923" s="235"/>
      <c r="H923" s="238">
        <v>0.72699999999999998</v>
      </c>
      <c r="I923" s="239"/>
      <c r="J923" s="235"/>
      <c r="K923" s="235"/>
      <c r="L923" s="240"/>
      <c r="M923" s="241"/>
      <c r="N923" s="242"/>
      <c r="O923" s="242"/>
      <c r="P923" s="242"/>
      <c r="Q923" s="242"/>
      <c r="R923" s="242"/>
      <c r="S923" s="242"/>
      <c r="T923" s="24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4" t="s">
        <v>278</v>
      </c>
      <c r="AU923" s="244" t="s">
        <v>87</v>
      </c>
      <c r="AV923" s="13" t="s">
        <v>87</v>
      </c>
      <c r="AW923" s="13" t="s">
        <v>38</v>
      </c>
      <c r="AX923" s="13" t="s">
        <v>77</v>
      </c>
      <c r="AY923" s="244" t="s">
        <v>136</v>
      </c>
    </row>
    <row r="924" s="13" customFormat="1">
      <c r="A924" s="13"/>
      <c r="B924" s="234"/>
      <c r="C924" s="235"/>
      <c r="D924" s="219" t="s">
        <v>278</v>
      </c>
      <c r="E924" s="236" t="s">
        <v>21</v>
      </c>
      <c r="F924" s="237" t="s">
        <v>1664</v>
      </c>
      <c r="G924" s="235"/>
      <c r="H924" s="238">
        <v>3.407</v>
      </c>
      <c r="I924" s="239"/>
      <c r="J924" s="235"/>
      <c r="K924" s="235"/>
      <c r="L924" s="240"/>
      <c r="M924" s="241"/>
      <c r="N924" s="242"/>
      <c r="O924" s="242"/>
      <c r="P924" s="242"/>
      <c r="Q924" s="242"/>
      <c r="R924" s="242"/>
      <c r="S924" s="242"/>
      <c r="T924" s="24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4" t="s">
        <v>278</v>
      </c>
      <c r="AU924" s="244" t="s">
        <v>87</v>
      </c>
      <c r="AV924" s="13" t="s">
        <v>87</v>
      </c>
      <c r="AW924" s="13" t="s">
        <v>38</v>
      </c>
      <c r="AX924" s="13" t="s">
        <v>77</v>
      </c>
      <c r="AY924" s="244" t="s">
        <v>136</v>
      </c>
    </row>
    <row r="925" s="13" customFormat="1">
      <c r="A925" s="13"/>
      <c r="B925" s="234"/>
      <c r="C925" s="235"/>
      <c r="D925" s="219" t="s">
        <v>278</v>
      </c>
      <c r="E925" s="236" t="s">
        <v>21</v>
      </c>
      <c r="F925" s="237" t="s">
        <v>1665</v>
      </c>
      <c r="G925" s="235"/>
      <c r="H925" s="238">
        <v>8.6769999999999996</v>
      </c>
      <c r="I925" s="239"/>
      <c r="J925" s="235"/>
      <c r="K925" s="235"/>
      <c r="L925" s="240"/>
      <c r="M925" s="241"/>
      <c r="N925" s="242"/>
      <c r="O925" s="242"/>
      <c r="P925" s="242"/>
      <c r="Q925" s="242"/>
      <c r="R925" s="242"/>
      <c r="S925" s="242"/>
      <c r="T925" s="24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4" t="s">
        <v>278</v>
      </c>
      <c r="AU925" s="244" t="s">
        <v>87</v>
      </c>
      <c r="AV925" s="13" t="s">
        <v>87</v>
      </c>
      <c r="AW925" s="13" t="s">
        <v>38</v>
      </c>
      <c r="AX925" s="13" t="s">
        <v>77</v>
      </c>
      <c r="AY925" s="244" t="s">
        <v>136</v>
      </c>
    </row>
    <row r="926" s="15" customFormat="1">
      <c r="A926" s="15"/>
      <c r="B926" s="258"/>
      <c r="C926" s="259"/>
      <c r="D926" s="219" t="s">
        <v>278</v>
      </c>
      <c r="E926" s="260" t="s">
        <v>21</v>
      </c>
      <c r="F926" s="261" t="s">
        <v>1666</v>
      </c>
      <c r="G926" s="259"/>
      <c r="H926" s="260" t="s">
        <v>21</v>
      </c>
      <c r="I926" s="262"/>
      <c r="J926" s="259"/>
      <c r="K926" s="259"/>
      <c r="L926" s="263"/>
      <c r="M926" s="264"/>
      <c r="N926" s="265"/>
      <c r="O926" s="265"/>
      <c r="P926" s="265"/>
      <c r="Q926" s="265"/>
      <c r="R926" s="265"/>
      <c r="S926" s="265"/>
      <c r="T926" s="266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7" t="s">
        <v>278</v>
      </c>
      <c r="AU926" s="267" t="s">
        <v>87</v>
      </c>
      <c r="AV926" s="15" t="s">
        <v>85</v>
      </c>
      <c r="AW926" s="15" t="s">
        <v>38</v>
      </c>
      <c r="AX926" s="15" t="s">
        <v>77</v>
      </c>
      <c r="AY926" s="267" t="s">
        <v>136</v>
      </c>
    </row>
    <row r="927" s="13" customFormat="1">
      <c r="A927" s="13"/>
      <c r="B927" s="234"/>
      <c r="C927" s="235"/>
      <c r="D927" s="219" t="s">
        <v>278</v>
      </c>
      <c r="E927" s="236" t="s">
        <v>21</v>
      </c>
      <c r="F927" s="237" t="s">
        <v>1667</v>
      </c>
      <c r="G927" s="235"/>
      <c r="H927" s="238">
        <v>0.19400000000000001</v>
      </c>
      <c r="I927" s="239"/>
      <c r="J927" s="235"/>
      <c r="K927" s="235"/>
      <c r="L927" s="240"/>
      <c r="M927" s="241"/>
      <c r="N927" s="242"/>
      <c r="O927" s="242"/>
      <c r="P927" s="242"/>
      <c r="Q927" s="242"/>
      <c r="R927" s="242"/>
      <c r="S927" s="242"/>
      <c r="T927" s="24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4" t="s">
        <v>278</v>
      </c>
      <c r="AU927" s="244" t="s">
        <v>87</v>
      </c>
      <c r="AV927" s="13" t="s">
        <v>87</v>
      </c>
      <c r="AW927" s="13" t="s">
        <v>38</v>
      </c>
      <c r="AX927" s="13" t="s">
        <v>77</v>
      </c>
      <c r="AY927" s="244" t="s">
        <v>136</v>
      </c>
    </row>
    <row r="928" s="14" customFormat="1">
      <c r="A928" s="14"/>
      <c r="B928" s="245"/>
      <c r="C928" s="246"/>
      <c r="D928" s="219" t="s">
        <v>278</v>
      </c>
      <c r="E928" s="247" t="s">
        <v>21</v>
      </c>
      <c r="F928" s="248" t="s">
        <v>280</v>
      </c>
      <c r="G928" s="246"/>
      <c r="H928" s="249">
        <v>46.960999999999999</v>
      </c>
      <c r="I928" s="250"/>
      <c r="J928" s="246"/>
      <c r="K928" s="246"/>
      <c r="L928" s="251"/>
      <c r="M928" s="252"/>
      <c r="N928" s="253"/>
      <c r="O928" s="253"/>
      <c r="P928" s="253"/>
      <c r="Q928" s="253"/>
      <c r="R928" s="253"/>
      <c r="S928" s="253"/>
      <c r="T928" s="25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5" t="s">
        <v>278</v>
      </c>
      <c r="AU928" s="255" t="s">
        <v>87</v>
      </c>
      <c r="AV928" s="14" t="s">
        <v>142</v>
      </c>
      <c r="AW928" s="14" t="s">
        <v>38</v>
      </c>
      <c r="AX928" s="14" t="s">
        <v>85</v>
      </c>
      <c r="AY928" s="255" t="s">
        <v>136</v>
      </c>
    </row>
    <row r="929" s="2" customFormat="1" ht="16.5" customHeight="1">
      <c r="A929" s="41"/>
      <c r="B929" s="42"/>
      <c r="C929" s="225" t="s">
        <v>1668</v>
      </c>
      <c r="D929" s="225" t="s">
        <v>152</v>
      </c>
      <c r="E929" s="226" t="s">
        <v>1669</v>
      </c>
      <c r="F929" s="227" t="s">
        <v>1670</v>
      </c>
      <c r="G929" s="228" t="s">
        <v>550</v>
      </c>
      <c r="H929" s="229">
        <v>2890.4299999999998</v>
      </c>
      <c r="I929" s="230"/>
      <c r="J929" s="231">
        <f>ROUND(I929*H929,2)</f>
        <v>0</v>
      </c>
      <c r="K929" s="227" t="s">
        <v>790</v>
      </c>
      <c r="L929" s="47"/>
      <c r="M929" s="232" t="s">
        <v>21</v>
      </c>
      <c r="N929" s="233" t="s">
        <v>48</v>
      </c>
      <c r="O929" s="87"/>
      <c r="P929" s="215">
        <f>O929*H929</f>
        <v>0</v>
      </c>
      <c r="Q929" s="215">
        <v>0</v>
      </c>
      <c r="R929" s="215">
        <f>Q929*H929</f>
        <v>0</v>
      </c>
      <c r="S929" s="215">
        <v>0</v>
      </c>
      <c r="T929" s="216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7" t="s">
        <v>142</v>
      </c>
      <c r="AT929" s="217" t="s">
        <v>152</v>
      </c>
      <c r="AU929" s="217" t="s">
        <v>87</v>
      </c>
      <c r="AY929" s="20" t="s">
        <v>136</v>
      </c>
      <c r="BE929" s="218">
        <f>IF(N929="základní",J929,0)</f>
        <v>0</v>
      </c>
      <c r="BF929" s="218">
        <f>IF(N929="snížená",J929,0)</f>
        <v>0</v>
      </c>
      <c r="BG929" s="218">
        <f>IF(N929="zákl. přenesená",J929,0)</f>
        <v>0</v>
      </c>
      <c r="BH929" s="218">
        <f>IF(N929="sníž. přenesená",J929,0)</f>
        <v>0</v>
      </c>
      <c r="BI929" s="218">
        <f>IF(N929="nulová",J929,0)</f>
        <v>0</v>
      </c>
      <c r="BJ929" s="20" t="s">
        <v>85</v>
      </c>
      <c r="BK929" s="218">
        <f>ROUND(I929*H929,2)</f>
        <v>0</v>
      </c>
      <c r="BL929" s="20" t="s">
        <v>142</v>
      </c>
      <c r="BM929" s="217" t="s">
        <v>1671</v>
      </c>
    </row>
    <row r="930" s="2" customFormat="1">
      <c r="A930" s="41"/>
      <c r="B930" s="42"/>
      <c r="C930" s="43"/>
      <c r="D930" s="219" t="s">
        <v>143</v>
      </c>
      <c r="E930" s="43"/>
      <c r="F930" s="220" t="s">
        <v>1672</v>
      </c>
      <c r="G930" s="43"/>
      <c r="H930" s="43"/>
      <c r="I930" s="221"/>
      <c r="J930" s="43"/>
      <c r="K930" s="43"/>
      <c r="L930" s="47"/>
      <c r="M930" s="222"/>
      <c r="N930" s="223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143</v>
      </c>
      <c r="AU930" s="20" t="s">
        <v>87</v>
      </c>
    </row>
    <row r="931" s="2" customFormat="1">
      <c r="A931" s="41"/>
      <c r="B931" s="42"/>
      <c r="C931" s="43"/>
      <c r="D931" s="276" t="s">
        <v>793</v>
      </c>
      <c r="E931" s="43"/>
      <c r="F931" s="277" t="s">
        <v>1673</v>
      </c>
      <c r="G931" s="43"/>
      <c r="H931" s="43"/>
      <c r="I931" s="221"/>
      <c r="J931" s="43"/>
      <c r="K931" s="43"/>
      <c r="L931" s="47"/>
      <c r="M931" s="222"/>
      <c r="N931" s="223"/>
      <c r="O931" s="87"/>
      <c r="P931" s="87"/>
      <c r="Q931" s="87"/>
      <c r="R931" s="87"/>
      <c r="S931" s="87"/>
      <c r="T931" s="88"/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T931" s="20" t="s">
        <v>793</v>
      </c>
      <c r="AU931" s="20" t="s">
        <v>87</v>
      </c>
    </row>
    <row r="932" s="13" customFormat="1">
      <c r="A932" s="13"/>
      <c r="B932" s="234"/>
      <c r="C932" s="235"/>
      <c r="D932" s="219" t="s">
        <v>278</v>
      </c>
      <c r="E932" s="236" t="s">
        <v>21</v>
      </c>
      <c r="F932" s="237" t="s">
        <v>747</v>
      </c>
      <c r="G932" s="235"/>
      <c r="H932" s="238">
        <v>2890.4299999999998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4" t="s">
        <v>278</v>
      </c>
      <c r="AU932" s="244" t="s">
        <v>87</v>
      </c>
      <c r="AV932" s="13" t="s">
        <v>87</v>
      </c>
      <c r="AW932" s="13" t="s">
        <v>38</v>
      </c>
      <c r="AX932" s="13" t="s">
        <v>85</v>
      </c>
      <c r="AY932" s="244" t="s">
        <v>136</v>
      </c>
    </row>
    <row r="933" s="2" customFormat="1" ht="16.5" customHeight="1">
      <c r="A933" s="41"/>
      <c r="B933" s="42"/>
      <c r="C933" s="225" t="s">
        <v>398</v>
      </c>
      <c r="D933" s="225" t="s">
        <v>152</v>
      </c>
      <c r="E933" s="226" t="s">
        <v>1674</v>
      </c>
      <c r="F933" s="227" t="s">
        <v>1675</v>
      </c>
      <c r="G933" s="228" t="s">
        <v>550</v>
      </c>
      <c r="H933" s="229">
        <v>2890.4299999999998</v>
      </c>
      <c r="I933" s="230"/>
      <c r="J933" s="231">
        <f>ROUND(I933*H933,2)</f>
        <v>0</v>
      </c>
      <c r="K933" s="227" t="s">
        <v>790</v>
      </c>
      <c r="L933" s="47"/>
      <c r="M933" s="232" t="s">
        <v>21</v>
      </c>
      <c r="N933" s="233" t="s">
        <v>48</v>
      </c>
      <c r="O933" s="87"/>
      <c r="P933" s="215">
        <f>O933*H933</f>
        <v>0</v>
      </c>
      <c r="Q933" s="215">
        <v>0</v>
      </c>
      <c r="R933" s="215">
        <f>Q933*H933</f>
        <v>0</v>
      </c>
      <c r="S933" s="215">
        <v>0</v>
      </c>
      <c r="T933" s="216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17" t="s">
        <v>142</v>
      </c>
      <c r="AT933" s="217" t="s">
        <v>152</v>
      </c>
      <c r="AU933" s="217" t="s">
        <v>87</v>
      </c>
      <c r="AY933" s="20" t="s">
        <v>136</v>
      </c>
      <c r="BE933" s="218">
        <f>IF(N933="základní",J933,0)</f>
        <v>0</v>
      </c>
      <c r="BF933" s="218">
        <f>IF(N933="snížená",J933,0)</f>
        <v>0</v>
      </c>
      <c r="BG933" s="218">
        <f>IF(N933="zákl. přenesená",J933,0)</f>
        <v>0</v>
      </c>
      <c r="BH933" s="218">
        <f>IF(N933="sníž. přenesená",J933,0)</f>
        <v>0</v>
      </c>
      <c r="BI933" s="218">
        <f>IF(N933="nulová",J933,0)</f>
        <v>0</v>
      </c>
      <c r="BJ933" s="20" t="s">
        <v>85</v>
      </c>
      <c r="BK933" s="218">
        <f>ROUND(I933*H933,2)</f>
        <v>0</v>
      </c>
      <c r="BL933" s="20" t="s">
        <v>142</v>
      </c>
      <c r="BM933" s="217" t="s">
        <v>1676</v>
      </c>
    </row>
    <row r="934" s="2" customFormat="1">
      <c r="A934" s="41"/>
      <c r="B934" s="42"/>
      <c r="C934" s="43"/>
      <c r="D934" s="219" t="s">
        <v>143</v>
      </c>
      <c r="E934" s="43"/>
      <c r="F934" s="220" t="s">
        <v>1677</v>
      </c>
      <c r="G934" s="43"/>
      <c r="H934" s="43"/>
      <c r="I934" s="221"/>
      <c r="J934" s="43"/>
      <c r="K934" s="43"/>
      <c r="L934" s="47"/>
      <c r="M934" s="222"/>
      <c r="N934" s="223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143</v>
      </c>
      <c r="AU934" s="20" t="s">
        <v>87</v>
      </c>
    </row>
    <row r="935" s="2" customFormat="1">
      <c r="A935" s="41"/>
      <c r="B935" s="42"/>
      <c r="C935" s="43"/>
      <c r="D935" s="276" t="s">
        <v>793</v>
      </c>
      <c r="E935" s="43"/>
      <c r="F935" s="277" t="s">
        <v>1678</v>
      </c>
      <c r="G935" s="43"/>
      <c r="H935" s="43"/>
      <c r="I935" s="221"/>
      <c r="J935" s="43"/>
      <c r="K935" s="43"/>
      <c r="L935" s="47"/>
      <c r="M935" s="222"/>
      <c r="N935" s="223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793</v>
      </c>
      <c r="AU935" s="20" t="s">
        <v>87</v>
      </c>
    </row>
    <row r="936" s="13" customFormat="1">
      <c r="A936" s="13"/>
      <c r="B936" s="234"/>
      <c r="C936" s="235"/>
      <c r="D936" s="219" t="s">
        <v>278</v>
      </c>
      <c r="E936" s="236" t="s">
        <v>21</v>
      </c>
      <c r="F936" s="237" t="s">
        <v>747</v>
      </c>
      <c r="G936" s="235"/>
      <c r="H936" s="238">
        <v>2890.4299999999998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4" t="s">
        <v>278</v>
      </c>
      <c r="AU936" s="244" t="s">
        <v>87</v>
      </c>
      <c r="AV936" s="13" t="s">
        <v>87</v>
      </c>
      <c r="AW936" s="13" t="s">
        <v>38</v>
      </c>
      <c r="AX936" s="13" t="s">
        <v>85</v>
      </c>
      <c r="AY936" s="244" t="s">
        <v>136</v>
      </c>
    </row>
    <row r="937" s="2" customFormat="1" ht="16.5" customHeight="1">
      <c r="A937" s="41"/>
      <c r="B937" s="42"/>
      <c r="C937" s="225" t="s">
        <v>1679</v>
      </c>
      <c r="D937" s="225" t="s">
        <v>152</v>
      </c>
      <c r="E937" s="226" t="s">
        <v>1680</v>
      </c>
      <c r="F937" s="227" t="s">
        <v>1681</v>
      </c>
      <c r="G937" s="228" t="s">
        <v>550</v>
      </c>
      <c r="H937" s="229">
        <v>2890.4299999999998</v>
      </c>
      <c r="I937" s="230"/>
      <c r="J937" s="231">
        <f>ROUND(I937*H937,2)</f>
        <v>0</v>
      </c>
      <c r="K937" s="227" t="s">
        <v>790</v>
      </c>
      <c r="L937" s="47"/>
      <c r="M937" s="232" t="s">
        <v>21</v>
      </c>
      <c r="N937" s="233" t="s">
        <v>48</v>
      </c>
      <c r="O937" s="87"/>
      <c r="P937" s="215">
        <f>O937*H937</f>
        <v>0</v>
      </c>
      <c r="Q937" s="215">
        <v>0</v>
      </c>
      <c r="R937" s="215">
        <f>Q937*H937</f>
        <v>0</v>
      </c>
      <c r="S937" s="215">
        <v>0</v>
      </c>
      <c r="T937" s="216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7" t="s">
        <v>142</v>
      </c>
      <c r="AT937" s="217" t="s">
        <v>152</v>
      </c>
      <c r="AU937" s="217" t="s">
        <v>87</v>
      </c>
      <c r="AY937" s="20" t="s">
        <v>136</v>
      </c>
      <c r="BE937" s="218">
        <f>IF(N937="základní",J937,0)</f>
        <v>0</v>
      </c>
      <c r="BF937" s="218">
        <f>IF(N937="snížená",J937,0)</f>
        <v>0</v>
      </c>
      <c r="BG937" s="218">
        <f>IF(N937="zákl. přenesená",J937,0)</f>
        <v>0</v>
      </c>
      <c r="BH937" s="218">
        <f>IF(N937="sníž. přenesená",J937,0)</f>
        <v>0</v>
      </c>
      <c r="BI937" s="218">
        <f>IF(N937="nulová",J937,0)</f>
        <v>0</v>
      </c>
      <c r="BJ937" s="20" t="s">
        <v>85</v>
      </c>
      <c r="BK937" s="218">
        <f>ROUND(I937*H937,2)</f>
        <v>0</v>
      </c>
      <c r="BL937" s="20" t="s">
        <v>142</v>
      </c>
      <c r="BM937" s="217" t="s">
        <v>1682</v>
      </c>
    </row>
    <row r="938" s="2" customFormat="1">
      <c r="A938" s="41"/>
      <c r="B938" s="42"/>
      <c r="C938" s="43"/>
      <c r="D938" s="219" t="s">
        <v>143</v>
      </c>
      <c r="E938" s="43"/>
      <c r="F938" s="220" t="s">
        <v>1681</v>
      </c>
      <c r="G938" s="43"/>
      <c r="H938" s="43"/>
      <c r="I938" s="221"/>
      <c r="J938" s="43"/>
      <c r="K938" s="43"/>
      <c r="L938" s="47"/>
      <c r="M938" s="222"/>
      <c r="N938" s="223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143</v>
      </c>
      <c r="AU938" s="20" t="s">
        <v>87</v>
      </c>
    </row>
    <row r="939" s="2" customFormat="1">
      <c r="A939" s="41"/>
      <c r="B939" s="42"/>
      <c r="C939" s="43"/>
      <c r="D939" s="276" t="s">
        <v>793</v>
      </c>
      <c r="E939" s="43"/>
      <c r="F939" s="277" t="s">
        <v>1683</v>
      </c>
      <c r="G939" s="43"/>
      <c r="H939" s="43"/>
      <c r="I939" s="221"/>
      <c r="J939" s="43"/>
      <c r="K939" s="43"/>
      <c r="L939" s="47"/>
      <c r="M939" s="222"/>
      <c r="N939" s="223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793</v>
      </c>
      <c r="AU939" s="20" t="s">
        <v>87</v>
      </c>
    </row>
    <row r="940" s="13" customFormat="1">
      <c r="A940" s="13"/>
      <c r="B940" s="234"/>
      <c r="C940" s="235"/>
      <c r="D940" s="219" t="s">
        <v>278</v>
      </c>
      <c r="E940" s="236" t="s">
        <v>21</v>
      </c>
      <c r="F940" s="237" t="s">
        <v>747</v>
      </c>
      <c r="G940" s="235"/>
      <c r="H940" s="238">
        <v>2890.4299999999998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278</v>
      </c>
      <c r="AU940" s="244" t="s">
        <v>87</v>
      </c>
      <c r="AV940" s="13" t="s">
        <v>87</v>
      </c>
      <c r="AW940" s="13" t="s">
        <v>38</v>
      </c>
      <c r="AX940" s="13" t="s">
        <v>85</v>
      </c>
      <c r="AY940" s="244" t="s">
        <v>136</v>
      </c>
    </row>
    <row r="941" s="2" customFormat="1" ht="16.5" customHeight="1">
      <c r="A941" s="41"/>
      <c r="B941" s="42"/>
      <c r="C941" s="225" t="s">
        <v>401</v>
      </c>
      <c r="D941" s="225" t="s">
        <v>152</v>
      </c>
      <c r="E941" s="226" t="s">
        <v>1684</v>
      </c>
      <c r="F941" s="227" t="s">
        <v>1685</v>
      </c>
      <c r="G941" s="228" t="s">
        <v>550</v>
      </c>
      <c r="H941" s="229">
        <v>2995.1390000000001</v>
      </c>
      <c r="I941" s="230"/>
      <c r="J941" s="231">
        <f>ROUND(I941*H941,2)</f>
        <v>0</v>
      </c>
      <c r="K941" s="227" t="s">
        <v>21</v>
      </c>
      <c r="L941" s="47"/>
      <c r="M941" s="232" t="s">
        <v>21</v>
      </c>
      <c r="N941" s="233" t="s">
        <v>48</v>
      </c>
      <c r="O941" s="87"/>
      <c r="P941" s="215">
        <f>O941*H941</f>
        <v>0</v>
      </c>
      <c r="Q941" s="215">
        <v>0</v>
      </c>
      <c r="R941" s="215">
        <f>Q941*H941</f>
        <v>0</v>
      </c>
      <c r="S941" s="215">
        <v>0</v>
      </c>
      <c r="T941" s="216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7" t="s">
        <v>142</v>
      </c>
      <c r="AT941" s="217" t="s">
        <v>152</v>
      </c>
      <c r="AU941" s="217" t="s">
        <v>87</v>
      </c>
      <c r="AY941" s="20" t="s">
        <v>136</v>
      </c>
      <c r="BE941" s="218">
        <f>IF(N941="základní",J941,0)</f>
        <v>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20" t="s">
        <v>85</v>
      </c>
      <c r="BK941" s="218">
        <f>ROUND(I941*H941,2)</f>
        <v>0</v>
      </c>
      <c r="BL941" s="20" t="s">
        <v>142</v>
      </c>
      <c r="BM941" s="217" t="s">
        <v>1686</v>
      </c>
    </row>
    <row r="942" s="2" customFormat="1">
      <c r="A942" s="41"/>
      <c r="B942" s="42"/>
      <c r="C942" s="43"/>
      <c r="D942" s="219" t="s">
        <v>143</v>
      </c>
      <c r="E942" s="43"/>
      <c r="F942" s="220" t="s">
        <v>1687</v>
      </c>
      <c r="G942" s="43"/>
      <c r="H942" s="43"/>
      <c r="I942" s="221"/>
      <c r="J942" s="43"/>
      <c r="K942" s="43"/>
      <c r="L942" s="47"/>
      <c r="M942" s="222"/>
      <c r="N942" s="223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143</v>
      </c>
      <c r="AU942" s="20" t="s">
        <v>87</v>
      </c>
    </row>
    <row r="943" s="2" customFormat="1">
      <c r="A943" s="41"/>
      <c r="B943" s="42"/>
      <c r="C943" s="43"/>
      <c r="D943" s="219" t="s">
        <v>144</v>
      </c>
      <c r="E943" s="43"/>
      <c r="F943" s="224" t="s">
        <v>1688</v>
      </c>
      <c r="G943" s="43"/>
      <c r="H943" s="43"/>
      <c r="I943" s="221"/>
      <c r="J943" s="43"/>
      <c r="K943" s="43"/>
      <c r="L943" s="47"/>
      <c r="M943" s="222"/>
      <c r="N943" s="223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144</v>
      </c>
      <c r="AU943" s="20" t="s">
        <v>87</v>
      </c>
    </row>
    <row r="944" s="15" customFormat="1">
      <c r="A944" s="15"/>
      <c r="B944" s="258"/>
      <c r="C944" s="259"/>
      <c r="D944" s="219" t="s">
        <v>278</v>
      </c>
      <c r="E944" s="260" t="s">
        <v>21</v>
      </c>
      <c r="F944" s="261" t="s">
        <v>1689</v>
      </c>
      <c r="G944" s="259"/>
      <c r="H944" s="260" t="s">
        <v>21</v>
      </c>
      <c r="I944" s="262"/>
      <c r="J944" s="259"/>
      <c r="K944" s="259"/>
      <c r="L944" s="263"/>
      <c r="M944" s="264"/>
      <c r="N944" s="265"/>
      <c r="O944" s="265"/>
      <c r="P944" s="265"/>
      <c r="Q944" s="265"/>
      <c r="R944" s="265"/>
      <c r="S944" s="265"/>
      <c r="T944" s="266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67" t="s">
        <v>278</v>
      </c>
      <c r="AU944" s="267" t="s">
        <v>87</v>
      </c>
      <c r="AV944" s="15" t="s">
        <v>85</v>
      </c>
      <c r="AW944" s="15" t="s">
        <v>38</v>
      </c>
      <c r="AX944" s="15" t="s">
        <v>77</v>
      </c>
      <c r="AY944" s="267" t="s">
        <v>136</v>
      </c>
    </row>
    <row r="945" s="13" customFormat="1">
      <c r="A945" s="13"/>
      <c r="B945" s="234"/>
      <c r="C945" s="235"/>
      <c r="D945" s="219" t="s">
        <v>278</v>
      </c>
      <c r="E945" s="236" t="s">
        <v>21</v>
      </c>
      <c r="F945" s="237" t="s">
        <v>777</v>
      </c>
      <c r="G945" s="235"/>
      <c r="H945" s="238">
        <v>2995.1390000000001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278</v>
      </c>
      <c r="AU945" s="244" t="s">
        <v>87</v>
      </c>
      <c r="AV945" s="13" t="s">
        <v>87</v>
      </c>
      <c r="AW945" s="13" t="s">
        <v>38</v>
      </c>
      <c r="AX945" s="13" t="s">
        <v>85</v>
      </c>
      <c r="AY945" s="244" t="s">
        <v>136</v>
      </c>
    </row>
    <row r="946" s="2" customFormat="1" ht="16.5" customHeight="1">
      <c r="A946" s="41"/>
      <c r="B946" s="42"/>
      <c r="C946" s="225" t="s">
        <v>1690</v>
      </c>
      <c r="D946" s="225" t="s">
        <v>152</v>
      </c>
      <c r="E946" s="226" t="s">
        <v>1691</v>
      </c>
      <c r="F946" s="227" t="s">
        <v>1692</v>
      </c>
      <c r="G946" s="228" t="s">
        <v>550</v>
      </c>
      <c r="H946" s="229">
        <v>2890.4299999999998</v>
      </c>
      <c r="I946" s="230"/>
      <c r="J946" s="231">
        <f>ROUND(I946*H946,2)</f>
        <v>0</v>
      </c>
      <c r="K946" s="227" t="s">
        <v>21</v>
      </c>
      <c r="L946" s="47"/>
      <c r="M946" s="232" t="s">
        <v>21</v>
      </c>
      <c r="N946" s="233" t="s">
        <v>48</v>
      </c>
      <c r="O946" s="87"/>
      <c r="P946" s="215">
        <f>O946*H946</f>
        <v>0</v>
      </c>
      <c r="Q946" s="215">
        <v>0</v>
      </c>
      <c r="R946" s="215">
        <f>Q946*H946</f>
        <v>0</v>
      </c>
      <c r="S946" s="215">
        <v>0</v>
      </c>
      <c r="T946" s="216">
        <f>S946*H946</f>
        <v>0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17" t="s">
        <v>142</v>
      </c>
      <c r="AT946" s="217" t="s">
        <v>152</v>
      </c>
      <c r="AU946" s="217" t="s">
        <v>87</v>
      </c>
      <c r="AY946" s="20" t="s">
        <v>136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20" t="s">
        <v>85</v>
      </c>
      <c r="BK946" s="218">
        <f>ROUND(I946*H946,2)</f>
        <v>0</v>
      </c>
      <c r="BL946" s="20" t="s">
        <v>142</v>
      </c>
      <c r="BM946" s="217" t="s">
        <v>1693</v>
      </c>
    </row>
    <row r="947" s="2" customFormat="1">
      <c r="A947" s="41"/>
      <c r="B947" s="42"/>
      <c r="C947" s="43"/>
      <c r="D947" s="219" t="s">
        <v>143</v>
      </c>
      <c r="E947" s="43"/>
      <c r="F947" s="220" t="s">
        <v>1694</v>
      </c>
      <c r="G947" s="43"/>
      <c r="H947" s="43"/>
      <c r="I947" s="221"/>
      <c r="J947" s="43"/>
      <c r="K947" s="43"/>
      <c r="L947" s="47"/>
      <c r="M947" s="222"/>
      <c r="N947" s="223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20" t="s">
        <v>143</v>
      </c>
      <c r="AU947" s="20" t="s">
        <v>87</v>
      </c>
    </row>
    <row r="948" s="2" customFormat="1">
      <c r="A948" s="41"/>
      <c r="B948" s="42"/>
      <c r="C948" s="43"/>
      <c r="D948" s="219" t="s">
        <v>144</v>
      </c>
      <c r="E948" s="43"/>
      <c r="F948" s="224" t="s">
        <v>1695</v>
      </c>
      <c r="G948" s="43"/>
      <c r="H948" s="43"/>
      <c r="I948" s="221"/>
      <c r="J948" s="43"/>
      <c r="K948" s="43"/>
      <c r="L948" s="47"/>
      <c r="M948" s="222"/>
      <c r="N948" s="223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144</v>
      </c>
      <c r="AU948" s="20" t="s">
        <v>87</v>
      </c>
    </row>
    <row r="949" s="15" customFormat="1">
      <c r="A949" s="15"/>
      <c r="B949" s="258"/>
      <c r="C949" s="259"/>
      <c r="D949" s="219" t="s">
        <v>278</v>
      </c>
      <c r="E949" s="260" t="s">
        <v>21</v>
      </c>
      <c r="F949" s="261" t="s">
        <v>1696</v>
      </c>
      <c r="G949" s="259"/>
      <c r="H949" s="260" t="s">
        <v>21</v>
      </c>
      <c r="I949" s="262"/>
      <c r="J949" s="259"/>
      <c r="K949" s="259"/>
      <c r="L949" s="263"/>
      <c r="M949" s="264"/>
      <c r="N949" s="265"/>
      <c r="O949" s="265"/>
      <c r="P949" s="265"/>
      <c r="Q949" s="265"/>
      <c r="R949" s="265"/>
      <c r="S949" s="265"/>
      <c r="T949" s="266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67" t="s">
        <v>278</v>
      </c>
      <c r="AU949" s="267" t="s">
        <v>87</v>
      </c>
      <c r="AV949" s="15" t="s">
        <v>85</v>
      </c>
      <c r="AW949" s="15" t="s">
        <v>38</v>
      </c>
      <c r="AX949" s="15" t="s">
        <v>77</v>
      </c>
      <c r="AY949" s="267" t="s">
        <v>136</v>
      </c>
    </row>
    <row r="950" s="15" customFormat="1">
      <c r="A950" s="15"/>
      <c r="B950" s="258"/>
      <c r="C950" s="259"/>
      <c r="D950" s="219" t="s">
        <v>278</v>
      </c>
      <c r="E950" s="260" t="s">
        <v>21</v>
      </c>
      <c r="F950" s="261" t="s">
        <v>1123</v>
      </c>
      <c r="G950" s="259"/>
      <c r="H950" s="260" t="s">
        <v>21</v>
      </c>
      <c r="I950" s="262"/>
      <c r="J950" s="259"/>
      <c r="K950" s="259"/>
      <c r="L950" s="263"/>
      <c r="M950" s="264"/>
      <c r="N950" s="265"/>
      <c r="O950" s="265"/>
      <c r="P950" s="265"/>
      <c r="Q950" s="265"/>
      <c r="R950" s="265"/>
      <c r="S950" s="265"/>
      <c r="T950" s="266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67" t="s">
        <v>278</v>
      </c>
      <c r="AU950" s="267" t="s">
        <v>87</v>
      </c>
      <c r="AV950" s="15" t="s">
        <v>85</v>
      </c>
      <c r="AW950" s="15" t="s">
        <v>38</v>
      </c>
      <c r="AX950" s="15" t="s">
        <v>77</v>
      </c>
      <c r="AY950" s="267" t="s">
        <v>136</v>
      </c>
    </row>
    <row r="951" s="13" customFormat="1">
      <c r="A951" s="13"/>
      <c r="B951" s="234"/>
      <c r="C951" s="235"/>
      <c r="D951" s="219" t="s">
        <v>278</v>
      </c>
      <c r="E951" s="236" t="s">
        <v>21</v>
      </c>
      <c r="F951" s="237" t="s">
        <v>1697</v>
      </c>
      <c r="G951" s="235"/>
      <c r="H951" s="238">
        <v>696.14999999999998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278</v>
      </c>
      <c r="AU951" s="244" t="s">
        <v>87</v>
      </c>
      <c r="AV951" s="13" t="s">
        <v>87</v>
      </c>
      <c r="AW951" s="13" t="s">
        <v>38</v>
      </c>
      <c r="AX951" s="13" t="s">
        <v>77</v>
      </c>
      <c r="AY951" s="244" t="s">
        <v>136</v>
      </c>
    </row>
    <row r="952" s="13" customFormat="1">
      <c r="A952" s="13"/>
      <c r="B952" s="234"/>
      <c r="C952" s="235"/>
      <c r="D952" s="219" t="s">
        <v>278</v>
      </c>
      <c r="E952" s="236" t="s">
        <v>21</v>
      </c>
      <c r="F952" s="237" t="s">
        <v>1698</v>
      </c>
      <c r="G952" s="235"/>
      <c r="H952" s="238">
        <v>11.467000000000001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4" t="s">
        <v>278</v>
      </c>
      <c r="AU952" s="244" t="s">
        <v>87</v>
      </c>
      <c r="AV952" s="13" t="s">
        <v>87</v>
      </c>
      <c r="AW952" s="13" t="s">
        <v>38</v>
      </c>
      <c r="AX952" s="13" t="s">
        <v>77</v>
      </c>
      <c r="AY952" s="244" t="s">
        <v>136</v>
      </c>
    </row>
    <row r="953" s="13" customFormat="1">
      <c r="A953" s="13"/>
      <c r="B953" s="234"/>
      <c r="C953" s="235"/>
      <c r="D953" s="219" t="s">
        <v>278</v>
      </c>
      <c r="E953" s="236" t="s">
        <v>21</v>
      </c>
      <c r="F953" s="237" t="s">
        <v>1699</v>
      </c>
      <c r="G953" s="235"/>
      <c r="H953" s="238">
        <v>470.45499999999998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278</v>
      </c>
      <c r="AU953" s="244" t="s">
        <v>87</v>
      </c>
      <c r="AV953" s="13" t="s">
        <v>87</v>
      </c>
      <c r="AW953" s="13" t="s">
        <v>38</v>
      </c>
      <c r="AX953" s="13" t="s">
        <v>77</v>
      </c>
      <c r="AY953" s="244" t="s">
        <v>136</v>
      </c>
    </row>
    <row r="954" s="13" customFormat="1">
      <c r="A954" s="13"/>
      <c r="B954" s="234"/>
      <c r="C954" s="235"/>
      <c r="D954" s="219" t="s">
        <v>278</v>
      </c>
      <c r="E954" s="236" t="s">
        <v>21</v>
      </c>
      <c r="F954" s="237" t="s">
        <v>1700</v>
      </c>
      <c r="G954" s="235"/>
      <c r="H954" s="238">
        <v>168.94999999999999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278</v>
      </c>
      <c r="AU954" s="244" t="s">
        <v>87</v>
      </c>
      <c r="AV954" s="13" t="s">
        <v>87</v>
      </c>
      <c r="AW954" s="13" t="s">
        <v>38</v>
      </c>
      <c r="AX954" s="13" t="s">
        <v>77</v>
      </c>
      <c r="AY954" s="244" t="s">
        <v>136</v>
      </c>
    </row>
    <row r="955" s="13" customFormat="1">
      <c r="A955" s="13"/>
      <c r="B955" s="234"/>
      <c r="C955" s="235"/>
      <c r="D955" s="219" t="s">
        <v>278</v>
      </c>
      <c r="E955" s="236" t="s">
        <v>21</v>
      </c>
      <c r="F955" s="237" t="s">
        <v>1701</v>
      </c>
      <c r="G955" s="235"/>
      <c r="H955" s="238">
        <v>0.35199999999999998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4" t="s">
        <v>278</v>
      </c>
      <c r="AU955" s="244" t="s">
        <v>87</v>
      </c>
      <c r="AV955" s="13" t="s">
        <v>87</v>
      </c>
      <c r="AW955" s="13" t="s">
        <v>38</v>
      </c>
      <c r="AX955" s="13" t="s">
        <v>77</v>
      </c>
      <c r="AY955" s="244" t="s">
        <v>136</v>
      </c>
    </row>
    <row r="956" s="16" customFormat="1">
      <c r="A956" s="16"/>
      <c r="B956" s="278"/>
      <c r="C956" s="279"/>
      <c r="D956" s="219" t="s">
        <v>278</v>
      </c>
      <c r="E956" s="280" t="s">
        <v>21</v>
      </c>
      <c r="F956" s="281" t="s">
        <v>833</v>
      </c>
      <c r="G956" s="279"/>
      <c r="H956" s="282">
        <v>1347.374</v>
      </c>
      <c r="I956" s="283"/>
      <c r="J956" s="279"/>
      <c r="K956" s="279"/>
      <c r="L956" s="284"/>
      <c r="M956" s="285"/>
      <c r="N956" s="286"/>
      <c r="O956" s="286"/>
      <c r="P956" s="286"/>
      <c r="Q956" s="286"/>
      <c r="R956" s="286"/>
      <c r="S956" s="286"/>
      <c r="T956" s="287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T956" s="288" t="s">
        <v>278</v>
      </c>
      <c r="AU956" s="288" t="s">
        <v>87</v>
      </c>
      <c r="AV956" s="16" t="s">
        <v>148</v>
      </c>
      <c r="AW956" s="16" t="s">
        <v>38</v>
      </c>
      <c r="AX956" s="16" t="s">
        <v>77</v>
      </c>
      <c r="AY956" s="288" t="s">
        <v>136</v>
      </c>
    </row>
    <row r="957" s="15" customFormat="1">
      <c r="A957" s="15"/>
      <c r="B957" s="258"/>
      <c r="C957" s="259"/>
      <c r="D957" s="219" t="s">
        <v>278</v>
      </c>
      <c r="E957" s="260" t="s">
        <v>21</v>
      </c>
      <c r="F957" s="261" t="s">
        <v>1127</v>
      </c>
      <c r="G957" s="259"/>
      <c r="H957" s="260" t="s">
        <v>21</v>
      </c>
      <c r="I957" s="262"/>
      <c r="J957" s="259"/>
      <c r="K957" s="259"/>
      <c r="L957" s="263"/>
      <c r="M957" s="264"/>
      <c r="N957" s="265"/>
      <c r="O957" s="265"/>
      <c r="P957" s="265"/>
      <c r="Q957" s="265"/>
      <c r="R957" s="265"/>
      <c r="S957" s="265"/>
      <c r="T957" s="266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7" t="s">
        <v>278</v>
      </c>
      <c r="AU957" s="267" t="s">
        <v>87</v>
      </c>
      <c r="AV957" s="15" t="s">
        <v>85</v>
      </c>
      <c r="AW957" s="15" t="s">
        <v>38</v>
      </c>
      <c r="AX957" s="15" t="s">
        <v>77</v>
      </c>
      <c r="AY957" s="267" t="s">
        <v>136</v>
      </c>
    </row>
    <row r="958" s="13" customFormat="1">
      <c r="A958" s="13"/>
      <c r="B958" s="234"/>
      <c r="C958" s="235"/>
      <c r="D958" s="219" t="s">
        <v>278</v>
      </c>
      <c r="E958" s="236" t="s">
        <v>21</v>
      </c>
      <c r="F958" s="237" t="s">
        <v>1702</v>
      </c>
      <c r="G958" s="235"/>
      <c r="H958" s="238">
        <v>720.09000000000003</v>
      </c>
      <c r="I958" s="239"/>
      <c r="J958" s="235"/>
      <c r="K958" s="235"/>
      <c r="L958" s="240"/>
      <c r="M958" s="241"/>
      <c r="N958" s="242"/>
      <c r="O958" s="242"/>
      <c r="P958" s="242"/>
      <c r="Q958" s="242"/>
      <c r="R958" s="242"/>
      <c r="S958" s="242"/>
      <c r="T958" s="24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4" t="s">
        <v>278</v>
      </c>
      <c r="AU958" s="244" t="s">
        <v>87</v>
      </c>
      <c r="AV958" s="13" t="s">
        <v>87</v>
      </c>
      <c r="AW958" s="13" t="s">
        <v>38</v>
      </c>
      <c r="AX958" s="13" t="s">
        <v>77</v>
      </c>
      <c r="AY958" s="244" t="s">
        <v>136</v>
      </c>
    </row>
    <row r="959" s="13" customFormat="1">
      <c r="A959" s="13"/>
      <c r="B959" s="234"/>
      <c r="C959" s="235"/>
      <c r="D959" s="219" t="s">
        <v>278</v>
      </c>
      <c r="E959" s="236" t="s">
        <v>21</v>
      </c>
      <c r="F959" s="237" t="s">
        <v>1703</v>
      </c>
      <c r="G959" s="235"/>
      <c r="H959" s="238">
        <v>790.774</v>
      </c>
      <c r="I959" s="239"/>
      <c r="J959" s="235"/>
      <c r="K959" s="235"/>
      <c r="L959" s="240"/>
      <c r="M959" s="241"/>
      <c r="N959" s="242"/>
      <c r="O959" s="242"/>
      <c r="P959" s="242"/>
      <c r="Q959" s="242"/>
      <c r="R959" s="242"/>
      <c r="S959" s="242"/>
      <c r="T959" s="24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4" t="s">
        <v>278</v>
      </c>
      <c r="AU959" s="244" t="s">
        <v>87</v>
      </c>
      <c r="AV959" s="13" t="s">
        <v>87</v>
      </c>
      <c r="AW959" s="13" t="s">
        <v>38</v>
      </c>
      <c r="AX959" s="13" t="s">
        <v>77</v>
      </c>
      <c r="AY959" s="244" t="s">
        <v>136</v>
      </c>
    </row>
    <row r="960" s="13" customFormat="1">
      <c r="A960" s="13"/>
      <c r="B960" s="234"/>
      <c r="C960" s="235"/>
      <c r="D960" s="219" t="s">
        <v>278</v>
      </c>
      <c r="E960" s="236" t="s">
        <v>21</v>
      </c>
      <c r="F960" s="237" t="s">
        <v>1704</v>
      </c>
      <c r="G960" s="235"/>
      <c r="H960" s="238">
        <v>32.192</v>
      </c>
      <c r="I960" s="239"/>
      <c r="J960" s="235"/>
      <c r="K960" s="235"/>
      <c r="L960" s="240"/>
      <c r="M960" s="241"/>
      <c r="N960" s="242"/>
      <c r="O960" s="242"/>
      <c r="P960" s="242"/>
      <c r="Q960" s="242"/>
      <c r="R960" s="242"/>
      <c r="S960" s="242"/>
      <c r="T960" s="24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4" t="s">
        <v>278</v>
      </c>
      <c r="AU960" s="244" t="s">
        <v>87</v>
      </c>
      <c r="AV960" s="13" t="s">
        <v>87</v>
      </c>
      <c r="AW960" s="13" t="s">
        <v>38</v>
      </c>
      <c r="AX960" s="13" t="s">
        <v>77</v>
      </c>
      <c r="AY960" s="244" t="s">
        <v>136</v>
      </c>
    </row>
    <row r="961" s="16" customFormat="1">
      <c r="A961" s="16"/>
      <c r="B961" s="278"/>
      <c r="C961" s="279"/>
      <c r="D961" s="219" t="s">
        <v>278</v>
      </c>
      <c r="E961" s="280" t="s">
        <v>21</v>
      </c>
      <c r="F961" s="281" t="s">
        <v>833</v>
      </c>
      <c r="G961" s="279"/>
      <c r="H961" s="282">
        <v>1543.056</v>
      </c>
      <c r="I961" s="283"/>
      <c r="J961" s="279"/>
      <c r="K961" s="279"/>
      <c r="L961" s="284"/>
      <c r="M961" s="285"/>
      <c r="N961" s="286"/>
      <c r="O961" s="286"/>
      <c r="P961" s="286"/>
      <c r="Q961" s="286"/>
      <c r="R961" s="286"/>
      <c r="S961" s="286"/>
      <c r="T961" s="287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T961" s="288" t="s">
        <v>278</v>
      </c>
      <c r="AU961" s="288" t="s">
        <v>87</v>
      </c>
      <c r="AV961" s="16" t="s">
        <v>148</v>
      </c>
      <c r="AW961" s="16" t="s">
        <v>38</v>
      </c>
      <c r="AX961" s="16" t="s">
        <v>77</v>
      </c>
      <c r="AY961" s="288" t="s">
        <v>136</v>
      </c>
    </row>
    <row r="962" s="14" customFormat="1">
      <c r="A962" s="14"/>
      <c r="B962" s="245"/>
      <c r="C962" s="246"/>
      <c r="D962" s="219" t="s">
        <v>278</v>
      </c>
      <c r="E962" s="247" t="s">
        <v>747</v>
      </c>
      <c r="F962" s="248" t="s">
        <v>280</v>
      </c>
      <c r="G962" s="246"/>
      <c r="H962" s="249">
        <v>2890.4299999999998</v>
      </c>
      <c r="I962" s="250"/>
      <c r="J962" s="246"/>
      <c r="K962" s="246"/>
      <c r="L962" s="251"/>
      <c r="M962" s="252"/>
      <c r="N962" s="253"/>
      <c r="O962" s="253"/>
      <c r="P962" s="253"/>
      <c r="Q962" s="253"/>
      <c r="R962" s="253"/>
      <c r="S962" s="253"/>
      <c r="T962" s="25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5" t="s">
        <v>278</v>
      </c>
      <c r="AU962" s="255" t="s">
        <v>87</v>
      </c>
      <c r="AV962" s="14" t="s">
        <v>142</v>
      </c>
      <c r="AW962" s="14" t="s">
        <v>38</v>
      </c>
      <c r="AX962" s="14" t="s">
        <v>85</v>
      </c>
      <c r="AY962" s="255" t="s">
        <v>136</v>
      </c>
    </row>
    <row r="963" s="2" customFormat="1" ht="16.5" customHeight="1">
      <c r="A963" s="41"/>
      <c r="B963" s="42"/>
      <c r="C963" s="225" t="s">
        <v>405</v>
      </c>
      <c r="D963" s="225" t="s">
        <v>152</v>
      </c>
      <c r="E963" s="226" t="s">
        <v>1705</v>
      </c>
      <c r="F963" s="227" t="s">
        <v>1706</v>
      </c>
      <c r="G963" s="228" t="s">
        <v>550</v>
      </c>
      <c r="H963" s="229">
        <v>2995.1390000000001</v>
      </c>
      <c r="I963" s="230"/>
      <c r="J963" s="231">
        <f>ROUND(I963*H963,2)</f>
        <v>0</v>
      </c>
      <c r="K963" s="227" t="s">
        <v>790</v>
      </c>
      <c r="L963" s="47"/>
      <c r="M963" s="232" t="s">
        <v>21</v>
      </c>
      <c r="N963" s="233" t="s">
        <v>48</v>
      </c>
      <c r="O963" s="87"/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R963" s="217" t="s">
        <v>142</v>
      </c>
      <c r="AT963" s="217" t="s">
        <v>152</v>
      </c>
      <c r="AU963" s="217" t="s">
        <v>87</v>
      </c>
      <c r="AY963" s="20" t="s">
        <v>136</v>
      </c>
      <c r="BE963" s="218">
        <f>IF(N963="základní",J963,0)</f>
        <v>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20" t="s">
        <v>85</v>
      </c>
      <c r="BK963" s="218">
        <f>ROUND(I963*H963,2)</f>
        <v>0</v>
      </c>
      <c r="BL963" s="20" t="s">
        <v>142</v>
      </c>
      <c r="BM963" s="217" t="s">
        <v>1707</v>
      </c>
    </row>
    <row r="964" s="2" customFormat="1">
      <c r="A964" s="41"/>
      <c r="B964" s="42"/>
      <c r="C964" s="43"/>
      <c r="D964" s="219" t="s">
        <v>143</v>
      </c>
      <c r="E964" s="43"/>
      <c r="F964" s="220" t="s">
        <v>1708</v>
      </c>
      <c r="G964" s="43"/>
      <c r="H964" s="43"/>
      <c r="I964" s="221"/>
      <c r="J964" s="43"/>
      <c r="K964" s="43"/>
      <c r="L964" s="47"/>
      <c r="M964" s="222"/>
      <c r="N964" s="223"/>
      <c r="O964" s="87"/>
      <c r="P964" s="87"/>
      <c r="Q964" s="87"/>
      <c r="R964" s="87"/>
      <c r="S964" s="87"/>
      <c r="T964" s="88"/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T964" s="20" t="s">
        <v>143</v>
      </c>
      <c r="AU964" s="20" t="s">
        <v>87</v>
      </c>
    </row>
    <row r="965" s="2" customFormat="1">
      <c r="A965" s="41"/>
      <c r="B965" s="42"/>
      <c r="C965" s="43"/>
      <c r="D965" s="276" t="s">
        <v>793</v>
      </c>
      <c r="E965" s="43"/>
      <c r="F965" s="277" t="s">
        <v>1709</v>
      </c>
      <c r="G965" s="43"/>
      <c r="H965" s="43"/>
      <c r="I965" s="221"/>
      <c r="J965" s="43"/>
      <c r="K965" s="43"/>
      <c r="L965" s="47"/>
      <c r="M965" s="222"/>
      <c r="N965" s="223"/>
      <c r="O965" s="87"/>
      <c r="P965" s="87"/>
      <c r="Q965" s="87"/>
      <c r="R965" s="87"/>
      <c r="S965" s="87"/>
      <c r="T965" s="88"/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T965" s="20" t="s">
        <v>793</v>
      </c>
      <c r="AU965" s="20" t="s">
        <v>87</v>
      </c>
    </row>
    <row r="966" s="15" customFormat="1">
      <c r="A966" s="15"/>
      <c r="B966" s="258"/>
      <c r="C966" s="259"/>
      <c r="D966" s="219" t="s">
        <v>278</v>
      </c>
      <c r="E966" s="260" t="s">
        <v>21</v>
      </c>
      <c r="F966" s="261" t="s">
        <v>885</v>
      </c>
      <c r="G966" s="259"/>
      <c r="H966" s="260" t="s">
        <v>21</v>
      </c>
      <c r="I966" s="262"/>
      <c r="J966" s="259"/>
      <c r="K966" s="259"/>
      <c r="L966" s="263"/>
      <c r="M966" s="264"/>
      <c r="N966" s="265"/>
      <c r="O966" s="265"/>
      <c r="P966" s="265"/>
      <c r="Q966" s="265"/>
      <c r="R966" s="265"/>
      <c r="S966" s="265"/>
      <c r="T966" s="266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7" t="s">
        <v>278</v>
      </c>
      <c r="AU966" s="267" t="s">
        <v>87</v>
      </c>
      <c r="AV966" s="15" t="s">
        <v>85</v>
      </c>
      <c r="AW966" s="15" t="s">
        <v>38</v>
      </c>
      <c r="AX966" s="15" t="s">
        <v>77</v>
      </c>
      <c r="AY966" s="267" t="s">
        <v>136</v>
      </c>
    </row>
    <row r="967" s="13" customFormat="1">
      <c r="A967" s="13"/>
      <c r="B967" s="234"/>
      <c r="C967" s="235"/>
      <c r="D967" s="219" t="s">
        <v>278</v>
      </c>
      <c r="E967" s="236" t="s">
        <v>21</v>
      </c>
      <c r="F967" s="237" t="s">
        <v>909</v>
      </c>
      <c r="G967" s="235"/>
      <c r="H967" s="238">
        <v>1041.983</v>
      </c>
      <c r="I967" s="239"/>
      <c r="J967" s="235"/>
      <c r="K967" s="235"/>
      <c r="L967" s="240"/>
      <c r="M967" s="241"/>
      <c r="N967" s="242"/>
      <c r="O967" s="242"/>
      <c r="P967" s="242"/>
      <c r="Q967" s="242"/>
      <c r="R967" s="242"/>
      <c r="S967" s="242"/>
      <c r="T967" s="24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4" t="s">
        <v>278</v>
      </c>
      <c r="AU967" s="244" t="s">
        <v>87</v>
      </c>
      <c r="AV967" s="13" t="s">
        <v>87</v>
      </c>
      <c r="AW967" s="13" t="s">
        <v>38</v>
      </c>
      <c r="AX967" s="13" t="s">
        <v>77</v>
      </c>
      <c r="AY967" s="244" t="s">
        <v>136</v>
      </c>
    </row>
    <row r="968" s="13" customFormat="1">
      <c r="A968" s="13"/>
      <c r="B968" s="234"/>
      <c r="C968" s="235"/>
      <c r="D968" s="219" t="s">
        <v>278</v>
      </c>
      <c r="E968" s="236" t="s">
        <v>21</v>
      </c>
      <c r="F968" s="237" t="s">
        <v>910</v>
      </c>
      <c r="G968" s="235"/>
      <c r="H968" s="238">
        <v>70.704999999999998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278</v>
      </c>
      <c r="AU968" s="244" t="s">
        <v>87</v>
      </c>
      <c r="AV968" s="13" t="s">
        <v>87</v>
      </c>
      <c r="AW968" s="13" t="s">
        <v>38</v>
      </c>
      <c r="AX968" s="13" t="s">
        <v>77</v>
      </c>
      <c r="AY968" s="244" t="s">
        <v>136</v>
      </c>
    </row>
    <row r="969" s="13" customFormat="1">
      <c r="A969" s="13"/>
      <c r="B969" s="234"/>
      <c r="C969" s="235"/>
      <c r="D969" s="219" t="s">
        <v>278</v>
      </c>
      <c r="E969" s="236" t="s">
        <v>21</v>
      </c>
      <c r="F969" s="237" t="s">
        <v>911</v>
      </c>
      <c r="G969" s="235"/>
      <c r="H969" s="238">
        <v>1170.3869999999999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4" t="s">
        <v>278</v>
      </c>
      <c r="AU969" s="244" t="s">
        <v>87</v>
      </c>
      <c r="AV969" s="13" t="s">
        <v>87</v>
      </c>
      <c r="AW969" s="13" t="s">
        <v>38</v>
      </c>
      <c r="AX969" s="13" t="s">
        <v>77</v>
      </c>
      <c r="AY969" s="244" t="s">
        <v>136</v>
      </c>
    </row>
    <row r="970" s="13" customFormat="1">
      <c r="A970" s="13"/>
      <c r="B970" s="234"/>
      <c r="C970" s="235"/>
      <c r="D970" s="219" t="s">
        <v>278</v>
      </c>
      <c r="E970" s="236" t="s">
        <v>21</v>
      </c>
      <c r="F970" s="237" t="s">
        <v>912</v>
      </c>
      <c r="G970" s="235"/>
      <c r="H970" s="238">
        <v>1114.654</v>
      </c>
      <c r="I970" s="239"/>
      <c r="J970" s="235"/>
      <c r="K970" s="235"/>
      <c r="L970" s="240"/>
      <c r="M970" s="241"/>
      <c r="N970" s="242"/>
      <c r="O970" s="242"/>
      <c r="P970" s="242"/>
      <c r="Q970" s="242"/>
      <c r="R970" s="242"/>
      <c r="S970" s="242"/>
      <c r="T970" s="24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4" t="s">
        <v>278</v>
      </c>
      <c r="AU970" s="244" t="s">
        <v>87</v>
      </c>
      <c r="AV970" s="13" t="s">
        <v>87</v>
      </c>
      <c r="AW970" s="13" t="s">
        <v>38</v>
      </c>
      <c r="AX970" s="13" t="s">
        <v>77</v>
      </c>
      <c r="AY970" s="244" t="s">
        <v>136</v>
      </c>
    </row>
    <row r="971" s="13" customFormat="1">
      <c r="A971" s="13"/>
      <c r="B971" s="234"/>
      <c r="C971" s="235"/>
      <c r="D971" s="219" t="s">
        <v>278</v>
      </c>
      <c r="E971" s="236" t="s">
        <v>21</v>
      </c>
      <c r="F971" s="237" t="s">
        <v>1710</v>
      </c>
      <c r="G971" s="235"/>
      <c r="H971" s="238">
        <v>-402.58999999999998</v>
      </c>
      <c r="I971" s="239"/>
      <c r="J971" s="235"/>
      <c r="K971" s="235"/>
      <c r="L971" s="240"/>
      <c r="M971" s="241"/>
      <c r="N971" s="242"/>
      <c r="O971" s="242"/>
      <c r="P971" s="242"/>
      <c r="Q971" s="242"/>
      <c r="R971" s="242"/>
      <c r="S971" s="242"/>
      <c r="T971" s="24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4" t="s">
        <v>278</v>
      </c>
      <c r="AU971" s="244" t="s">
        <v>87</v>
      </c>
      <c r="AV971" s="13" t="s">
        <v>87</v>
      </c>
      <c r="AW971" s="13" t="s">
        <v>38</v>
      </c>
      <c r="AX971" s="13" t="s">
        <v>77</v>
      </c>
      <c r="AY971" s="244" t="s">
        <v>136</v>
      </c>
    </row>
    <row r="972" s="14" customFormat="1">
      <c r="A972" s="14"/>
      <c r="B972" s="245"/>
      <c r="C972" s="246"/>
      <c r="D972" s="219" t="s">
        <v>278</v>
      </c>
      <c r="E972" s="247" t="s">
        <v>777</v>
      </c>
      <c r="F972" s="248" t="s">
        <v>280</v>
      </c>
      <c r="G972" s="246"/>
      <c r="H972" s="249">
        <v>2995.1390000000001</v>
      </c>
      <c r="I972" s="250"/>
      <c r="J972" s="246"/>
      <c r="K972" s="246"/>
      <c r="L972" s="251"/>
      <c r="M972" s="252"/>
      <c r="N972" s="253"/>
      <c r="O972" s="253"/>
      <c r="P972" s="253"/>
      <c r="Q972" s="253"/>
      <c r="R972" s="253"/>
      <c r="S972" s="253"/>
      <c r="T972" s="25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5" t="s">
        <v>278</v>
      </c>
      <c r="AU972" s="255" t="s">
        <v>87</v>
      </c>
      <c r="AV972" s="14" t="s">
        <v>142</v>
      </c>
      <c r="AW972" s="14" t="s">
        <v>38</v>
      </c>
      <c r="AX972" s="14" t="s">
        <v>85</v>
      </c>
      <c r="AY972" s="255" t="s">
        <v>136</v>
      </c>
    </row>
    <row r="973" s="2" customFormat="1" ht="16.5" customHeight="1">
      <c r="A973" s="41"/>
      <c r="B973" s="42"/>
      <c r="C973" s="225" t="s">
        <v>1711</v>
      </c>
      <c r="D973" s="225" t="s">
        <v>152</v>
      </c>
      <c r="E973" s="226" t="s">
        <v>1712</v>
      </c>
      <c r="F973" s="227" t="s">
        <v>1713</v>
      </c>
      <c r="G973" s="228" t="s">
        <v>550</v>
      </c>
      <c r="H973" s="229">
        <v>163.762</v>
      </c>
      <c r="I973" s="230"/>
      <c r="J973" s="231">
        <f>ROUND(I973*H973,2)</f>
        <v>0</v>
      </c>
      <c r="K973" s="227" t="s">
        <v>21</v>
      </c>
      <c r="L973" s="47"/>
      <c r="M973" s="232" t="s">
        <v>21</v>
      </c>
      <c r="N973" s="233" t="s">
        <v>48</v>
      </c>
      <c r="O973" s="87"/>
      <c r="P973" s="215">
        <f>O973*H973</f>
        <v>0</v>
      </c>
      <c r="Q973" s="215">
        <v>0</v>
      </c>
      <c r="R973" s="215">
        <f>Q973*H973</f>
        <v>0</v>
      </c>
      <c r="S973" s="215">
        <v>0</v>
      </c>
      <c r="T973" s="216">
        <f>S973*H973</f>
        <v>0</v>
      </c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R973" s="217" t="s">
        <v>142</v>
      </c>
      <c r="AT973" s="217" t="s">
        <v>152</v>
      </c>
      <c r="AU973" s="217" t="s">
        <v>87</v>
      </c>
      <c r="AY973" s="20" t="s">
        <v>136</v>
      </c>
      <c r="BE973" s="218">
        <f>IF(N973="základní",J973,0)</f>
        <v>0</v>
      </c>
      <c r="BF973" s="218">
        <f>IF(N973="snížená",J973,0)</f>
        <v>0</v>
      </c>
      <c r="BG973" s="218">
        <f>IF(N973="zákl. přenesená",J973,0)</f>
        <v>0</v>
      </c>
      <c r="BH973" s="218">
        <f>IF(N973="sníž. přenesená",J973,0)</f>
        <v>0</v>
      </c>
      <c r="BI973" s="218">
        <f>IF(N973="nulová",J973,0)</f>
        <v>0</v>
      </c>
      <c r="BJ973" s="20" t="s">
        <v>85</v>
      </c>
      <c r="BK973" s="218">
        <f>ROUND(I973*H973,2)</f>
        <v>0</v>
      </c>
      <c r="BL973" s="20" t="s">
        <v>142</v>
      </c>
      <c r="BM973" s="217" t="s">
        <v>1714</v>
      </c>
    </row>
    <row r="974" s="2" customFormat="1">
      <c r="A974" s="41"/>
      <c r="B974" s="42"/>
      <c r="C974" s="43"/>
      <c r="D974" s="219" t="s">
        <v>143</v>
      </c>
      <c r="E974" s="43"/>
      <c r="F974" s="220" t="s">
        <v>1715</v>
      </c>
      <c r="G974" s="43"/>
      <c r="H974" s="43"/>
      <c r="I974" s="221"/>
      <c r="J974" s="43"/>
      <c r="K974" s="43"/>
      <c r="L974" s="47"/>
      <c r="M974" s="222"/>
      <c r="N974" s="223"/>
      <c r="O974" s="87"/>
      <c r="P974" s="87"/>
      <c r="Q974" s="87"/>
      <c r="R974" s="87"/>
      <c r="S974" s="87"/>
      <c r="T974" s="88"/>
      <c r="U974" s="41"/>
      <c r="V974" s="41"/>
      <c r="W974" s="41"/>
      <c r="X974" s="41"/>
      <c r="Y974" s="41"/>
      <c r="Z974" s="41"/>
      <c r="AA974" s="41"/>
      <c r="AB974" s="41"/>
      <c r="AC974" s="41"/>
      <c r="AD974" s="41"/>
      <c r="AE974" s="41"/>
      <c r="AT974" s="20" t="s">
        <v>143</v>
      </c>
      <c r="AU974" s="20" t="s">
        <v>87</v>
      </c>
    </row>
    <row r="975" s="2" customFormat="1">
      <c r="A975" s="41"/>
      <c r="B975" s="42"/>
      <c r="C975" s="43"/>
      <c r="D975" s="219" t="s">
        <v>144</v>
      </c>
      <c r="E975" s="43"/>
      <c r="F975" s="224" t="s">
        <v>1716</v>
      </c>
      <c r="G975" s="43"/>
      <c r="H975" s="43"/>
      <c r="I975" s="221"/>
      <c r="J975" s="43"/>
      <c r="K975" s="43"/>
      <c r="L975" s="47"/>
      <c r="M975" s="222"/>
      <c r="N975" s="223"/>
      <c r="O975" s="87"/>
      <c r="P975" s="87"/>
      <c r="Q975" s="87"/>
      <c r="R975" s="87"/>
      <c r="S975" s="87"/>
      <c r="T975" s="88"/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T975" s="20" t="s">
        <v>144</v>
      </c>
      <c r="AU975" s="20" t="s">
        <v>87</v>
      </c>
    </row>
    <row r="976" s="15" customFormat="1">
      <c r="A976" s="15"/>
      <c r="B976" s="258"/>
      <c r="C976" s="259"/>
      <c r="D976" s="219" t="s">
        <v>278</v>
      </c>
      <c r="E976" s="260" t="s">
        <v>21</v>
      </c>
      <c r="F976" s="261" t="s">
        <v>1717</v>
      </c>
      <c r="G976" s="259"/>
      <c r="H976" s="260" t="s">
        <v>21</v>
      </c>
      <c r="I976" s="262"/>
      <c r="J976" s="259"/>
      <c r="K976" s="259"/>
      <c r="L976" s="263"/>
      <c r="M976" s="264"/>
      <c r="N976" s="265"/>
      <c r="O976" s="265"/>
      <c r="P976" s="265"/>
      <c r="Q976" s="265"/>
      <c r="R976" s="265"/>
      <c r="S976" s="265"/>
      <c r="T976" s="266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67" t="s">
        <v>278</v>
      </c>
      <c r="AU976" s="267" t="s">
        <v>87</v>
      </c>
      <c r="AV976" s="15" t="s">
        <v>85</v>
      </c>
      <c r="AW976" s="15" t="s">
        <v>38</v>
      </c>
      <c r="AX976" s="15" t="s">
        <v>77</v>
      </c>
      <c r="AY976" s="267" t="s">
        <v>136</v>
      </c>
    </row>
    <row r="977" s="13" customFormat="1">
      <c r="A977" s="13"/>
      <c r="B977" s="234"/>
      <c r="C977" s="235"/>
      <c r="D977" s="219" t="s">
        <v>278</v>
      </c>
      <c r="E977" s="236" t="s">
        <v>21</v>
      </c>
      <c r="F977" s="237" t="s">
        <v>1718</v>
      </c>
      <c r="G977" s="235"/>
      <c r="H977" s="238">
        <v>41.125999999999998</v>
      </c>
      <c r="I977" s="239"/>
      <c r="J977" s="235"/>
      <c r="K977" s="235"/>
      <c r="L977" s="240"/>
      <c r="M977" s="241"/>
      <c r="N977" s="242"/>
      <c r="O977" s="242"/>
      <c r="P977" s="242"/>
      <c r="Q977" s="242"/>
      <c r="R977" s="242"/>
      <c r="S977" s="242"/>
      <c r="T977" s="24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4" t="s">
        <v>278</v>
      </c>
      <c r="AU977" s="244" t="s">
        <v>87</v>
      </c>
      <c r="AV977" s="13" t="s">
        <v>87</v>
      </c>
      <c r="AW977" s="13" t="s">
        <v>38</v>
      </c>
      <c r="AX977" s="13" t="s">
        <v>77</v>
      </c>
      <c r="AY977" s="244" t="s">
        <v>136</v>
      </c>
    </row>
    <row r="978" s="13" customFormat="1">
      <c r="A978" s="13"/>
      <c r="B978" s="234"/>
      <c r="C978" s="235"/>
      <c r="D978" s="219" t="s">
        <v>278</v>
      </c>
      <c r="E978" s="236" t="s">
        <v>21</v>
      </c>
      <c r="F978" s="237" t="s">
        <v>1719</v>
      </c>
      <c r="G978" s="235"/>
      <c r="H978" s="238">
        <v>40.755000000000003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4" t="s">
        <v>278</v>
      </c>
      <c r="AU978" s="244" t="s">
        <v>87</v>
      </c>
      <c r="AV978" s="13" t="s">
        <v>87</v>
      </c>
      <c r="AW978" s="13" t="s">
        <v>38</v>
      </c>
      <c r="AX978" s="13" t="s">
        <v>77</v>
      </c>
      <c r="AY978" s="244" t="s">
        <v>136</v>
      </c>
    </row>
    <row r="979" s="15" customFormat="1">
      <c r="A979" s="15"/>
      <c r="B979" s="258"/>
      <c r="C979" s="259"/>
      <c r="D979" s="219" t="s">
        <v>278</v>
      </c>
      <c r="E979" s="260" t="s">
        <v>21</v>
      </c>
      <c r="F979" s="261" t="s">
        <v>1720</v>
      </c>
      <c r="G979" s="259"/>
      <c r="H979" s="260" t="s">
        <v>21</v>
      </c>
      <c r="I979" s="262"/>
      <c r="J979" s="259"/>
      <c r="K979" s="259"/>
      <c r="L979" s="263"/>
      <c r="M979" s="264"/>
      <c r="N979" s="265"/>
      <c r="O979" s="265"/>
      <c r="P979" s="265"/>
      <c r="Q979" s="265"/>
      <c r="R979" s="265"/>
      <c r="S979" s="265"/>
      <c r="T979" s="266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7" t="s">
        <v>278</v>
      </c>
      <c r="AU979" s="267" t="s">
        <v>87</v>
      </c>
      <c r="AV979" s="15" t="s">
        <v>85</v>
      </c>
      <c r="AW979" s="15" t="s">
        <v>38</v>
      </c>
      <c r="AX979" s="15" t="s">
        <v>77</v>
      </c>
      <c r="AY979" s="267" t="s">
        <v>136</v>
      </c>
    </row>
    <row r="980" s="13" customFormat="1">
      <c r="A980" s="13"/>
      <c r="B980" s="234"/>
      <c r="C980" s="235"/>
      <c r="D980" s="219" t="s">
        <v>278</v>
      </c>
      <c r="E980" s="236" t="s">
        <v>21</v>
      </c>
      <c r="F980" s="237" t="s">
        <v>1718</v>
      </c>
      <c r="G980" s="235"/>
      <c r="H980" s="238">
        <v>41.125999999999998</v>
      </c>
      <c r="I980" s="239"/>
      <c r="J980" s="235"/>
      <c r="K980" s="235"/>
      <c r="L980" s="240"/>
      <c r="M980" s="241"/>
      <c r="N980" s="242"/>
      <c r="O980" s="242"/>
      <c r="P980" s="242"/>
      <c r="Q980" s="242"/>
      <c r="R980" s="242"/>
      <c r="S980" s="242"/>
      <c r="T980" s="24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4" t="s">
        <v>278</v>
      </c>
      <c r="AU980" s="244" t="s">
        <v>87</v>
      </c>
      <c r="AV980" s="13" t="s">
        <v>87</v>
      </c>
      <c r="AW980" s="13" t="s">
        <v>38</v>
      </c>
      <c r="AX980" s="13" t="s">
        <v>77</v>
      </c>
      <c r="AY980" s="244" t="s">
        <v>136</v>
      </c>
    </row>
    <row r="981" s="13" customFormat="1">
      <c r="A981" s="13"/>
      <c r="B981" s="234"/>
      <c r="C981" s="235"/>
      <c r="D981" s="219" t="s">
        <v>278</v>
      </c>
      <c r="E981" s="236" t="s">
        <v>21</v>
      </c>
      <c r="F981" s="237" t="s">
        <v>1719</v>
      </c>
      <c r="G981" s="235"/>
      <c r="H981" s="238">
        <v>40.755000000000003</v>
      </c>
      <c r="I981" s="239"/>
      <c r="J981" s="235"/>
      <c r="K981" s="235"/>
      <c r="L981" s="240"/>
      <c r="M981" s="241"/>
      <c r="N981" s="242"/>
      <c r="O981" s="242"/>
      <c r="P981" s="242"/>
      <c r="Q981" s="242"/>
      <c r="R981" s="242"/>
      <c r="S981" s="242"/>
      <c r="T981" s="24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4" t="s">
        <v>278</v>
      </c>
      <c r="AU981" s="244" t="s">
        <v>87</v>
      </c>
      <c r="AV981" s="13" t="s">
        <v>87</v>
      </c>
      <c r="AW981" s="13" t="s">
        <v>38</v>
      </c>
      <c r="AX981" s="13" t="s">
        <v>77</v>
      </c>
      <c r="AY981" s="244" t="s">
        <v>136</v>
      </c>
    </row>
    <row r="982" s="14" customFormat="1">
      <c r="A982" s="14"/>
      <c r="B982" s="245"/>
      <c r="C982" s="246"/>
      <c r="D982" s="219" t="s">
        <v>278</v>
      </c>
      <c r="E982" s="247" t="s">
        <v>21</v>
      </c>
      <c r="F982" s="248" t="s">
        <v>280</v>
      </c>
      <c r="G982" s="246"/>
      <c r="H982" s="249">
        <v>163.762</v>
      </c>
      <c r="I982" s="250"/>
      <c r="J982" s="246"/>
      <c r="K982" s="246"/>
      <c r="L982" s="251"/>
      <c r="M982" s="252"/>
      <c r="N982" s="253"/>
      <c r="O982" s="253"/>
      <c r="P982" s="253"/>
      <c r="Q982" s="253"/>
      <c r="R982" s="253"/>
      <c r="S982" s="253"/>
      <c r="T982" s="25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5" t="s">
        <v>278</v>
      </c>
      <c r="AU982" s="255" t="s">
        <v>87</v>
      </c>
      <c r="AV982" s="14" t="s">
        <v>142</v>
      </c>
      <c r="AW982" s="14" t="s">
        <v>38</v>
      </c>
      <c r="AX982" s="14" t="s">
        <v>85</v>
      </c>
      <c r="AY982" s="255" t="s">
        <v>136</v>
      </c>
    </row>
    <row r="983" s="2" customFormat="1" ht="16.5" customHeight="1">
      <c r="A983" s="41"/>
      <c r="B983" s="42"/>
      <c r="C983" s="225" t="s">
        <v>408</v>
      </c>
      <c r="D983" s="225" t="s">
        <v>152</v>
      </c>
      <c r="E983" s="226" t="s">
        <v>1721</v>
      </c>
      <c r="F983" s="227" t="s">
        <v>1722</v>
      </c>
      <c r="G983" s="228" t="s">
        <v>550</v>
      </c>
      <c r="H983" s="229">
        <v>81.881</v>
      </c>
      <c r="I983" s="230"/>
      <c r="J983" s="231">
        <f>ROUND(I983*H983,2)</f>
        <v>0</v>
      </c>
      <c r="K983" s="227" t="s">
        <v>21</v>
      </c>
      <c r="L983" s="47"/>
      <c r="M983" s="232" t="s">
        <v>21</v>
      </c>
      <c r="N983" s="233" t="s">
        <v>48</v>
      </c>
      <c r="O983" s="87"/>
      <c r="P983" s="215">
        <f>O983*H983</f>
        <v>0</v>
      </c>
      <c r="Q983" s="215">
        <v>0</v>
      </c>
      <c r="R983" s="215">
        <f>Q983*H983</f>
        <v>0</v>
      </c>
      <c r="S983" s="215">
        <v>0</v>
      </c>
      <c r="T983" s="216">
        <f>S983*H983</f>
        <v>0</v>
      </c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R983" s="217" t="s">
        <v>142</v>
      </c>
      <c r="AT983" s="217" t="s">
        <v>152</v>
      </c>
      <c r="AU983" s="217" t="s">
        <v>87</v>
      </c>
      <c r="AY983" s="20" t="s">
        <v>136</v>
      </c>
      <c r="BE983" s="218">
        <f>IF(N983="základní",J983,0)</f>
        <v>0</v>
      </c>
      <c r="BF983" s="218">
        <f>IF(N983="snížená",J983,0)</f>
        <v>0</v>
      </c>
      <c r="BG983" s="218">
        <f>IF(N983="zákl. přenesená",J983,0)</f>
        <v>0</v>
      </c>
      <c r="BH983" s="218">
        <f>IF(N983="sníž. přenesená",J983,0)</f>
        <v>0</v>
      </c>
      <c r="BI983" s="218">
        <f>IF(N983="nulová",J983,0)</f>
        <v>0</v>
      </c>
      <c r="BJ983" s="20" t="s">
        <v>85</v>
      </c>
      <c r="BK983" s="218">
        <f>ROUND(I983*H983,2)</f>
        <v>0</v>
      </c>
      <c r="BL983" s="20" t="s">
        <v>142</v>
      </c>
      <c r="BM983" s="217" t="s">
        <v>1723</v>
      </c>
    </row>
    <row r="984" s="2" customFormat="1">
      <c r="A984" s="41"/>
      <c r="B984" s="42"/>
      <c r="C984" s="43"/>
      <c r="D984" s="219" t="s">
        <v>143</v>
      </c>
      <c r="E984" s="43"/>
      <c r="F984" s="220" t="s">
        <v>1724</v>
      </c>
      <c r="G984" s="43"/>
      <c r="H984" s="43"/>
      <c r="I984" s="221"/>
      <c r="J984" s="43"/>
      <c r="K984" s="43"/>
      <c r="L984" s="47"/>
      <c r="M984" s="222"/>
      <c r="N984" s="223"/>
      <c r="O984" s="87"/>
      <c r="P984" s="87"/>
      <c r="Q984" s="87"/>
      <c r="R984" s="87"/>
      <c r="S984" s="87"/>
      <c r="T984" s="88"/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T984" s="20" t="s">
        <v>143</v>
      </c>
      <c r="AU984" s="20" t="s">
        <v>87</v>
      </c>
    </row>
    <row r="985" s="2" customFormat="1">
      <c r="A985" s="41"/>
      <c r="B985" s="42"/>
      <c r="C985" s="43"/>
      <c r="D985" s="219" t="s">
        <v>144</v>
      </c>
      <c r="E985" s="43"/>
      <c r="F985" s="224" t="s">
        <v>1725</v>
      </c>
      <c r="G985" s="43"/>
      <c r="H985" s="43"/>
      <c r="I985" s="221"/>
      <c r="J985" s="43"/>
      <c r="K985" s="43"/>
      <c r="L985" s="47"/>
      <c r="M985" s="222"/>
      <c r="N985" s="223"/>
      <c r="O985" s="87"/>
      <c r="P985" s="87"/>
      <c r="Q985" s="87"/>
      <c r="R985" s="87"/>
      <c r="S985" s="87"/>
      <c r="T985" s="88"/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T985" s="20" t="s">
        <v>144</v>
      </c>
      <c r="AU985" s="20" t="s">
        <v>87</v>
      </c>
    </row>
    <row r="986" s="15" customFormat="1">
      <c r="A986" s="15"/>
      <c r="B986" s="258"/>
      <c r="C986" s="259"/>
      <c r="D986" s="219" t="s">
        <v>278</v>
      </c>
      <c r="E986" s="260" t="s">
        <v>21</v>
      </c>
      <c r="F986" s="261" t="s">
        <v>1720</v>
      </c>
      <c r="G986" s="259"/>
      <c r="H986" s="260" t="s">
        <v>21</v>
      </c>
      <c r="I986" s="262"/>
      <c r="J986" s="259"/>
      <c r="K986" s="259"/>
      <c r="L986" s="263"/>
      <c r="M986" s="264"/>
      <c r="N986" s="265"/>
      <c r="O986" s="265"/>
      <c r="P986" s="265"/>
      <c r="Q986" s="265"/>
      <c r="R986" s="265"/>
      <c r="S986" s="265"/>
      <c r="T986" s="266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7" t="s">
        <v>278</v>
      </c>
      <c r="AU986" s="267" t="s">
        <v>87</v>
      </c>
      <c r="AV986" s="15" t="s">
        <v>85</v>
      </c>
      <c r="AW986" s="15" t="s">
        <v>38</v>
      </c>
      <c r="AX986" s="15" t="s">
        <v>77</v>
      </c>
      <c r="AY986" s="267" t="s">
        <v>136</v>
      </c>
    </row>
    <row r="987" s="13" customFormat="1">
      <c r="A987" s="13"/>
      <c r="B987" s="234"/>
      <c r="C987" s="235"/>
      <c r="D987" s="219" t="s">
        <v>278</v>
      </c>
      <c r="E987" s="236" t="s">
        <v>21</v>
      </c>
      <c r="F987" s="237" t="s">
        <v>1726</v>
      </c>
      <c r="G987" s="235"/>
      <c r="H987" s="238">
        <v>41.125999999999998</v>
      </c>
      <c r="I987" s="239"/>
      <c r="J987" s="235"/>
      <c r="K987" s="235"/>
      <c r="L987" s="240"/>
      <c r="M987" s="241"/>
      <c r="N987" s="242"/>
      <c r="O987" s="242"/>
      <c r="P987" s="242"/>
      <c r="Q987" s="242"/>
      <c r="R987" s="242"/>
      <c r="S987" s="242"/>
      <c r="T987" s="24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4" t="s">
        <v>278</v>
      </c>
      <c r="AU987" s="244" t="s">
        <v>87</v>
      </c>
      <c r="AV987" s="13" t="s">
        <v>87</v>
      </c>
      <c r="AW987" s="13" t="s">
        <v>38</v>
      </c>
      <c r="AX987" s="13" t="s">
        <v>77</v>
      </c>
      <c r="AY987" s="244" t="s">
        <v>136</v>
      </c>
    </row>
    <row r="988" s="13" customFormat="1">
      <c r="A988" s="13"/>
      <c r="B988" s="234"/>
      <c r="C988" s="235"/>
      <c r="D988" s="219" t="s">
        <v>278</v>
      </c>
      <c r="E988" s="236" t="s">
        <v>21</v>
      </c>
      <c r="F988" s="237" t="s">
        <v>1727</v>
      </c>
      <c r="G988" s="235"/>
      <c r="H988" s="238">
        <v>40.755000000000003</v>
      </c>
      <c r="I988" s="239"/>
      <c r="J988" s="235"/>
      <c r="K988" s="235"/>
      <c r="L988" s="240"/>
      <c r="M988" s="241"/>
      <c r="N988" s="242"/>
      <c r="O988" s="242"/>
      <c r="P988" s="242"/>
      <c r="Q988" s="242"/>
      <c r="R988" s="242"/>
      <c r="S988" s="242"/>
      <c r="T988" s="24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4" t="s">
        <v>278</v>
      </c>
      <c r="AU988" s="244" t="s">
        <v>87</v>
      </c>
      <c r="AV988" s="13" t="s">
        <v>87</v>
      </c>
      <c r="AW988" s="13" t="s">
        <v>38</v>
      </c>
      <c r="AX988" s="13" t="s">
        <v>77</v>
      </c>
      <c r="AY988" s="244" t="s">
        <v>136</v>
      </c>
    </row>
    <row r="989" s="14" customFormat="1">
      <c r="A989" s="14"/>
      <c r="B989" s="245"/>
      <c r="C989" s="246"/>
      <c r="D989" s="219" t="s">
        <v>278</v>
      </c>
      <c r="E989" s="247" t="s">
        <v>21</v>
      </c>
      <c r="F989" s="248" t="s">
        <v>280</v>
      </c>
      <c r="G989" s="246"/>
      <c r="H989" s="249">
        <v>81.881</v>
      </c>
      <c r="I989" s="250"/>
      <c r="J989" s="246"/>
      <c r="K989" s="246"/>
      <c r="L989" s="251"/>
      <c r="M989" s="252"/>
      <c r="N989" s="253"/>
      <c r="O989" s="253"/>
      <c r="P989" s="253"/>
      <c r="Q989" s="253"/>
      <c r="R989" s="253"/>
      <c r="S989" s="253"/>
      <c r="T989" s="25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5" t="s">
        <v>278</v>
      </c>
      <c r="AU989" s="255" t="s">
        <v>87</v>
      </c>
      <c r="AV989" s="14" t="s">
        <v>142</v>
      </c>
      <c r="AW989" s="14" t="s">
        <v>38</v>
      </c>
      <c r="AX989" s="14" t="s">
        <v>85</v>
      </c>
      <c r="AY989" s="255" t="s">
        <v>136</v>
      </c>
    </row>
    <row r="990" s="2" customFormat="1" ht="16.5" customHeight="1">
      <c r="A990" s="41"/>
      <c r="B990" s="42"/>
      <c r="C990" s="225" t="s">
        <v>1728</v>
      </c>
      <c r="D990" s="225" t="s">
        <v>152</v>
      </c>
      <c r="E990" s="226" t="s">
        <v>1729</v>
      </c>
      <c r="F990" s="227" t="s">
        <v>1730</v>
      </c>
      <c r="G990" s="228" t="s">
        <v>550</v>
      </c>
      <c r="H990" s="229">
        <v>441.74000000000001</v>
      </c>
      <c r="I990" s="230"/>
      <c r="J990" s="231">
        <f>ROUND(I990*H990,2)</f>
        <v>0</v>
      </c>
      <c r="K990" s="227" t="s">
        <v>21</v>
      </c>
      <c r="L990" s="47"/>
      <c r="M990" s="232" t="s">
        <v>21</v>
      </c>
      <c r="N990" s="233" t="s">
        <v>48</v>
      </c>
      <c r="O990" s="87"/>
      <c r="P990" s="215">
        <f>O990*H990</f>
        <v>0</v>
      </c>
      <c r="Q990" s="215">
        <v>0</v>
      </c>
      <c r="R990" s="215">
        <f>Q990*H990</f>
        <v>0</v>
      </c>
      <c r="S990" s="215">
        <v>0</v>
      </c>
      <c r="T990" s="216">
        <f>S990*H990</f>
        <v>0</v>
      </c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R990" s="217" t="s">
        <v>142</v>
      </c>
      <c r="AT990" s="217" t="s">
        <v>152</v>
      </c>
      <c r="AU990" s="217" t="s">
        <v>87</v>
      </c>
      <c r="AY990" s="20" t="s">
        <v>136</v>
      </c>
      <c r="BE990" s="218">
        <f>IF(N990="základní",J990,0)</f>
        <v>0</v>
      </c>
      <c r="BF990" s="218">
        <f>IF(N990="snížená",J990,0)</f>
        <v>0</v>
      </c>
      <c r="BG990" s="218">
        <f>IF(N990="zákl. přenesená",J990,0)</f>
        <v>0</v>
      </c>
      <c r="BH990" s="218">
        <f>IF(N990="sníž. přenesená",J990,0)</f>
        <v>0</v>
      </c>
      <c r="BI990" s="218">
        <f>IF(N990="nulová",J990,0)</f>
        <v>0</v>
      </c>
      <c r="BJ990" s="20" t="s">
        <v>85</v>
      </c>
      <c r="BK990" s="218">
        <f>ROUND(I990*H990,2)</f>
        <v>0</v>
      </c>
      <c r="BL990" s="20" t="s">
        <v>142</v>
      </c>
      <c r="BM990" s="217" t="s">
        <v>1731</v>
      </c>
    </row>
    <row r="991" s="2" customFormat="1">
      <c r="A991" s="41"/>
      <c r="B991" s="42"/>
      <c r="C991" s="43"/>
      <c r="D991" s="219" t="s">
        <v>143</v>
      </c>
      <c r="E991" s="43"/>
      <c r="F991" s="220" t="s">
        <v>1732</v>
      </c>
      <c r="G991" s="43"/>
      <c r="H991" s="43"/>
      <c r="I991" s="221"/>
      <c r="J991" s="43"/>
      <c r="K991" s="43"/>
      <c r="L991" s="47"/>
      <c r="M991" s="222"/>
      <c r="N991" s="223"/>
      <c r="O991" s="87"/>
      <c r="P991" s="87"/>
      <c r="Q991" s="87"/>
      <c r="R991" s="87"/>
      <c r="S991" s="87"/>
      <c r="T991" s="88"/>
      <c r="U991" s="41"/>
      <c r="V991" s="41"/>
      <c r="W991" s="41"/>
      <c r="X991" s="41"/>
      <c r="Y991" s="41"/>
      <c r="Z991" s="41"/>
      <c r="AA991" s="41"/>
      <c r="AB991" s="41"/>
      <c r="AC991" s="41"/>
      <c r="AD991" s="41"/>
      <c r="AE991" s="41"/>
      <c r="AT991" s="20" t="s">
        <v>143</v>
      </c>
      <c r="AU991" s="20" t="s">
        <v>87</v>
      </c>
    </row>
    <row r="992" s="15" customFormat="1">
      <c r="A992" s="15"/>
      <c r="B992" s="258"/>
      <c r="C992" s="259"/>
      <c r="D992" s="219" t="s">
        <v>278</v>
      </c>
      <c r="E992" s="260" t="s">
        <v>21</v>
      </c>
      <c r="F992" s="261" t="s">
        <v>1733</v>
      </c>
      <c r="G992" s="259"/>
      <c r="H992" s="260" t="s">
        <v>21</v>
      </c>
      <c r="I992" s="262"/>
      <c r="J992" s="259"/>
      <c r="K992" s="259"/>
      <c r="L992" s="263"/>
      <c r="M992" s="264"/>
      <c r="N992" s="265"/>
      <c r="O992" s="265"/>
      <c r="P992" s="265"/>
      <c r="Q992" s="265"/>
      <c r="R992" s="265"/>
      <c r="S992" s="265"/>
      <c r="T992" s="266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7" t="s">
        <v>278</v>
      </c>
      <c r="AU992" s="267" t="s">
        <v>87</v>
      </c>
      <c r="AV992" s="15" t="s">
        <v>85</v>
      </c>
      <c r="AW992" s="15" t="s">
        <v>38</v>
      </c>
      <c r="AX992" s="15" t="s">
        <v>77</v>
      </c>
      <c r="AY992" s="267" t="s">
        <v>136</v>
      </c>
    </row>
    <row r="993" s="13" customFormat="1">
      <c r="A993" s="13"/>
      <c r="B993" s="234"/>
      <c r="C993" s="235"/>
      <c r="D993" s="219" t="s">
        <v>278</v>
      </c>
      <c r="E993" s="236" t="s">
        <v>21</v>
      </c>
      <c r="F993" s="237" t="s">
        <v>1734</v>
      </c>
      <c r="G993" s="235"/>
      <c r="H993" s="238">
        <v>12.282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4" t="s">
        <v>278</v>
      </c>
      <c r="AU993" s="244" t="s">
        <v>87</v>
      </c>
      <c r="AV993" s="13" t="s">
        <v>87</v>
      </c>
      <c r="AW993" s="13" t="s">
        <v>38</v>
      </c>
      <c r="AX993" s="13" t="s">
        <v>77</v>
      </c>
      <c r="AY993" s="244" t="s">
        <v>136</v>
      </c>
    </row>
    <row r="994" s="13" customFormat="1">
      <c r="A994" s="13"/>
      <c r="B994" s="234"/>
      <c r="C994" s="235"/>
      <c r="D994" s="219" t="s">
        <v>278</v>
      </c>
      <c r="E994" s="236" t="s">
        <v>21</v>
      </c>
      <c r="F994" s="237" t="s">
        <v>1735</v>
      </c>
      <c r="G994" s="235"/>
      <c r="H994" s="238">
        <v>410.45400000000001</v>
      </c>
      <c r="I994" s="239"/>
      <c r="J994" s="235"/>
      <c r="K994" s="235"/>
      <c r="L994" s="240"/>
      <c r="M994" s="241"/>
      <c r="N994" s="242"/>
      <c r="O994" s="242"/>
      <c r="P994" s="242"/>
      <c r="Q994" s="242"/>
      <c r="R994" s="242"/>
      <c r="S994" s="242"/>
      <c r="T994" s="24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4" t="s">
        <v>278</v>
      </c>
      <c r="AU994" s="244" t="s">
        <v>87</v>
      </c>
      <c r="AV994" s="13" t="s">
        <v>87</v>
      </c>
      <c r="AW994" s="13" t="s">
        <v>38</v>
      </c>
      <c r="AX994" s="13" t="s">
        <v>77</v>
      </c>
      <c r="AY994" s="244" t="s">
        <v>136</v>
      </c>
    </row>
    <row r="995" s="13" customFormat="1">
      <c r="A995" s="13"/>
      <c r="B995" s="234"/>
      <c r="C995" s="235"/>
      <c r="D995" s="219" t="s">
        <v>278</v>
      </c>
      <c r="E995" s="236" t="s">
        <v>21</v>
      </c>
      <c r="F995" s="237" t="s">
        <v>1736</v>
      </c>
      <c r="G995" s="235"/>
      <c r="H995" s="238">
        <v>19.004000000000001</v>
      </c>
      <c r="I995" s="239"/>
      <c r="J995" s="235"/>
      <c r="K995" s="235"/>
      <c r="L995" s="240"/>
      <c r="M995" s="241"/>
      <c r="N995" s="242"/>
      <c r="O995" s="242"/>
      <c r="P995" s="242"/>
      <c r="Q995" s="242"/>
      <c r="R995" s="242"/>
      <c r="S995" s="242"/>
      <c r="T995" s="24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4" t="s">
        <v>278</v>
      </c>
      <c r="AU995" s="244" t="s">
        <v>87</v>
      </c>
      <c r="AV995" s="13" t="s">
        <v>87</v>
      </c>
      <c r="AW995" s="13" t="s">
        <v>38</v>
      </c>
      <c r="AX995" s="13" t="s">
        <v>77</v>
      </c>
      <c r="AY995" s="244" t="s">
        <v>136</v>
      </c>
    </row>
    <row r="996" s="14" customFormat="1">
      <c r="A996" s="14"/>
      <c r="B996" s="245"/>
      <c r="C996" s="246"/>
      <c r="D996" s="219" t="s">
        <v>278</v>
      </c>
      <c r="E996" s="247" t="s">
        <v>21</v>
      </c>
      <c r="F996" s="248" t="s">
        <v>280</v>
      </c>
      <c r="G996" s="246"/>
      <c r="H996" s="249">
        <v>441.74000000000001</v>
      </c>
      <c r="I996" s="250"/>
      <c r="J996" s="246"/>
      <c r="K996" s="246"/>
      <c r="L996" s="251"/>
      <c r="M996" s="252"/>
      <c r="N996" s="253"/>
      <c r="O996" s="253"/>
      <c r="P996" s="253"/>
      <c r="Q996" s="253"/>
      <c r="R996" s="253"/>
      <c r="S996" s="253"/>
      <c r="T996" s="25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5" t="s">
        <v>278</v>
      </c>
      <c r="AU996" s="255" t="s">
        <v>87</v>
      </c>
      <c r="AV996" s="14" t="s">
        <v>142</v>
      </c>
      <c r="AW996" s="14" t="s">
        <v>38</v>
      </c>
      <c r="AX996" s="14" t="s">
        <v>85</v>
      </c>
      <c r="AY996" s="255" t="s">
        <v>136</v>
      </c>
    </row>
    <row r="997" s="12" customFormat="1" ht="22.8" customHeight="1">
      <c r="A997" s="12"/>
      <c r="B997" s="191"/>
      <c r="C997" s="192"/>
      <c r="D997" s="193" t="s">
        <v>76</v>
      </c>
      <c r="E997" s="256" t="s">
        <v>1737</v>
      </c>
      <c r="F997" s="256" t="s">
        <v>1738</v>
      </c>
      <c r="G997" s="192"/>
      <c r="H997" s="192"/>
      <c r="I997" s="195"/>
      <c r="J997" s="257">
        <f>BK997</f>
        <v>0</v>
      </c>
      <c r="K997" s="192"/>
      <c r="L997" s="197"/>
      <c r="M997" s="198"/>
      <c r="N997" s="199"/>
      <c r="O997" s="199"/>
      <c r="P997" s="200">
        <f>SUM(P998:P1013)</f>
        <v>0</v>
      </c>
      <c r="Q997" s="199"/>
      <c r="R997" s="200">
        <f>SUM(R998:R1013)</f>
        <v>0</v>
      </c>
      <c r="S997" s="199"/>
      <c r="T997" s="201">
        <f>SUM(T998:T1013)</f>
        <v>0</v>
      </c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R997" s="202" t="s">
        <v>85</v>
      </c>
      <c r="AT997" s="203" t="s">
        <v>76</v>
      </c>
      <c r="AU997" s="203" t="s">
        <v>85</v>
      </c>
      <c r="AY997" s="202" t="s">
        <v>136</v>
      </c>
      <c r="BK997" s="204">
        <f>SUM(BK998:BK1013)</f>
        <v>0</v>
      </c>
    </row>
    <row r="998" s="2" customFormat="1" ht="16.5" customHeight="1">
      <c r="A998" s="41"/>
      <c r="B998" s="42"/>
      <c r="C998" s="225" t="s">
        <v>412</v>
      </c>
      <c r="D998" s="225" t="s">
        <v>152</v>
      </c>
      <c r="E998" s="226" t="s">
        <v>1739</v>
      </c>
      <c r="F998" s="227" t="s">
        <v>1740</v>
      </c>
      <c r="G998" s="228" t="s">
        <v>550</v>
      </c>
      <c r="H998" s="229">
        <v>2199.7539999999999</v>
      </c>
      <c r="I998" s="230"/>
      <c r="J998" s="231">
        <f>ROUND(I998*H998,2)</f>
        <v>0</v>
      </c>
      <c r="K998" s="227" t="s">
        <v>790</v>
      </c>
      <c r="L998" s="47"/>
      <c r="M998" s="232" t="s">
        <v>21</v>
      </c>
      <c r="N998" s="233" t="s">
        <v>48</v>
      </c>
      <c r="O998" s="87"/>
      <c r="P998" s="215">
        <f>O998*H998</f>
        <v>0</v>
      </c>
      <c r="Q998" s="215">
        <v>0</v>
      </c>
      <c r="R998" s="215">
        <f>Q998*H998</f>
        <v>0</v>
      </c>
      <c r="S998" s="215">
        <v>0</v>
      </c>
      <c r="T998" s="216">
        <f>S998*H998</f>
        <v>0</v>
      </c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R998" s="217" t="s">
        <v>142</v>
      </c>
      <c r="AT998" s="217" t="s">
        <v>152</v>
      </c>
      <c r="AU998" s="217" t="s">
        <v>87</v>
      </c>
      <c r="AY998" s="20" t="s">
        <v>136</v>
      </c>
      <c r="BE998" s="218">
        <f>IF(N998="základní",J998,0)</f>
        <v>0</v>
      </c>
      <c r="BF998" s="218">
        <f>IF(N998="snížená",J998,0)</f>
        <v>0</v>
      </c>
      <c r="BG998" s="218">
        <f>IF(N998="zákl. přenesená",J998,0)</f>
        <v>0</v>
      </c>
      <c r="BH998" s="218">
        <f>IF(N998="sníž. přenesená",J998,0)</f>
        <v>0</v>
      </c>
      <c r="BI998" s="218">
        <f>IF(N998="nulová",J998,0)</f>
        <v>0</v>
      </c>
      <c r="BJ998" s="20" t="s">
        <v>85</v>
      </c>
      <c r="BK998" s="218">
        <f>ROUND(I998*H998,2)</f>
        <v>0</v>
      </c>
      <c r="BL998" s="20" t="s">
        <v>142</v>
      </c>
      <c r="BM998" s="217" t="s">
        <v>1741</v>
      </c>
    </row>
    <row r="999" s="2" customFormat="1">
      <c r="A999" s="41"/>
      <c r="B999" s="42"/>
      <c r="C999" s="43"/>
      <c r="D999" s="219" t="s">
        <v>143</v>
      </c>
      <c r="E999" s="43"/>
      <c r="F999" s="220" t="s">
        <v>1742</v>
      </c>
      <c r="G999" s="43"/>
      <c r="H999" s="43"/>
      <c r="I999" s="221"/>
      <c r="J999" s="43"/>
      <c r="K999" s="43"/>
      <c r="L999" s="47"/>
      <c r="M999" s="222"/>
      <c r="N999" s="223"/>
      <c r="O999" s="87"/>
      <c r="P999" s="87"/>
      <c r="Q999" s="87"/>
      <c r="R999" s="87"/>
      <c r="S999" s="87"/>
      <c r="T999" s="88"/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T999" s="20" t="s">
        <v>143</v>
      </c>
      <c r="AU999" s="20" t="s">
        <v>87</v>
      </c>
    </row>
    <row r="1000" s="2" customFormat="1">
      <c r="A1000" s="41"/>
      <c r="B1000" s="42"/>
      <c r="C1000" s="43"/>
      <c r="D1000" s="276" t="s">
        <v>793</v>
      </c>
      <c r="E1000" s="43"/>
      <c r="F1000" s="277" t="s">
        <v>1743</v>
      </c>
      <c r="G1000" s="43"/>
      <c r="H1000" s="43"/>
      <c r="I1000" s="221"/>
      <c r="J1000" s="43"/>
      <c r="K1000" s="43"/>
      <c r="L1000" s="47"/>
      <c r="M1000" s="222"/>
      <c r="N1000" s="223"/>
      <c r="O1000" s="87"/>
      <c r="P1000" s="87"/>
      <c r="Q1000" s="87"/>
      <c r="R1000" s="87"/>
      <c r="S1000" s="87"/>
      <c r="T1000" s="88"/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T1000" s="20" t="s">
        <v>793</v>
      </c>
      <c r="AU1000" s="20" t="s">
        <v>87</v>
      </c>
    </row>
    <row r="1001" s="2" customFormat="1">
      <c r="A1001" s="41"/>
      <c r="B1001" s="42"/>
      <c r="C1001" s="43"/>
      <c r="D1001" s="219" t="s">
        <v>144</v>
      </c>
      <c r="E1001" s="43"/>
      <c r="F1001" s="224" t="s">
        <v>1744</v>
      </c>
      <c r="G1001" s="43"/>
      <c r="H1001" s="43"/>
      <c r="I1001" s="221"/>
      <c r="J1001" s="43"/>
      <c r="K1001" s="43"/>
      <c r="L1001" s="47"/>
      <c r="M1001" s="222"/>
      <c r="N1001" s="223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T1001" s="20" t="s">
        <v>144</v>
      </c>
      <c r="AU1001" s="20" t="s">
        <v>87</v>
      </c>
    </row>
    <row r="1002" s="2" customFormat="1" ht="16.5" customHeight="1">
      <c r="A1002" s="41"/>
      <c r="B1002" s="42"/>
      <c r="C1002" s="225" t="s">
        <v>1745</v>
      </c>
      <c r="D1002" s="225" t="s">
        <v>152</v>
      </c>
      <c r="E1002" s="226" t="s">
        <v>1746</v>
      </c>
      <c r="F1002" s="227" t="s">
        <v>1747</v>
      </c>
      <c r="G1002" s="228" t="s">
        <v>543</v>
      </c>
      <c r="H1002" s="229">
        <v>1879.9559999999999</v>
      </c>
      <c r="I1002" s="230"/>
      <c r="J1002" s="231">
        <f>ROUND(I1002*H1002,2)</f>
        <v>0</v>
      </c>
      <c r="K1002" s="227" t="s">
        <v>21</v>
      </c>
      <c r="L1002" s="47"/>
      <c r="M1002" s="232" t="s">
        <v>21</v>
      </c>
      <c r="N1002" s="233" t="s">
        <v>48</v>
      </c>
      <c r="O1002" s="87"/>
      <c r="P1002" s="215">
        <f>O1002*H1002</f>
        <v>0</v>
      </c>
      <c r="Q1002" s="215">
        <v>0</v>
      </c>
      <c r="R1002" s="215">
        <f>Q1002*H1002</f>
        <v>0</v>
      </c>
      <c r="S1002" s="215">
        <v>0</v>
      </c>
      <c r="T1002" s="216">
        <f>S1002*H1002</f>
        <v>0</v>
      </c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R1002" s="217" t="s">
        <v>142</v>
      </c>
      <c r="AT1002" s="217" t="s">
        <v>152</v>
      </c>
      <c r="AU1002" s="217" t="s">
        <v>87</v>
      </c>
      <c r="AY1002" s="20" t="s">
        <v>136</v>
      </c>
      <c r="BE1002" s="218">
        <f>IF(N1002="základní",J1002,0)</f>
        <v>0</v>
      </c>
      <c r="BF1002" s="218">
        <f>IF(N1002="snížená",J1002,0)</f>
        <v>0</v>
      </c>
      <c r="BG1002" s="218">
        <f>IF(N1002="zákl. přenesená",J1002,0)</f>
        <v>0</v>
      </c>
      <c r="BH1002" s="218">
        <f>IF(N1002="sníž. přenesená",J1002,0)</f>
        <v>0</v>
      </c>
      <c r="BI1002" s="218">
        <f>IF(N1002="nulová",J1002,0)</f>
        <v>0</v>
      </c>
      <c r="BJ1002" s="20" t="s">
        <v>85</v>
      </c>
      <c r="BK1002" s="218">
        <f>ROUND(I1002*H1002,2)</f>
        <v>0</v>
      </c>
      <c r="BL1002" s="20" t="s">
        <v>142</v>
      </c>
      <c r="BM1002" s="217" t="s">
        <v>1748</v>
      </c>
    </row>
    <row r="1003" s="2" customFormat="1">
      <c r="A1003" s="41"/>
      <c r="B1003" s="42"/>
      <c r="C1003" s="43"/>
      <c r="D1003" s="219" t="s">
        <v>143</v>
      </c>
      <c r="E1003" s="43"/>
      <c r="F1003" s="220" t="s">
        <v>1749</v>
      </c>
      <c r="G1003" s="43"/>
      <c r="H1003" s="43"/>
      <c r="I1003" s="221"/>
      <c r="J1003" s="43"/>
      <c r="K1003" s="43"/>
      <c r="L1003" s="47"/>
      <c r="M1003" s="222"/>
      <c r="N1003" s="223"/>
      <c r="O1003" s="87"/>
      <c r="P1003" s="87"/>
      <c r="Q1003" s="87"/>
      <c r="R1003" s="87"/>
      <c r="S1003" s="87"/>
      <c r="T1003" s="88"/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T1003" s="20" t="s">
        <v>143</v>
      </c>
      <c r="AU1003" s="20" t="s">
        <v>87</v>
      </c>
    </row>
    <row r="1004" s="13" customFormat="1">
      <c r="A1004" s="13"/>
      <c r="B1004" s="234"/>
      <c r="C1004" s="235"/>
      <c r="D1004" s="219" t="s">
        <v>278</v>
      </c>
      <c r="E1004" s="236" t="s">
        <v>21</v>
      </c>
      <c r="F1004" s="237" t="s">
        <v>542</v>
      </c>
      <c r="G1004" s="235"/>
      <c r="H1004" s="238">
        <v>325.29700000000003</v>
      </c>
      <c r="I1004" s="239"/>
      <c r="J1004" s="235"/>
      <c r="K1004" s="235"/>
      <c r="L1004" s="240"/>
      <c r="M1004" s="241"/>
      <c r="N1004" s="242"/>
      <c r="O1004" s="242"/>
      <c r="P1004" s="242"/>
      <c r="Q1004" s="242"/>
      <c r="R1004" s="242"/>
      <c r="S1004" s="242"/>
      <c r="T1004" s="24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4" t="s">
        <v>278</v>
      </c>
      <c r="AU1004" s="244" t="s">
        <v>87</v>
      </c>
      <c r="AV1004" s="13" t="s">
        <v>87</v>
      </c>
      <c r="AW1004" s="13" t="s">
        <v>38</v>
      </c>
      <c r="AX1004" s="13" t="s">
        <v>77</v>
      </c>
      <c r="AY1004" s="244" t="s">
        <v>136</v>
      </c>
    </row>
    <row r="1005" s="13" customFormat="1">
      <c r="A1005" s="13"/>
      <c r="B1005" s="234"/>
      <c r="C1005" s="235"/>
      <c r="D1005" s="219" t="s">
        <v>278</v>
      </c>
      <c r="E1005" s="236" t="s">
        <v>21</v>
      </c>
      <c r="F1005" s="237" t="s">
        <v>1750</v>
      </c>
      <c r="G1005" s="235"/>
      <c r="H1005" s="238">
        <v>90.238</v>
      </c>
      <c r="I1005" s="239"/>
      <c r="J1005" s="235"/>
      <c r="K1005" s="235"/>
      <c r="L1005" s="240"/>
      <c r="M1005" s="241"/>
      <c r="N1005" s="242"/>
      <c r="O1005" s="242"/>
      <c r="P1005" s="242"/>
      <c r="Q1005" s="242"/>
      <c r="R1005" s="242"/>
      <c r="S1005" s="242"/>
      <c r="T1005" s="24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4" t="s">
        <v>278</v>
      </c>
      <c r="AU1005" s="244" t="s">
        <v>87</v>
      </c>
      <c r="AV1005" s="13" t="s">
        <v>87</v>
      </c>
      <c r="AW1005" s="13" t="s">
        <v>38</v>
      </c>
      <c r="AX1005" s="13" t="s">
        <v>77</v>
      </c>
      <c r="AY1005" s="244" t="s">
        <v>136</v>
      </c>
    </row>
    <row r="1006" s="13" customFormat="1">
      <c r="A1006" s="13"/>
      <c r="B1006" s="234"/>
      <c r="C1006" s="235"/>
      <c r="D1006" s="219" t="s">
        <v>278</v>
      </c>
      <c r="E1006" s="236" t="s">
        <v>21</v>
      </c>
      <c r="F1006" s="237" t="s">
        <v>1751</v>
      </c>
      <c r="G1006" s="235"/>
      <c r="H1006" s="238">
        <v>37.213000000000001</v>
      </c>
      <c r="I1006" s="239"/>
      <c r="J1006" s="235"/>
      <c r="K1006" s="235"/>
      <c r="L1006" s="240"/>
      <c r="M1006" s="241"/>
      <c r="N1006" s="242"/>
      <c r="O1006" s="242"/>
      <c r="P1006" s="242"/>
      <c r="Q1006" s="242"/>
      <c r="R1006" s="242"/>
      <c r="S1006" s="242"/>
      <c r="T1006" s="24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4" t="s">
        <v>278</v>
      </c>
      <c r="AU1006" s="244" t="s">
        <v>87</v>
      </c>
      <c r="AV1006" s="13" t="s">
        <v>87</v>
      </c>
      <c r="AW1006" s="13" t="s">
        <v>38</v>
      </c>
      <c r="AX1006" s="13" t="s">
        <v>77</v>
      </c>
      <c r="AY1006" s="244" t="s">
        <v>136</v>
      </c>
    </row>
    <row r="1007" s="13" customFormat="1">
      <c r="A1007" s="13"/>
      <c r="B1007" s="234"/>
      <c r="C1007" s="235"/>
      <c r="D1007" s="219" t="s">
        <v>278</v>
      </c>
      <c r="E1007" s="236" t="s">
        <v>21</v>
      </c>
      <c r="F1007" s="237" t="s">
        <v>708</v>
      </c>
      <c r="G1007" s="235"/>
      <c r="H1007" s="238">
        <v>28.952000000000002</v>
      </c>
      <c r="I1007" s="239"/>
      <c r="J1007" s="235"/>
      <c r="K1007" s="235"/>
      <c r="L1007" s="240"/>
      <c r="M1007" s="241"/>
      <c r="N1007" s="242"/>
      <c r="O1007" s="242"/>
      <c r="P1007" s="242"/>
      <c r="Q1007" s="242"/>
      <c r="R1007" s="242"/>
      <c r="S1007" s="242"/>
      <c r="T1007" s="24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4" t="s">
        <v>278</v>
      </c>
      <c r="AU1007" s="244" t="s">
        <v>87</v>
      </c>
      <c r="AV1007" s="13" t="s">
        <v>87</v>
      </c>
      <c r="AW1007" s="13" t="s">
        <v>38</v>
      </c>
      <c r="AX1007" s="13" t="s">
        <v>77</v>
      </c>
      <c r="AY1007" s="244" t="s">
        <v>136</v>
      </c>
    </row>
    <row r="1008" s="13" customFormat="1">
      <c r="A1008" s="13"/>
      <c r="B1008" s="234"/>
      <c r="C1008" s="235"/>
      <c r="D1008" s="219" t="s">
        <v>278</v>
      </c>
      <c r="E1008" s="236" t="s">
        <v>21</v>
      </c>
      <c r="F1008" s="237" t="s">
        <v>1752</v>
      </c>
      <c r="G1008" s="235"/>
      <c r="H1008" s="238">
        <v>879.99000000000001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278</v>
      </c>
      <c r="AU1008" s="244" t="s">
        <v>87</v>
      </c>
      <c r="AV1008" s="13" t="s">
        <v>87</v>
      </c>
      <c r="AW1008" s="13" t="s">
        <v>38</v>
      </c>
      <c r="AX1008" s="13" t="s">
        <v>77</v>
      </c>
      <c r="AY1008" s="244" t="s">
        <v>136</v>
      </c>
    </row>
    <row r="1009" s="13" customFormat="1">
      <c r="A1009" s="13"/>
      <c r="B1009" s="234"/>
      <c r="C1009" s="235"/>
      <c r="D1009" s="219" t="s">
        <v>278</v>
      </c>
      <c r="E1009" s="236" t="s">
        <v>21</v>
      </c>
      <c r="F1009" s="237" t="s">
        <v>1753</v>
      </c>
      <c r="G1009" s="235"/>
      <c r="H1009" s="238">
        <v>505.238</v>
      </c>
      <c r="I1009" s="239"/>
      <c r="J1009" s="235"/>
      <c r="K1009" s="235"/>
      <c r="L1009" s="240"/>
      <c r="M1009" s="241"/>
      <c r="N1009" s="242"/>
      <c r="O1009" s="242"/>
      <c r="P1009" s="242"/>
      <c r="Q1009" s="242"/>
      <c r="R1009" s="242"/>
      <c r="S1009" s="242"/>
      <c r="T1009" s="24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4" t="s">
        <v>278</v>
      </c>
      <c r="AU1009" s="244" t="s">
        <v>87</v>
      </c>
      <c r="AV1009" s="13" t="s">
        <v>87</v>
      </c>
      <c r="AW1009" s="13" t="s">
        <v>38</v>
      </c>
      <c r="AX1009" s="13" t="s">
        <v>77</v>
      </c>
      <c r="AY1009" s="244" t="s">
        <v>136</v>
      </c>
    </row>
    <row r="1010" s="13" customFormat="1">
      <c r="A1010" s="13"/>
      <c r="B1010" s="234"/>
      <c r="C1010" s="235"/>
      <c r="D1010" s="219" t="s">
        <v>278</v>
      </c>
      <c r="E1010" s="236" t="s">
        <v>21</v>
      </c>
      <c r="F1010" s="237" t="s">
        <v>759</v>
      </c>
      <c r="G1010" s="235"/>
      <c r="H1010" s="238">
        <v>4.7999999999999998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4" t="s">
        <v>278</v>
      </c>
      <c r="AU1010" s="244" t="s">
        <v>87</v>
      </c>
      <c r="AV1010" s="13" t="s">
        <v>87</v>
      </c>
      <c r="AW1010" s="13" t="s">
        <v>38</v>
      </c>
      <c r="AX1010" s="13" t="s">
        <v>77</v>
      </c>
      <c r="AY1010" s="244" t="s">
        <v>136</v>
      </c>
    </row>
    <row r="1011" s="13" customFormat="1">
      <c r="A1011" s="13"/>
      <c r="B1011" s="234"/>
      <c r="C1011" s="235"/>
      <c r="D1011" s="219" t="s">
        <v>278</v>
      </c>
      <c r="E1011" s="236" t="s">
        <v>21</v>
      </c>
      <c r="F1011" s="237" t="s">
        <v>762</v>
      </c>
      <c r="G1011" s="235"/>
      <c r="H1011" s="238">
        <v>1.075</v>
      </c>
      <c r="I1011" s="239"/>
      <c r="J1011" s="235"/>
      <c r="K1011" s="235"/>
      <c r="L1011" s="240"/>
      <c r="M1011" s="241"/>
      <c r="N1011" s="242"/>
      <c r="O1011" s="242"/>
      <c r="P1011" s="242"/>
      <c r="Q1011" s="242"/>
      <c r="R1011" s="242"/>
      <c r="S1011" s="242"/>
      <c r="T1011" s="24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4" t="s">
        <v>278</v>
      </c>
      <c r="AU1011" s="244" t="s">
        <v>87</v>
      </c>
      <c r="AV1011" s="13" t="s">
        <v>87</v>
      </c>
      <c r="AW1011" s="13" t="s">
        <v>38</v>
      </c>
      <c r="AX1011" s="13" t="s">
        <v>77</v>
      </c>
      <c r="AY1011" s="244" t="s">
        <v>136</v>
      </c>
    </row>
    <row r="1012" s="13" customFormat="1">
      <c r="A1012" s="13"/>
      <c r="B1012" s="234"/>
      <c r="C1012" s="235"/>
      <c r="D1012" s="219" t="s">
        <v>278</v>
      </c>
      <c r="E1012" s="236" t="s">
        <v>21</v>
      </c>
      <c r="F1012" s="237" t="s">
        <v>769</v>
      </c>
      <c r="G1012" s="235"/>
      <c r="H1012" s="238">
        <v>7.1529999999999996</v>
      </c>
      <c r="I1012" s="239"/>
      <c r="J1012" s="235"/>
      <c r="K1012" s="235"/>
      <c r="L1012" s="240"/>
      <c r="M1012" s="241"/>
      <c r="N1012" s="242"/>
      <c r="O1012" s="242"/>
      <c r="P1012" s="242"/>
      <c r="Q1012" s="242"/>
      <c r="R1012" s="242"/>
      <c r="S1012" s="242"/>
      <c r="T1012" s="24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4" t="s">
        <v>278</v>
      </c>
      <c r="AU1012" s="244" t="s">
        <v>87</v>
      </c>
      <c r="AV1012" s="13" t="s">
        <v>87</v>
      </c>
      <c r="AW1012" s="13" t="s">
        <v>38</v>
      </c>
      <c r="AX1012" s="13" t="s">
        <v>77</v>
      </c>
      <c r="AY1012" s="244" t="s">
        <v>136</v>
      </c>
    </row>
    <row r="1013" s="14" customFormat="1">
      <c r="A1013" s="14"/>
      <c r="B1013" s="245"/>
      <c r="C1013" s="246"/>
      <c r="D1013" s="219" t="s">
        <v>278</v>
      </c>
      <c r="E1013" s="247" t="s">
        <v>21</v>
      </c>
      <c r="F1013" s="248" t="s">
        <v>280</v>
      </c>
      <c r="G1013" s="246"/>
      <c r="H1013" s="249">
        <v>1879.9559999999999</v>
      </c>
      <c r="I1013" s="250"/>
      <c r="J1013" s="246"/>
      <c r="K1013" s="246"/>
      <c r="L1013" s="251"/>
      <c r="M1013" s="252"/>
      <c r="N1013" s="253"/>
      <c r="O1013" s="253"/>
      <c r="P1013" s="253"/>
      <c r="Q1013" s="253"/>
      <c r="R1013" s="253"/>
      <c r="S1013" s="253"/>
      <c r="T1013" s="254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5" t="s">
        <v>278</v>
      </c>
      <c r="AU1013" s="255" t="s">
        <v>87</v>
      </c>
      <c r="AV1013" s="14" t="s">
        <v>142</v>
      </c>
      <c r="AW1013" s="14" t="s">
        <v>38</v>
      </c>
      <c r="AX1013" s="14" t="s">
        <v>85</v>
      </c>
      <c r="AY1013" s="255" t="s">
        <v>136</v>
      </c>
    </row>
    <row r="1014" s="12" customFormat="1" ht="25.92" customHeight="1">
      <c r="A1014" s="12"/>
      <c r="B1014" s="191"/>
      <c r="C1014" s="192"/>
      <c r="D1014" s="193" t="s">
        <v>76</v>
      </c>
      <c r="E1014" s="194" t="s">
        <v>1754</v>
      </c>
      <c r="F1014" s="194" t="s">
        <v>1755</v>
      </c>
      <c r="G1014" s="192"/>
      <c r="H1014" s="192"/>
      <c r="I1014" s="195"/>
      <c r="J1014" s="196">
        <f>BK1014</f>
        <v>0</v>
      </c>
      <c r="K1014" s="192"/>
      <c r="L1014" s="197"/>
      <c r="M1014" s="198"/>
      <c r="N1014" s="199"/>
      <c r="O1014" s="199"/>
      <c r="P1014" s="200">
        <f>P1015+P1054</f>
        <v>0</v>
      </c>
      <c r="Q1014" s="199"/>
      <c r="R1014" s="200">
        <f>R1015+R1054</f>
        <v>72.660872600000005</v>
      </c>
      <c r="S1014" s="199"/>
      <c r="T1014" s="201">
        <f>T1015+T1054</f>
        <v>46.765860000000011</v>
      </c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R1014" s="202" t="s">
        <v>87</v>
      </c>
      <c r="AT1014" s="203" t="s">
        <v>76</v>
      </c>
      <c r="AU1014" s="203" t="s">
        <v>77</v>
      </c>
      <c r="AY1014" s="202" t="s">
        <v>136</v>
      </c>
      <c r="BK1014" s="204">
        <f>BK1015+BK1054</f>
        <v>0</v>
      </c>
    </row>
    <row r="1015" s="12" customFormat="1" ht="22.8" customHeight="1">
      <c r="A1015" s="12"/>
      <c r="B1015" s="191"/>
      <c r="C1015" s="192"/>
      <c r="D1015" s="193" t="s">
        <v>76</v>
      </c>
      <c r="E1015" s="256" t="s">
        <v>1756</v>
      </c>
      <c r="F1015" s="256" t="s">
        <v>1757</v>
      </c>
      <c r="G1015" s="192"/>
      <c r="H1015" s="192"/>
      <c r="I1015" s="195"/>
      <c r="J1015" s="257">
        <f>BK1015</f>
        <v>0</v>
      </c>
      <c r="K1015" s="192"/>
      <c r="L1015" s="197"/>
      <c r="M1015" s="198"/>
      <c r="N1015" s="199"/>
      <c r="O1015" s="199"/>
      <c r="P1015" s="200">
        <f>SUM(P1016:P1053)</f>
        <v>0</v>
      </c>
      <c r="Q1015" s="199"/>
      <c r="R1015" s="200">
        <f>SUM(R1016:R1053)</f>
        <v>0.18588919999999998</v>
      </c>
      <c r="S1015" s="199"/>
      <c r="T1015" s="201">
        <f>SUM(T1016:T1053)</f>
        <v>0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02" t="s">
        <v>87</v>
      </c>
      <c r="AT1015" s="203" t="s">
        <v>76</v>
      </c>
      <c r="AU1015" s="203" t="s">
        <v>85</v>
      </c>
      <c r="AY1015" s="202" t="s">
        <v>136</v>
      </c>
      <c r="BK1015" s="204">
        <f>SUM(BK1016:BK1053)</f>
        <v>0</v>
      </c>
    </row>
    <row r="1016" s="2" customFormat="1" ht="16.5" customHeight="1">
      <c r="A1016" s="41"/>
      <c r="B1016" s="42"/>
      <c r="C1016" s="225" t="s">
        <v>415</v>
      </c>
      <c r="D1016" s="225" t="s">
        <v>152</v>
      </c>
      <c r="E1016" s="226" t="s">
        <v>1758</v>
      </c>
      <c r="F1016" s="227" t="s">
        <v>1759</v>
      </c>
      <c r="G1016" s="228" t="s">
        <v>227</v>
      </c>
      <c r="H1016" s="229">
        <v>176.875</v>
      </c>
      <c r="I1016" s="230"/>
      <c r="J1016" s="231">
        <f>ROUND(I1016*H1016,2)</f>
        <v>0</v>
      </c>
      <c r="K1016" s="227" t="s">
        <v>790</v>
      </c>
      <c r="L1016" s="47"/>
      <c r="M1016" s="232" t="s">
        <v>21</v>
      </c>
      <c r="N1016" s="233" t="s">
        <v>48</v>
      </c>
      <c r="O1016" s="87"/>
      <c r="P1016" s="215">
        <f>O1016*H1016</f>
        <v>0</v>
      </c>
      <c r="Q1016" s="215">
        <v>0</v>
      </c>
      <c r="R1016" s="215">
        <f>Q1016*H1016</f>
        <v>0</v>
      </c>
      <c r="S1016" s="215">
        <v>0</v>
      </c>
      <c r="T1016" s="216">
        <f>S1016*H1016</f>
        <v>0</v>
      </c>
      <c r="U1016" s="41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R1016" s="217" t="s">
        <v>170</v>
      </c>
      <c r="AT1016" s="217" t="s">
        <v>152</v>
      </c>
      <c r="AU1016" s="217" t="s">
        <v>87</v>
      </c>
      <c r="AY1016" s="20" t="s">
        <v>136</v>
      </c>
      <c r="BE1016" s="218">
        <f>IF(N1016="základní",J1016,0)</f>
        <v>0</v>
      </c>
      <c r="BF1016" s="218">
        <f>IF(N1016="snížená",J1016,0)</f>
        <v>0</v>
      </c>
      <c r="BG1016" s="218">
        <f>IF(N1016="zákl. přenesená",J1016,0)</f>
        <v>0</v>
      </c>
      <c r="BH1016" s="218">
        <f>IF(N1016="sníž. přenesená",J1016,0)</f>
        <v>0</v>
      </c>
      <c r="BI1016" s="218">
        <f>IF(N1016="nulová",J1016,0)</f>
        <v>0</v>
      </c>
      <c r="BJ1016" s="20" t="s">
        <v>85</v>
      </c>
      <c r="BK1016" s="218">
        <f>ROUND(I1016*H1016,2)</f>
        <v>0</v>
      </c>
      <c r="BL1016" s="20" t="s">
        <v>170</v>
      </c>
      <c r="BM1016" s="217" t="s">
        <v>1760</v>
      </c>
    </row>
    <row r="1017" s="2" customFormat="1">
      <c r="A1017" s="41"/>
      <c r="B1017" s="42"/>
      <c r="C1017" s="43"/>
      <c r="D1017" s="219" t="s">
        <v>143</v>
      </c>
      <c r="E1017" s="43"/>
      <c r="F1017" s="220" t="s">
        <v>1761</v>
      </c>
      <c r="G1017" s="43"/>
      <c r="H1017" s="43"/>
      <c r="I1017" s="221"/>
      <c r="J1017" s="43"/>
      <c r="K1017" s="43"/>
      <c r="L1017" s="47"/>
      <c r="M1017" s="222"/>
      <c r="N1017" s="223"/>
      <c r="O1017" s="87"/>
      <c r="P1017" s="87"/>
      <c r="Q1017" s="87"/>
      <c r="R1017" s="87"/>
      <c r="S1017" s="87"/>
      <c r="T1017" s="88"/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T1017" s="20" t="s">
        <v>143</v>
      </c>
      <c r="AU1017" s="20" t="s">
        <v>87</v>
      </c>
    </row>
    <row r="1018" s="2" customFormat="1">
      <c r="A1018" s="41"/>
      <c r="B1018" s="42"/>
      <c r="C1018" s="43"/>
      <c r="D1018" s="276" t="s">
        <v>793</v>
      </c>
      <c r="E1018" s="43"/>
      <c r="F1018" s="277" t="s">
        <v>1762</v>
      </c>
      <c r="G1018" s="43"/>
      <c r="H1018" s="43"/>
      <c r="I1018" s="221"/>
      <c r="J1018" s="43"/>
      <c r="K1018" s="43"/>
      <c r="L1018" s="47"/>
      <c r="M1018" s="222"/>
      <c r="N1018" s="223"/>
      <c r="O1018" s="87"/>
      <c r="P1018" s="87"/>
      <c r="Q1018" s="87"/>
      <c r="R1018" s="87"/>
      <c r="S1018" s="87"/>
      <c r="T1018" s="88"/>
      <c r="U1018" s="41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T1018" s="20" t="s">
        <v>793</v>
      </c>
      <c r="AU1018" s="20" t="s">
        <v>87</v>
      </c>
    </row>
    <row r="1019" s="13" customFormat="1">
      <c r="A1019" s="13"/>
      <c r="B1019" s="234"/>
      <c r="C1019" s="235"/>
      <c r="D1019" s="219" t="s">
        <v>278</v>
      </c>
      <c r="E1019" s="236" t="s">
        <v>21</v>
      </c>
      <c r="F1019" s="237" t="s">
        <v>589</v>
      </c>
      <c r="G1019" s="235"/>
      <c r="H1019" s="238">
        <v>13.6</v>
      </c>
      <c r="I1019" s="239"/>
      <c r="J1019" s="235"/>
      <c r="K1019" s="235"/>
      <c r="L1019" s="240"/>
      <c r="M1019" s="241"/>
      <c r="N1019" s="242"/>
      <c r="O1019" s="242"/>
      <c r="P1019" s="242"/>
      <c r="Q1019" s="242"/>
      <c r="R1019" s="242"/>
      <c r="S1019" s="242"/>
      <c r="T1019" s="24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4" t="s">
        <v>278</v>
      </c>
      <c r="AU1019" s="244" t="s">
        <v>87</v>
      </c>
      <c r="AV1019" s="13" t="s">
        <v>87</v>
      </c>
      <c r="AW1019" s="13" t="s">
        <v>38</v>
      </c>
      <c r="AX1019" s="13" t="s">
        <v>77</v>
      </c>
      <c r="AY1019" s="244" t="s">
        <v>136</v>
      </c>
    </row>
    <row r="1020" s="13" customFormat="1">
      <c r="A1020" s="13"/>
      <c r="B1020" s="234"/>
      <c r="C1020" s="235"/>
      <c r="D1020" s="219" t="s">
        <v>278</v>
      </c>
      <c r="E1020" s="236" t="s">
        <v>21</v>
      </c>
      <c r="F1020" s="237" t="s">
        <v>592</v>
      </c>
      <c r="G1020" s="235"/>
      <c r="H1020" s="238">
        <v>163.27500000000001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278</v>
      </c>
      <c r="AU1020" s="244" t="s">
        <v>87</v>
      </c>
      <c r="AV1020" s="13" t="s">
        <v>87</v>
      </c>
      <c r="AW1020" s="13" t="s">
        <v>38</v>
      </c>
      <c r="AX1020" s="13" t="s">
        <v>77</v>
      </c>
      <c r="AY1020" s="244" t="s">
        <v>136</v>
      </c>
    </row>
    <row r="1021" s="14" customFormat="1">
      <c r="A1021" s="14"/>
      <c r="B1021" s="245"/>
      <c r="C1021" s="246"/>
      <c r="D1021" s="219" t="s">
        <v>278</v>
      </c>
      <c r="E1021" s="247" t="s">
        <v>21</v>
      </c>
      <c r="F1021" s="248" t="s">
        <v>280</v>
      </c>
      <c r="G1021" s="246"/>
      <c r="H1021" s="249">
        <v>176.875</v>
      </c>
      <c r="I1021" s="250"/>
      <c r="J1021" s="246"/>
      <c r="K1021" s="246"/>
      <c r="L1021" s="251"/>
      <c r="M1021" s="252"/>
      <c r="N1021" s="253"/>
      <c r="O1021" s="253"/>
      <c r="P1021" s="253"/>
      <c r="Q1021" s="253"/>
      <c r="R1021" s="253"/>
      <c r="S1021" s="253"/>
      <c r="T1021" s="254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5" t="s">
        <v>278</v>
      </c>
      <c r="AU1021" s="255" t="s">
        <v>87</v>
      </c>
      <c r="AV1021" s="14" t="s">
        <v>142</v>
      </c>
      <c r="AW1021" s="14" t="s">
        <v>38</v>
      </c>
      <c r="AX1021" s="14" t="s">
        <v>85</v>
      </c>
      <c r="AY1021" s="255" t="s">
        <v>136</v>
      </c>
    </row>
    <row r="1022" s="2" customFormat="1" ht="16.5" customHeight="1">
      <c r="A1022" s="41"/>
      <c r="B1022" s="42"/>
      <c r="C1022" s="205" t="s">
        <v>1763</v>
      </c>
      <c r="D1022" s="205" t="s">
        <v>137</v>
      </c>
      <c r="E1022" s="206" t="s">
        <v>1764</v>
      </c>
      <c r="F1022" s="207" t="s">
        <v>1765</v>
      </c>
      <c r="G1022" s="208" t="s">
        <v>227</v>
      </c>
      <c r="H1022" s="209">
        <v>13.6</v>
      </c>
      <c r="I1022" s="210"/>
      <c r="J1022" s="211">
        <f>ROUND(I1022*H1022,2)</f>
        <v>0</v>
      </c>
      <c r="K1022" s="207" t="s">
        <v>790</v>
      </c>
      <c r="L1022" s="212"/>
      <c r="M1022" s="213" t="s">
        <v>21</v>
      </c>
      <c r="N1022" s="214" t="s">
        <v>48</v>
      </c>
      <c r="O1022" s="87"/>
      <c r="P1022" s="215">
        <f>O1022*H1022</f>
        <v>0</v>
      </c>
      <c r="Q1022" s="215">
        <v>0.00035</v>
      </c>
      <c r="R1022" s="215">
        <f>Q1022*H1022</f>
        <v>0.0047599999999999995</v>
      </c>
      <c r="S1022" s="215">
        <v>0</v>
      </c>
      <c r="T1022" s="216">
        <f>S1022*H1022</f>
        <v>0</v>
      </c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R1022" s="217" t="s">
        <v>200</v>
      </c>
      <c r="AT1022" s="217" t="s">
        <v>137</v>
      </c>
      <c r="AU1022" s="217" t="s">
        <v>87</v>
      </c>
      <c r="AY1022" s="20" t="s">
        <v>136</v>
      </c>
      <c r="BE1022" s="218">
        <f>IF(N1022="základní",J1022,0)</f>
        <v>0</v>
      </c>
      <c r="BF1022" s="218">
        <f>IF(N1022="snížená",J1022,0)</f>
        <v>0</v>
      </c>
      <c r="BG1022" s="218">
        <f>IF(N1022="zákl. přenesená",J1022,0)</f>
        <v>0</v>
      </c>
      <c r="BH1022" s="218">
        <f>IF(N1022="sníž. přenesená",J1022,0)</f>
        <v>0</v>
      </c>
      <c r="BI1022" s="218">
        <f>IF(N1022="nulová",J1022,0)</f>
        <v>0</v>
      </c>
      <c r="BJ1022" s="20" t="s">
        <v>85</v>
      </c>
      <c r="BK1022" s="218">
        <f>ROUND(I1022*H1022,2)</f>
        <v>0</v>
      </c>
      <c r="BL1022" s="20" t="s">
        <v>170</v>
      </c>
      <c r="BM1022" s="217" t="s">
        <v>1766</v>
      </c>
    </row>
    <row r="1023" s="2" customFormat="1">
      <c r="A1023" s="41"/>
      <c r="B1023" s="42"/>
      <c r="C1023" s="43"/>
      <c r="D1023" s="219" t="s">
        <v>143</v>
      </c>
      <c r="E1023" s="43"/>
      <c r="F1023" s="220" t="s">
        <v>1765</v>
      </c>
      <c r="G1023" s="43"/>
      <c r="H1023" s="43"/>
      <c r="I1023" s="221"/>
      <c r="J1023" s="43"/>
      <c r="K1023" s="43"/>
      <c r="L1023" s="47"/>
      <c r="M1023" s="222"/>
      <c r="N1023" s="223"/>
      <c r="O1023" s="87"/>
      <c r="P1023" s="87"/>
      <c r="Q1023" s="87"/>
      <c r="R1023" s="87"/>
      <c r="S1023" s="87"/>
      <c r="T1023" s="88"/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T1023" s="20" t="s">
        <v>143</v>
      </c>
      <c r="AU1023" s="20" t="s">
        <v>87</v>
      </c>
    </row>
    <row r="1024" s="15" customFormat="1">
      <c r="A1024" s="15"/>
      <c r="B1024" s="258"/>
      <c r="C1024" s="259"/>
      <c r="D1024" s="219" t="s">
        <v>278</v>
      </c>
      <c r="E1024" s="260" t="s">
        <v>21</v>
      </c>
      <c r="F1024" s="261" t="s">
        <v>1178</v>
      </c>
      <c r="G1024" s="259"/>
      <c r="H1024" s="260" t="s">
        <v>21</v>
      </c>
      <c r="I1024" s="262"/>
      <c r="J1024" s="259"/>
      <c r="K1024" s="259"/>
      <c r="L1024" s="263"/>
      <c r="M1024" s="264"/>
      <c r="N1024" s="265"/>
      <c r="O1024" s="265"/>
      <c r="P1024" s="265"/>
      <c r="Q1024" s="265"/>
      <c r="R1024" s="265"/>
      <c r="S1024" s="265"/>
      <c r="T1024" s="266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67" t="s">
        <v>278</v>
      </c>
      <c r="AU1024" s="267" t="s">
        <v>87</v>
      </c>
      <c r="AV1024" s="15" t="s">
        <v>85</v>
      </c>
      <c r="AW1024" s="15" t="s">
        <v>38</v>
      </c>
      <c r="AX1024" s="15" t="s">
        <v>77</v>
      </c>
      <c r="AY1024" s="267" t="s">
        <v>136</v>
      </c>
    </row>
    <row r="1025" s="15" customFormat="1">
      <c r="A1025" s="15"/>
      <c r="B1025" s="258"/>
      <c r="C1025" s="259"/>
      <c r="D1025" s="219" t="s">
        <v>278</v>
      </c>
      <c r="E1025" s="260" t="s">
        <v>21</v>
      </c>
      <c r="F1025" s="261" t="s">
        <v>830</v>
      </c>
      <c r="G1025" s="259"/>
      <c r="H1025" s="260" t="s">
        <v>21</v>
      </c>
      <c r="I1025" s="262"/>
      <c r="J1025" s="259"/>
      <c r="K1025" s="259"/>
      <c r="L1025" s="263"/>
      <c r="M1025" s="264"/>
      <c r="N1025" s="265"/>
      <c r="O1025" s="265"/>
      <c r="P1025" s="265"/>
      <c r="Q1025" s="265"/>
      <c r="R1025" s="265"/>
      <c r="S1025" s="265"/>
      <c r="T1025" s="266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67" t="s">
        <v>278</v>
      </c>
      <c r="AU1025" s="267" t="s">
        <v>87</v>
      </c>
      <c r="AV1025" s="15" t="s">
        <v>85</v>
      </c>
      <c r="AW1025" s="15" t="s">
        <v>38</v>
      </c>
      <c r="AX1025" s="15" t="s">
        <v>77</v>
      </c>
      <c r="AY1025" s="267" t="s">
        <v>136</v>
      </c>
    </row>
    <row r="1026" s="13" customFormat="1">
      <c r="A1026" s="13"/>
      <c r="B1026" s="234"/>
      <c r="C1026" s="235"/>
      <c r="D1026" s="219" t="s">
        <v>278</v>
      </c>
      <c r="E1026" s="236" t="s">
        <v>21</v>
      </c>
      <c r="F1026" s="237" t="s">
        <v>591</v>
      </c>
      <c r="G1026" s="235"/>
      <c r="H1026" s="238">
        <v>13.6</v>
      </c>
      <c r="I1026" s="239"/>
      <c r="J1026" s="235"/>
      <c r="K1026" s="235"/>
      <c r="L1026" s="240"/>
      <c r="M1026" s="241"/>
      <c r="N1026" s="242"/>
      <c r="O1026" s="242"/>
      <c r="P1026" s="242"/>
      <c r="Q1026" s="242"/>
      <c r="R1026" s="242"/>
      <c r="S1026" s="242"/>
      <c r="T1026" s="24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4" t="s">
        <v>278</v>
      </c>
      <c r="AU1026" s="244" t="s">
        <v>87</v>
      </c>
      <c r="AV1026" s="13" t="s">
        <v>87</v>
      </c>
      <c r="AW1026" s="13" t="s">
        <v>38</v>
      </c>
      <c r="AX1026" s="13" t="s">
        <v>77</v>
      </c>
      <c r="AY1026" s="244" t="s">
        <v>136</v>
      </c>
    </row>
    <row r="1027" s="14" customFormat="1">
      <c r="A1027" s="14"/>
      <c r="B1027" s="245"/>
      <c r="C1027" s="246"/>
      <c r="D1027" s="219" t="s">
        <v>278</v>
      </c>
      <c r="E1027" s="247" t="s">
        <v>589</v>
      </c>
      <c r="F1027" s="248" t="s">
        <v>280</v>
      </c>
      <c r="G1027" s="246"/>
      <c r="H1027" s="249">
        <v>13.6</v>
      </c>
      <c r="I1027" s="250"/>
      <c r="J1027" s="246"/>
      <c r="K1027" s="246"/>
      <c r="L1027" s="251"/>
      <c r="M1027" s="252"/>
      <c r="N1027" s="253"/>
      <c r="O1027" s="253"/>
      <c r="P1027" s="253"/>
      <c r="Q1027" s="253"/>
      <c r="R1027" s="253"/>
      <c r="S1027" s="253"/>
      <c r="T1027" s="254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5" t="s">
        <v>278</v>
      </c>
      <c r="AU1027" s="255" t="s">
        <v>87</v>
      </c>
      <c r="AV1027" s="14" t="s">
        <v>142</v>
      </c>
      <c r="AW1027" s="14" t="s">
        <v>38</v>
      </c>
      <c r="AX1027" s="14" t="s">
        <v>85</v>
      </c>
      <c r="AY1027" s="255" t="s">
        <v>136</v>
      </c>
    </row>
    <row r="1028" s="2" customFormat="1" ht="16.5" customHeight="1">
      <c r="A1028" s="41"/>
      <c r="B1028" s="42"/>
      <c r="C1028" s="205" t="s">
        <v>419</v>
      </c>
      <c r="D1028" s="205" t="s">
        <v>137</v>
      </c>
      <c r="E1028" s="206" t="s">
        <v>1767</v>
      </c>
      <c r="F1028" s="207" t="s">
        <v>1768</v>
      </c>
      <c r="G1028" s="208" t="s">
        <v>227</v>
      </c>
      <c r="H1028" s="209">
        <v>163.27500000000001</v>
      </c>
      <c r="I1028" s="210"/>
      <c r="J1028" s="211">
        <f>ROUND(I1028*H1028,2)</f>
        <v>0</v>
      </c>
      <c r="K1028" s="207" t="s">
        <v>790</v>
      </c>
      <c r="L1028" s="212"/>
      <c r="M1028" s="213" t="s">
        <v>21</v>
      </c>
      <c r="N1028" s="214" t="s">
        <v>48</v>
      </c>
      <c r="O1028" s="87"/>
      <c r="P1028" s="215">
        <f>O1028*H1028</f>
        <v>0</v>
      </c>
      <c r="Q1028" s="215">
        <v>0.00042999999999999999</v>
      </c>
      <c r="R1028" s="215">
        <f>Q1028*H1028</f>
        <v>0.07020825</v>
      </c>
      <c r="S1028" s="215">
        <v>0</v>
      </c>
      <c r="T1028" s="216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7" t="s">
        <v>200</v>
      </c>
      <c r="AT1028" s="217" t="s">
        <v>137</v>
      </c>
      <c r="AU1028" s="217" t="s">
        <v>87</v>
      </c>
      <c r="AY1028" s="20" t="s">
        <v>136</v>
      </c>
      <c r="BE1028" s="218">
        <f>IF(N1028="základní",J1028,0)</f>
        <v>0</v>
      </c>
      <c r="BF1028" s="218">
        <f>IF(N1028="snížená",J1028,0)</f>
        <v>0</v>
      </c>
      <c r="BG1028" s="218">
        <f>IF(N1028="zákl. přenesená",J1028,0)</f>
        <v>0</v>
      </c>
      <c r="BH1028" s="218">
        <f>IF(N1028="sníž. přenesená",J1028,0)</f>
        <v>0</v>
      </c>
      <c r="BI1028" s="218">
        <f>IF(N1028="nulová",J1028,0)</f>
        <v>0</v>
      </c>
      <c r="BJ1028" s="20" t="s">
        <v>85</v>
      </c>
      <c r="BK1028" s="218">
        <f>ROUND(I1028*H1028,2)</f>
        <v>0</v>
      </c>
      <c r="BL1028" s="20" t="s">
        <v>170</v>
      </c>
      <c r="BM1028" s="217" t="s">
        <v>1769</v>
      </c>
    </row>
    <row r="1029" s="2" customFormat="1">
      <c r="A1029" s="41"/>
      <c r="B1029" s="42"/>
      <c r="C1029" s="43"/>
      <c r="D1029" s="219" t="s">
        <v>143</v>
      </c>
      <c r="E1029" s="43"/>
      <c r="F1029" s="220" t="s">
        <v>1768</v>
      </c>
      <c r="G1029" s="43"/>
      <c r="H1029" s="43"/>
      <c r="I1029" s="221"/>
      <c r="J1029" s="43"/>
      <c r="K1029" s="43"/>
      <c r="L1029" s="47"/>
      <c r="M1029" s="222"/>
      <c r="N1029" s="223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143</v>
      </c>
      <c r="AU1029" s="20" t="s">
        <v>87</v>
      </c>
    </row>
    <row r="1030" s="15" customFormat="1">
      <c r="A1030" s="15"/>
      <c r="B1030" s="258"/>
      <c r="C1030" s="259"/>
      <c r="D1030" s="219" t="s">
        <v>278</v>
      </c>
      <c r="E1030" s="260" t="s">
        <v>21</v>
      </c>
      <c r="F1030" s="261" t="s">
        <v>1178</v>
      </c>
      <c r="G1030" s="259"/>
      <c r="H1030" s="260" t="s">
        <v>21</v>
      </c>
      <c r="I1030" s="262"/>
      <c r="J1030" s="259"/>
      <c r="K1030" s="259"/>
      <c r="L1030" s="263"/>
      <c r="M1030" s="264"/>
      <c r="N1030" s="265"/>
      <c r="O1030" s="265"/>
      <c r="P1030" s="265"/>
      <c r="Q1030" s="265"/>
      <c r="R1030" s="265"/>
      <c r="S1030" s="265"/>
      <c r="T1030" s="266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7" t="s">
        <v>278</v>
      </c>
      <c r="AU1030" s="267" t="s">
        <v>87</v>
      </c>
      <c r="AV1030" s="15" t="s">
        <v>85</v>
      </c>
      <c r="AW1030" s="15" t="s">
        <v>38</v>
      </c>
      <c r="AX1030" s="15" t="s">
        <v>77</v>
      </c>
      <c r="AY1030" s="267" t="s">
        <v>136</v>
      </c>
    </row>
    <row r="1031" s="15" customFormat="1">
      <c r="A1031" s="15"/>
      <c r="B1031" s="258"/>
      <c r="C1031" s="259"/>
      <c r="D1031" s="219" t="s">
        <v>278</v>
      </c>
      <c r="E1031" s="260" t="s">
        <v>21</v>
      </c>
      <c r="F1031" s="261" t="s">
        <v>1770</v>
      </c>
      <c r="G1031" s="259"/>
      <c r="H1031" s="260" t="s">
        <v>21</v>
      </c>
      <c r="I1031" s="262"/>
      <c r="J1031" s="259"/>
      <c r="K1031" s="259"/>
      <c r="L1031" s="263"/>
      <c r="M1031" s="264"/>
      <c r="N1031" s="265"/>
      <c r="O1031" s="265"/>
      <c r="P1031" s="265"/>
      <c r="Q1031" s="265"/>
      <c r="R1031" s="265"/>
      <c r="S1031" s="265"/>
      <c r="T1031" s="266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67" t="s">
        <v>278</v>
      </c>
      <c r="AU1031" s="267" t="s">
        <v>87</v>
      </c>
      <c r="AV1031" s="15" t="s">
        <v>85</v>
      </c>
      <c r="AW1031" s="15" t="s">
        <v>38</v>
      </c>
      <c r="AX1031" s="15" t="s">
        <v>77</v>
      </c>
      <c r="AY1031" s="267" t="s">
        <v>136</v>
      </c>
    </row>
    <row r="1032" s="15" customFormat="1">
      <c r="A1032" s="15"/>
      <c r="B1032" s="258"/>
      <c r="C1032" s="259"/>
      <c r="D1032" s="219" t="s">
        <v>278</v>
      </c>
      <c r="E1032" s="260" t="s">
        <v>21</v>
      </c>
      <c r="F1032" s="261" t="s">
        <v>1771</v>
      </c>
      <c r="G1032" s="259"/>
      <c r="H1032" s="260" t="s">
        <v>21</v>
      </c>
      <c r="I1032" s="262"/>
      <c r="J1032" s="259"/>
      <c r="K1032" s="259"/>
      <c r="L1032" s="263"/>
      <c r="M1032" s="264"/>
      <c r="N1032" s="265"/>
      <c r="O1032" s="265"/>
      <c r="P1032" s="265"/>
      <c r="Q1032" s="265"/>
      <c r="R1032" s="265"/>
      <c r="S1032" s="265"/>
      <c r="T1032" s="266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67" t="s">
        <v>278</v>
      </c>
      <c r="AU1032" s="267" t="s">
        <v>87</v>
      </c>
      <c r="AV1032" s="15" t="s">
        <v>85</v>
      </c>
      <c r="AW1032" s="15" t="s">
        <v>38</v>
      </c>
      <c r="AX1032" s="15" t="s">
        <v>77</v>
      </c>
      <c r="AY1032" s="267" t="s">
        <v>136</v>
      </c>
    </row>
    <row r="1033" s="13" customFormat="1">
      <c r="A1033" s="13"/>
      <c r="B1033" s="234"/>
      <c r="C1033" s="235"/>
      <c r="D1033" s="219" t="s">
        <v>278</v>
      </c>
      <c r="E1033" s="236" t="s">
        <v>21</v>
      </c>
      <c r="F1033" s="237" t="s">
        <v>1772</v>
      </c>
      <c r="G1033" s="235"/>
      <c r="H1033" s="238">
        <v>60.438000000000002</v>
      </c>
      <c r="I1033" s="239"/>
      <c r="J1033" s="235"/>
      <c r="K1033" s="235"/>
      <c r="L1033" s="240"/>
      <c r="M1033" s="241"/>
      <c r="N1033" s="242"/>
      <c r="O1033" s="242"/>
      <c r="P1033" s="242"/>
      <c r="Q1033" s="242"/>
      <c r="R1033" s="242"/>
      <c r="S1033" s="242"/>
      <c r="T1033" s="24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4" t="s">
        <v>278</v>
      </c>
      <c r="AU1033" s="244" t="s">
        <v>87</v>
      </c>
      <c r="AV1033" s="13" t="s">
        <v>87</v>
      </c>
      <c r="AW1033" s="13" t="s">
        <v>38</v>
      </c>
      <c r="AX1033" s="13" t="s">
        <v>77</v>
      </c>
      <c r="AY1033" s="244" t="s">
        <v>136</v>
      </c>
    </row>
    <row r="1034" s="15" customFormat="1">
      <c r="A1034" s="15"/>
      <c r="B1034" s="258"/>
      <c r="C1034" s="259"/>
      <c r="D1034" s="219" t="s">
        <v>278</v>
      </c>
      <c r="E1034" s="260" t="s">
        <v>21</v>
      </c>
      <c r="F1034" s="261" t="s">
        <v>830</v>
      </c>
      <c r="G1034" s="259"/>
      <c r="H1034" s="260" t="s">
        <v>21</v>
      </c>
      <c r="I1034" s="262"/>
      <c r="J1034" s="259"/>
      <c r="K1034" s="259"/>
      <c r="L1034" s="263"/>
      <c r="M1034" s="264"/>
      <c r="N1034" s="265"/>
      <c r="O1034" s="265"/>
      <c r="P1034" s="265"/>
      <c r="Q1034" s="265"/>
      <c r="R1034" s="265"/>
      <c r="S1034" s="265"/>
      <c r="T1034" s="266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7" t="s">
        <v>278</v>
      </c>
      <c r="AU1034" s="267" t="s">
        <v>87</v>
      </c>
      <c r="AV1034" s="15" t="s">
        <v>85</v>
      </c>
      <c r="AW1034" s="15" t="s">
        <v>38</v>
      </c>
      <c r="AX1034" s="15" t="s">
        <v>77</v>
      </c>
      <c r="AY1034" s="267" t="s">
        <v>136</v>
      </c>
    </row>
    <row r="1035" s="13" customFormat="1">
      <c r="A1035" s="13"/>
      <c r="B1035" s="234"/>
      <c r="C1035" s="235"/>
      <c r="D1035" s="219" t="s">
        <v>278</v>
      </c>
      <c r="E1035" s="236" t="s">
        <v>21</v>
      </c>
      <c r="F1035" s="237" t="s">
        <v>1773</v>
      </c>
      <c r="G1035" s="235"/>
      <c r="H1035" s="238">
        <v>102.837</v>
      </c>
      <c r="I1035" s="239"/>
      <c r="J1035" s="235"/>
      <c r="K1035" s="235"/>
      <c r="L1035" s="240"/>
      <c r="M1035" s="241"/>
      <c r="N1035" s="242"/>
      <c r="O1035" s="242"/>
      <c r="P1035" s="242"/>
      <c r="Q1035" s="242"/>
      <c r="R1035" s="242"/>
      <c r="S1035" s="242"/>
      <c r="T1035" s="24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4" t="s">
        <v>278</v>
      </c>
      <c r="AU1035" s="244" t="s">
        <v>87</v>
      </c>
      <c r="AV1035" s="13" t="s">
        <v>87</v>
      </c>
      <c r="AW1035" s="13" t="s">
        <v>38</v>
      </c>
      <c r="AX1035" s="13" t="s">
        <v>77</v>
      </c>
      <c r="AY1035" s="244" t="s">
        <v>136</v>
      </c>
    </row>
    <row r="1036" s="14" customFormat="1">
      <c r="A1036" s="14"/>
      <c r="B1036" s="245"/>
      <c r="C1036" s="246"/>
      <c r="D1036" s="219" t="s">
        <v>278</v>
      </c>
      <c r="E1036" s="247" t="s">
        <v>592</v>
      </c>
      <c r="F1036" s="248" t="s">
        <v>280</v>
      </c>
      <c r="G1036" s="246"/>
      <c r="H1036" s="249">
        <v>163.27500000000001</v>
      </c>
      <c r="I1036" s="250"/>
      <c r="J1036" s="246"/>
      <c r="K1036" s="246"/>
      <c r="L1036" s="251"/>
      <c r="M1036" s="252"/>
      <c r="N1036" s="253"/>
      <c r="O1036" s="253"/>
      <c r="P1036" s="253"/>
      <c r="Q1036" s="253"/>
      <c r="R1036" s="253"/>
      <c r="S1036" s="253"/>
      <c r="T1036" s="254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5" t="s">
        <v>278</v>
      </c>
      <c r="AU1036" s="255" t="s">
        <v>87</v>
      </c>
      <c r="AV1036" s="14" t="s">
        <v>142</v>
      </c>
      <c r="AW1036" s="14" t="s">
        <v>38</v>
      </c>
      <c r="AX1036" s="14" t="s">
        <v>85</v>
      </c>
      <c r="AY1036" s="255" t="s">
        <v>136</v>
      </c>
    </row>
    <row r="1037" s="2" customFormat="1" ht="16.5" customHeight="1">
      <c r="A1037" s="41"/>
      <c r="B1037" s="42"/>
      <c r="C1037" s="225" t="s">
        <v>1774</v>
      </c>
      <c r="D1037" s="225" t="s">
        <v>152</v>
      </c>
      <c r="E1037" s="226" t="s">
        <v>1775</v>
      </c>
      <c r="F1037" s="227" t="s">
        <v>1776</v>
      </c>
      <c r="G1037" s="228" t="s">
        <v>227</v>
      </c>
      <c r="H1037" s="229">
        <v>160.755</v>
      </c>
      <c r="I1037" s="230"/>
      <c r="J1037" s="231">
        <f>ROUND(I1037*H1037,2)</f>
        <v>0</v>
      </c>
      <c r="K1037" s="227" t="s">
        <v>790</v>
      </c>
      <c r="L1037" s="47"/>
      <c r="M1037" s="232" t="s">
        <v>21</v>
      </c>
      <c r="N1037" s="233" t="s">
        <v>48</v>
      </c>
      <c r="O1037" s="87"/>
      <c r="P1037" s="215">
        <f>O1037*H1037</f>
        <v>0</v>
      </c>
      <c r="Q1037" s="215">
        <v>0</v>
      </c>
      <c r="R1037" s="215">
        <f>Q1037*H1037</f>
        <v>0</v>
      </c>
      <c r="S1037" s="215">
        <v>0</v>
      </c>
      <c r="T1037" s="216">
        <f>S1037*H1037</f>
        <v>0</v>
      </c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R1037" s="217" t="s">
        <v>170</v>
      </c>
      <c r="AT1037" s="217" t="s">
        <v>152</v>
      </c>
      <c r="AU1037" s="217" t="s">
        <v>87</v>
      </c>
      <c r="AY1037" s="20" t="s">
        <v>136</v>
      </c>
      <c r="BE1037" s="218">
        <f>IF(N1037="základní",J1037,0)</f>
        <v>0</v>
      </c>
      <c r="BF1037" s="218">
        <f>IF(N1037="snížená",J1037,0)</f>
        <v>0</v>
      </c>
      <c r="BG1037" s="218">
        <f>IF(N1037="zákl. přenesená",J1037,0)</f>
        <v>0</v>
      </c>
      <c r="BH1037" s="218">
        <f>IF(N1037="sníž. přenesená",J1037,0)</f>
        <v>0</v>
      </c>
      <c r="BI1037" s="218">
        <f>IF(N1037="nulová",J1037,0)</f>
        <v>0</v>
      </c>
      <c r="BJ1037" s="20" t="s">
        <v>85</v>
      </c>
      <c r="BK1037" s="218">
        <f>ROUND(I1037*H1037,2)</f>
        <v>0</v>
      </c>
      <c r="BL1037" s="20" t="s">
        <v>170</v>
      </c>
      <c r="BM1037" s="217" t="s">
        <v>1777</v>
      </c>
    </row>
    <row r="1038" s="2" customFormat="1">
      <c r="A1038" s="41"/>
      <c r="B1038" s="42"/>
      <c r="C1038" s="43"/>
      <c r="D1038" s="219" t="s">
        <v>143</v>
      </c>
      <c r="E1038" s="43"/>
      <c r="F1038" s="220" t="s">
        <v>1778</v>
      </c>
      <c r="G1038" s="43"/>
      <c r="H1038" s="43"/>
      <c r="I1038" s="221"/>
      <c r="J1038" s="43"/>
      <c r="K1038" s="43"/>
      <c r="L1038" s="47"/>
      <c r="M1038" s="222"/>
      <c r="N1038" s="223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T1038" s="20" t="s">
        <v>143</v>
      </c>
      <c r="AU1038" s="20" t="s">
        <v>87</v>
      </c>
    </row>
    <row r="1039" s="2" customFormat="1">
      <c r="A1039" s="41"/>
      <c r="B1039" s="42"/>
      <c r="C1039" s="43"/>
      <c r="D1039" s="276" t="s">
        <v>793</v>
      </c>
      <c r="E1039" s="43"/>
      <c r="F1039" s="277" t="s">
        <v>1779</v>
      </c>
      <c r="G1039" s="43"/>
      <c r="H1039" s="43"/>
      <c r="I1039" s="221"/>
      <c r="J1039" s="43"/>
      <c r="K1039" s="43"/>
      <c r="L1039" s="47"/>
      <c r="M1039" s="222"/>
      <c r="N1039" s="223"/>
      <c r="O1039" s="87"/>
      <c r="P1039" s="87"/>
      <c r="Q1039" s="87"/>
      <c r="R1039" s="87"/>
      <c r="S1039" s="87"/>
      <c r="T1039" s="88"/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T1039" s="20" t="s">
        <v>793</v>
      </c>
      <c r="AU1039" s="20" t="s">
        <v>87</v>
      </c>
    </row>
    <row r="1040" s="13" customFormat="1">
      <c r="A1040" s="13"/>
      <c r="B1040" s="234"/>
      <c r="C1040" s="235"/>
      <c r="D1040" s="219" t="s">
        <v>278</v>
      </c>
      <c r="E1040" s="236" t="s">
        <v>21</v>
      </c>
      <c r="F1040" s="237" t="s">
        <v>595</v>
      </c>
      <c r="G1040" s="235"/>
      <c r="H1040" s="238">
        <v>160.755</v>
      </c>
      <c r="I1040" s="239"/>
      <c r="J1040" s="235"/>
      <c r="K1040" s="235"/>
      <c r="L1040" s="240"/>
      <c r="M1040" s="241"/>
      <c r="N1040" s="242"/>
      <c r="O1040" s="242"/>
      <c r="P1040" s="242"/>
      <c r="Q1040" s="242"/>
      <c r="R1040" s="242"/>
      <c r="S1040" s="242"/>
      <c r="T1040" s="24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4" t="s">
        <v>278</v>
      </c>
      <c r="AU1040" s="244" t="s">
        <v>87</v>
      </c>
      <c r="AV1040" s="13" t="s">
        <v>87</v>
      </c>
      <c r="AW1040" s="13" t="s">
        <v>38</v>
      </c>
      <c r="AX1040" s="13" t="s">
        <v>85</v>
      </c>
      <c r="AY1040" s="244" t="s">
        <v>136</v>
      </c>
    </row>
    <row r="1041" s="2" customFormat="1" ht="16.5" customHeight="1">
      <c r="A1041" s="41"/>
      <c r="B1041" s="42"/>
      <c r="C1041" s="205" t="s">
        <v>422</v>
      </c>
      <c r="D1041" s="205" t="s">
        <v>137</v>
      </c>
      <c r="E1041" s="206" t="s">
        <v>1780</v>
      </c>
      <c r="F1041" s="207" t="s">
        <v>1781</v>
      </c>
      <c r="G1041" s="208" t="s">
        <v>227</v>
      </c>
      <c r="H1041" s="209">
        <v>160.755</v>
      </c>
      <c r="I1041" s="210"/>
      <c r="J1041" s="211">
        <f>ROUND(I1041*H1041,2)</f>
        <v>0</v>
      </c>
      <c r="K1041" s="207" t="s">
        <v>790</v>
      </c>
      <c r="L1041" s="212"/>
      <c r="M1041" s="213" t="s">
        <v>21</v>
      </c>
      <c r="N1041" s="214" t="s">
        <v>48</v>
      </c>
      <c r="O1041" s="87"/>
      <c r="P1041" s="215">
        <f>O1041*H1041</f>
        <v>0</v>
      </c>
      <c r="Q1041" s="215">
        <v>0.00068999999999999997</v>
      </c>
      <c r="R1041" s="215">
        <f>Q1041*H1041</f>
        <v>0.11092094999999999</v>
      </c>
      <c r="S1041" s="215">
        <v>0</v>
      </c>
      <c r="T1041" s="216">
        <f>S1041*H1041</f>
        <v>0</v>
      </c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R1041" s="217" t="s">
        <v>200</v>
      </c>
      <c r="AT1041" s="217" t="s">
        <v>137</v>
      </c>
      <c r="AU1041" s="217" t="s">
        <v>87</v>
      </c>
      <c r="AY1041" s="20" t="s">
        <v>136</v>
      </c>
      <c r="BE1041" s="218">
        <f>IF(N1041="základní",J1041,0)</f>
        <v>0</v>
      </c>
      <c r="BF1041" s="218">
        <f>IF(N1041="snížená",J1041,0)</f>
        <v>0</v>
      </c>
      <c r="BG1041" s="218">
        <f>IF(N1041="zákl. přenesená",J1041,0)</f>
        <v>0</v>
      </c>
      <c r="BH1041" s="218">
        <f>IF(N1041="sníž. přenesená",J1041,0)</f>
        <v>0</v>
      </c>
      <c r="BI1041" s="218">
        <f>IF(N1041="nulová",J1041,0)</f>
        <v>0</v>
      </c>
      <c r="BJ1041" s="20" t="s">
        <v>85</v>
      </c>
      <c r="BK1041" s="218">
        <f>ROUND(I1041*H1041,2)</f>
        <v>0</v>
      </c>
      <c r="BL1041" s="20" t="s">
        <v>170</v>
      </c>
      <c r="BM1041" s="217" t="s">
        <v>1782</v>
      </c>
    </row>
    <row r="1042" s="2" customFormat="1">
      <c r="A1042" s="41"/>
      <c r="B1042" s="42"/>
      <c r="C1042" s="43"/>
      <c r="D1042" s="219" t="s">
        <v>143</v>
      </c>
      <c r="E1042" s="43"/>
      <c r="F1042" s="220" t="s">
        <v>1781</v>
      </c>
      <c r="G1042" s="43"/>
      <c r="H1042" s="43"/>
      <c r="I1042" s="221"/>
      <c r="J1042" s="43"/>
      <c r="K1042" s="43"/>
      <c r="L1042" s="47"/>
      <c r="M1042" s="222"/>
      <c r="N1042" s="223"/>
      <c r="O1042" s="87"/>
      <c r="P1042" s="87"/>
      <c r="Q1042" s="87"/>
      <c r="R1042" s="87"/>
      <c r="S1042" s="87"/>
      <c r="T1042" s="88"/>
      <c r="U1042" s="41"/>
      <c r="V1042" s="41"/>
      <c r="W1042" s="41"/>
      <c r="X1042" s="41"/>
      <c r="Y1042" s="41"/>
      <c r="Z1042" s="41"/>
      <c r="AA1042" s="41"/>
      <c r="AB1042" s="41"/>
      <c r="AC1042" s="41"/>
      <c r="AD1042" s="41"/>
      <c r="AE1042" s="41"/>
      <c r="AT1042" s="20" t="s">
        <v>143</v>
      </c>
      <c r="AU1042" s="20" t="s">
        <v>87</v>
      </c>
    </row>
    <row r="1043" s="15" customFormat="1">
      <c r="A1043" s="15"/>
      <c r="B1043" s="258"/>
      <c r="C1043" s="259"/>
      <c r="D1043" s="219" t="s">
        <v>278</v>
      </c>
      <c r="E1043" s="260" t="s">
        <v>21</v>
      </c>
      <c r="F1043" s="261" t="s">
        <v>1178</v>
      </c>
      <c r="G1043" s="259"/>
      <c r="H1043" s="260" t="s">
        <v>21</v>
      </c>
      <c r="I1043" s="262"/>
      <c r="J1043" s="259"/>
      <c r="K1043" s="259"/>
      <c r="L1043" s="263"/>
      <c r="M1043" s="264"/>
      <c r="N1043" s="265"/>
      <c r="O1043" s="265"/>
      <c r="P1043" s="265"/>
      <c r="Q1043" s="265"/>
      <c r="R1043" s="265"/>
      <c r="S1043" s="265"/>
      <c r="T1043" s="266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67" t="s">
        <v>278</v>
      </c>
      <c r="AU1043" s="267" t="s">
        <v>87</v>
      </c>
      <c r="AV1043" s="15" t="s">
        <v>85</v>
      </c>
      <c r="AW1043" s="15" t="s">
        <v>38</v>
      </c>
      <c r="AX1043" s="15" t="s">
        <v>77</v>
      </c>
      <c r="AY1043" s="267" t="s">
        <v>136</v>
      </c>
    </row>
    <row r="1044" s="15" customFormat="1">
      <c r="A1044" s="15"/>
      <c r="B1044" s="258"/>
      <c r="C1044" s="259"/>
      <c r="D1044" s="219" t="s">
        <v>278</v>
      </c>
      <c r="E1044" s="260" t="s">
        <v>21</v>
      </c>
      <c r="F1044" s="261" t="s">
        <v>1783</v>
      </c>
      <c r="G1044" s="259"/>
      <c r="H1044" s="260" t="s">
        <v>21</v>
      </c>
      <c r="I1044" s="262"/>
      <c r="J1044" s="259"/>
      <c r="K1044" s="259"/>
      <c r="L1044" s="263"/>
      <c r="M1044" s="264"/>
      <c r="N1044" s="265"/>
      <c r="O1044" s="265"/>
      <c r="P1044" s="265"/>
      <c r="Q1044" s="265"/>
      <c r="R1044" s="265"/>
      <c r="S1044" s="265"/>
      <c r="T1044" s="266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67" t="s">
        <v>278</v>
      </c>
      <c r="AU1044" s="267" t="s">
        <v>87</v>
      </c>
      <c r="AV1044" s="15" t="s">
        <v>85</v>
      </c>
      <c r="AW1044" s="15" t="s">
        <v>38</v>
      </c>
      <c r="AX1044" s="15" t="s">
        <v>77</v>
      </c>
      <c r="AY1044" s="267" t="s">
        <v>136</v>
      </c>
    </row>
    <row r="1045" s="15" customFormat="1">
      <c r="A1045" s="15"/>
      <c r="B1045" s="258"/>
      <c r="C1045" s="259"/>
      <c r="D1045" s="219" t="s">
        <v>278</v>
      </c>
      <c r="E1045" s="260" t="s">
        <v>21</v>
      </c>
      <c r="F1045" s="261" t="s">
        <v>1771</v>
      </c>
      <c r="G1045" s="259"/>
      <c r="H1045" s="260" t="s">
        <v>21</v>
      </c>
      <c r="I1045" s="262"/>
      <c r="J1045" s="259"/>
      <c r="K1045" s="259"/>
      <c r="L1045" s="263"/>
      <c r="M1045" s="264"/>
      <c r="N1045" s="265"/>
      <c r="O1045" s="265"/>
      <c r="P1045" s="265"/>
      <c r="Q1045" s="265"/>
      <c r="R1045" s="265"/>
      <c r="S1045" s="265"/>
      <c r="T1045" s="266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67" t="s">
        <v>278</v>
      </c>
      <c r="AU1045" s="267" t="s">
        <v>87</v>
      </c>
      <c r="AV1045" s="15" t="s">
        <v>85</v>
      </c>
      <c r="AW1045" s="15" t="s">
        <v>38</v>
      </c>
      <c r="AX1045" s="15" t="s">
        <v>77</v>
      </c>
      <c r="AY1045" s="267" t="s">
        <v>136</v>
      </c>
    </row>
    <row r="1046" s="13" customFormat="1">
      <c r="A1046" s="13"/>
      <c r="B1046" s="234"/>
      <c r="C1046" s="235"/>
      <c r="D1046" s="219" t="s">
        <v>278</v>
      </c>
      <c r="E1046" s="236" t="s">
        <v>21</v>
      </c>
      <c r="F1046" s="237" t="s">
        <v>1784</v>
      </c>
      <c r="G1046" s="235"/>
      <c r="H1046" s="238">
        <v>46.179000000000002</v>
      </c>
      <c r="I1046" s="239"/>
      <c r="J1046" s="235"/>
      <c r="K1046" s="235"/>
      <c r="L1046" s="240"/>
      <c r="M1046" s="241"/>
      <c r="N1046" s="242"/>
      <c r="O1046" s="242"/>
      <c r="P1046" s="242"/>
      <c r="Q1046" s="242"/>
      <c r="R1046" s="242"/>
      <c r="S1046" s="242"/>
      <c r="T1046" s="24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4" t="s">
        <v>278</v>
      </c>
      <c r="AU1046" s="244" t="s">
        <v>87</v>
      </c>
      <c r="AV1046" s="13" t="s">
        <v>87</v>
      </c>
      <c r="AW1046" s="13" t="s">
        <v>38</v>
      </c>
      <c r="AX1046" s="13" t="s">
        <v>77</v>
      </c>
      <c r="AY1046" s="244" t="s">
        <v>136</v>
      </c>
    </row>
    <row r="1047" s="15" customFormat="1">
      <c r="A1047" s="15"/>
      <c r="B1047" s="258"/>
      <c r="C1047" s="259"/>
      <c r="D1047" s="219" t="s">
        <v>278</v>
      </c>
      <c r="E1047" s="260" t="s">
        <v>21</v>
      </c>
      <c r="F1047" s="261" t="s">
        <v>830</v>
      </c>
      <c r="G1047" s="259"/>
      <c r="H1047" s="260" t="s">
        <v>21</v>
      </c>
      <c r="I1047" s="262"/>
      <c r="J1047" s="259"/>
      <c r="K1047" s="259"/>
      <c r="L1047" s="263"/>
      <c r="M1047" s="264"/>
      <c r="N1047" s="265"/>
      <c r="O1047" s="265"/>
      <c r="P1047" s="265"/>
      <c r="Q1047" s="265"/>
      <c r="R1047" s="265"/>
      <c r="S1047" s="265"/>
      <c r="T1047" s="266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7" t="s">
        <v>278</v>
      </c>
      <c r="AU1047" s="267" t="s">
        <v>87</v>
      </c>
      <c r="AV1047" s="15" t="s">
        <v>85</v>
      </c>
      <c r="AW1047" s="15" t="s">
        <v>38</v>
      </c>
      <c r="AX1047" s="15" t="s">
        <v>77</v>
      </c>
      <c r="AY1047" s="267" t="s">
        <v>136</v>
      </c>
    </row>
    <row r="1048" s="13" customFormat="1">
      <c r="A1048" s="13"/>
      <c r="B1048" s="234"/>
      <c r="C1048" s="235"/>
      <c r="D1048" s="219" t="s">
        <v>278</v>
      </c>
      <c r="E1048" s="236" t="s">
        <v>21</v>
      </c>
      <c r="F1048" s="237" t="s">
        <v>1785</v>
      </c>
      <c r="G1048" s="235"/>
      <c r="H1048" s="238">
        <v>114.57599999999999</v>
      </c>
      <c r="I1048" s="239"/>
      <c r="J1048" s="235"/>
      <c r="K1048" s="235"/>
      <c r="L1048" s="240"/>
      <c r="M1048" s="241"/>
      <c r="N1048" s="242"/>
      <c r="O1048" s="242"/>
      <c r="P1048" s="242"/>
      <c r="Q1048" s="242"/>
      <c r="R1048" s="242"/>
      <c r="S1048" s="242"/>
      <c r="T1048" s="24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4" t="s">
        <v>278</v>
      </c>
      <c r="AU1048" s="244" t="s">
        <v>87</v>
      </c>
      <c r="AV1048" s="13" t="s">
        <v>87</v>
      </c>
      <c r="AW1048" s="13" t="s">
        <v>38</v>
      </c>
      <c r="AX1048" s="13" t="s">
        <v>77</v>
      </c>
      <c r="AY1048" s="244" t="s">
        <v>136</v>
      </c>
    </row>
    <row r="1049" s="14" customFormat="1">
      <c r="A1049" s="14"/>
      <c r="B1049" s="245"/>
      <c r="C1049" s="246"/>
      <c r="D1049" s="219" t="s">
        <v>278</v>
      </c>
      <c r="E1049" s="247" t="s">
        <v>595</v>
      </c>
      <c r="F1049" s="248" t="s">
        <v>280</v>
      </c>
      <c r="G1049" s="246"/>
      <c r="H1049" s="249">
        <v>160.755</v>
      </c>
      <c r="I1049" s="250"/>
      <c r="J1049" s="246"/>
      <c r="K1049" s="246"/>
      <c r="L1049" s="251"/>
      <c r="M1049" s="252"/>
      <c r="N1049" s="253"/>
      <c r="O1049" s="253"/>
      <c r="P1049" s="253"/>
      <c r="Q1049" s="253"/>
      <c r="R1049" s="253"/>
      <c r="S1049" s="253"/>
      <c r="T1049" s="25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5" t="s">
        <v>278</v>
      </c>
      <c r="AU1049" s="255" t="s">
        <v>87</v>
      </c>
      <c r="AV1049" s="14" t="s">
        <v>142</v>
      </c>
      <c r="AW1049" s="14" t="s">
        <v>38</v>
      </c>
      <c r="AX1049" s="14" t="s">
        <v>85</v>
      </c>
      <c r="AY1049" s="255" t="s">
        <v>136</v>
      </c>
    </row>
    <row r="1050" s="2" customFormat="1" ht="16.5" customHeight="1">
      <c r="A1050" s="41"/>
      <c r="B1050" s="42"/>
      <c r="C1050" s="225" t="s">
        <v>1786</v>
      </c>
      <c r="D1050" s="225" t="s">
        <v>152</v>
      </c>
      <c r="E1050" s="226" t="s">
        <v>1787</v>
      </c>
      <c r="F1050" s="227" t="s">
        <v>1788</v>
      </c>
      <c r="G1050" s="228" t="s">
        <v>550</v>
      </c>
      <c r="H1050" s="229">
        <v>0.186</v>
      </c>
      <c r="I1050" s="230"/>
      <c r="J1050" s="231">
        <f>ROUND(I1050*H1050,2)</f>
        <v>0</v>
      </c>
      <c r="K1050" s="227" t="s">
        <v>790</v>
      </c>
      <c r="L1050" s="47"/>
      <c r="M1050" s="232" t="s">
        <v>21</v>
      </c>
      <c r="N1050" s="233" t="s">
        <v>48</v>
      </c>
      <c r="O1050" s="87"/>
      <c r="P1050" s="215">
        <f>O1050*H1050</f>
        <v>0</v>
      </c>
      <c r="Q1050" s="215">
        <v>0</v>
      </c>
      <c r="R1050" s="215">
        <f>Q1050*H1050</f>
        <v>0</v>
      </c>
      <c r="S1050" s="215">
        <v>0</v>
      </c>
      <c r="T1050" s="216">
        <f>S1050*H1050</f>
        <v>0</v>
      </c>
      <c r="U1050" s="41"/>
      <c r="V1050" s="41"/>
      <c r="W1050" s="41"/>
      <c r="X1050" s="41"/>
      <c r="Y1050" s="41"/>
      <c r="Z1050" s="41"/>
      <c r="AA1050" s="41"/>
      <c r="AB1050" s="41"/>
      <c r="AC1050" s="41"/>
      <c r="AD1050" s="41"/>
      <c r="AE1050" s="41"/>
      <c r="AR1050" s="217" t="s">
        <v>170</v>
      </c>
      <c r="AT1050" s="217" t="s">
        <v>152</v>
      </c>
      <c r="AU1050" s="217" t="s">
        <v>87</v>
      </c>
      <c r="AY1050" s="20" t="s">
        <v>136</v>
      </c>
      <c r="BE1050" s="218">
        <f>IF(N1050="základní",J1050,0)</f>
        <v>0</v>
      </c>
      <c r="BF1050" s="218">
        <f>IF(N1050="snížená",J1050,0)</f>
        <v>0</v>
      </c>
      <c r="BG1050" s="218">
        <f>IF(N1050="zákl. přenesená",J1050,0)</f>
        <v>0</v>
      </c>
      <c r="BH1050" s="218">
        <f>IF(N1050="sníž. přenesená",J1050,0)</f>
        <v>0</v>
      </c>
      <c r="BI1050" s="218">
        <f>IF(N1050="nulová",J1050,0)</f>
        <v>0</v>
      </c>
      <c r="BJ1050" s="20" t="s">
        <v>85</v>
      </c>
      <c r="BK1050" s="218">
        <f>ROUND(I1050*H1050,2)</f>
        <v>0</v>
      </c>
      <c r="BL1050" s="20" t="s">
        <v>170</v>
      </c>
      <c r="BM1050" s="217" t="s">
        <v>1789</v>
      </c>
    </row>
    <row r="1051" s="2" customFormat="1">
      <c r="A1051" s="41"/>
      <c r="B1051" s="42"/>
      <c r="C1051" s="43"/>
      <c r="D1051" s="219" t="s">
        <v>143</v>
      </c>
      <c r="E1051" s="43"/>
      <c r="F1051" s="220" t="s">
        <v>1790</v>
      </c>
      <c r="G1051" s="43"/>
      <c r="H1051" s="43"/>
      <c r="I1051" s="221"/>
      <c r="J1051" s="43"/>
      <c r="K1051" s="43"/>
      <c r="L1051" s="47"/>
      <c r="M1051" s="222"/>
      <c r="N1051" s="223"/>
      <c r="O1051" s="87"/>
      <c r="P1051" s="87"/>
      <c r="Q1051" s="87"/>
      <c r="R1051" s="87"/>
      <c r="S1051" s="87"/>
      <c r="T1051" s="88"/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T1051" s="20" t="s">
        <v>143</v>
      </c>
      <c r="AU1051" s="20" t="s">
        <v>87</v>
      </c>
    </row>
    <row r="1052" s="2" customFormat="1">
      <c r="A1052" s="41"/>
      <c r="B1052" s="42"/>
      <c r="C1052" s="43"/>
      <c r="D1052" s="276" t="s">
        <v>793</v>
      </c>
      <c r="E1052" s="43"/>
      <c r="F1052" s="277" t="s">
        <v>1791</v>
      </c>
      <c r="G1052" s="43"/>
      <c r="H1052" s="43"/>
      <c r="I1052" s="221"/>
      <c r="J1052" s="43"/>
      <c r="K1052" s="43"/>
      <c r="L1052" s="47"/>
      <c r="M1052" s="222"/>
      <c r="N1052" s="223"/>
      <c r="O1052" s="87"/>
      <c r="P1052" s="87"/>
      <c r="Q1052" s="87"/>
      <c r="R1052" s="87"/>
      <c r="S1052" s="87"/>
      <c r="T1052" s="88"/>
      <c r="U1052" s="41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T1052" s="20" t="s">
        <v>793</v>
      </c>
      <c r="AU1052" s="20" t="s">
        <v>87</v>
      </c>
    </row>
    <row r="1053" s="2" customFormat="1">
      <c r="A1053" s="41"/>
      <c r="B1053" s="42"/>
      <c r="C1053" s="43"/>
      <c r="D1053" s="219" t="s">
        <v>144</v>
      </c>
      <c r="E1053" s="43"/>
      <c r="F1053" s="224" t="s">
        <v>1744</v>
      </c>
      <c r="G1053" s="43"/>
      <c r="H1053" s="43"/>
      <c r="I1053" s="221"/>
      <c r="J1053" s="43"/>
      <c r="K1053" s="43"/>
      <c r="L1053" s="47"/>
      <c r="M1053" s="222"/>
      <c r="N1053" s="223"/>
      <c r="O1053" s="87"/>
      <c r="P1053" s="87"/>
      <c r="Q1053" s="87"/>
      <c r="R1053" s="87"/>
      <c r="S1053" s="87"/>
      <c r="T1053" s="88"/>
      <c r="U1053" s="41"/>
      <c r="V1053" s="41"/>
      <c r="W1053" s="41"/>
      <c r="X1053" s="41"/>
      <c r="Y1053" s="41"/>
      <c r="Z1053" s="41"/>
      <c r="AA1053" s="41"/>
      <c r="AB1053" s="41"/>
      <c r="AC1053" s="41"/>
      <c r="AD1053" s="41"/>
      <c r="AE1053" s="41"/>
      <c r="AT1053" s="20" t="s">
        <v>144</v>
      </c>
      <c r="AU1053" s="20" t="s">
        <v>87</v>
      </c>
    </row>
    <row r="1054" s="12" customFormat="1" ht="22.8" customHeight="1">
      <c r="A1054" s="12"/>
      <c r="B1054" s="191"/>
      <c r="C1054" s="192"/>
      <c r="D1054" s="193" t="s">
        <v>76</v>
      </c>
      <c r="E1054" s="256" t="s">
        <v>1792</v>
      </c>
      <c r="F1054" s="256" t="s">
        <v>1793</v>
      </c>
      <c r="G1054" s="192"/>
      <c r="H1054" s="192"/>
      <c r="I1054" s="195"/>
      <c r="J1054" s="257">
        <f>BK1054</f>
        <v>0</v>
      </c>
      <c r="K1054" s="192"/>
      <c r="L1054" s="197"/>
      <c r="M1054" s="198"/>
      <c r="N1054" s="199"/>
      <c r="O1054" s="199"/>
      <c r="P1054" s="200">
        <f>SUM(P1055:P1142)</f>
        <v>0</v>
      </c>
      <c r="Q1054" s="199"/>
      <c r="R1054" s="200">
        <f>SUM(R1055:R1142)</f>
        <v>72.474983399999999</v>
      </c>
      <c r="S1054" s="199"/>
      <c r="T1054" s="201">
        <f>SUM(T1055:T1142)</f>
        <v>46.765860000000011</v>
      </c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R1054" s="202" t="s">
        <v>87</v>
      </c>
      <c r="AT1054" s="203" t="s">
        <v>76</v>
      </c>
      <c r="AU1054" s="203" t="s">
        <v>85</v>
      </c>
      <c r="AY1054" s="202" t="s">
        <v>136</v>
      </c>
      <c r="BK1054" s="204">
        <f>SUM(BK1055:BK1142)</f>
        <v>0</v>
      </c>
    </row>
    <row r="1055" s="2" customFormat="1" ht="16.5" customHeight="1">
      <c r="A1055" s="41"/>
      <c r="B1055" s="42"/>
      <c r="C1055" s="225" t="s">
        <v>426</v>
      </c>
      <c r="D1055" s="225" t="s">
        <v>152</v>
      </c>
      <c r="E1055" s="226" t="s">
        <v>1794</v>
      </c>
      <c r="F1055" s="227" t="s">
        <v>1795</v>
      </c>
      <c r="G1055" s="228" t="s">
        <v>140</v>
      </c>
      <c r="H1055" s="229">
        <v>279.44</v>
      </c>
      <c r="I1055" s="230"/>
      <c r="J1055" s="231">
        <f>ROUND(I1055*H1055,2)</f>
        <v>0</v>
      </c>
      <c r="K1055" s="227" t="s">
        <v>790</v>
      </c>
      <c r="L1055" s="47"/>
      <c r="M1055" s="232" t="s">
        <v>21</v>
      </c>
      <c r="N1055" s="233" t="s">
        <v>48</v>
      </c>
      <c r="O1055" s="87"/>
      <c r="P1055" s="215">
        <f>O1055*H1055</f>
        <v>0</v>
      </c>
      <c r="Q1055" s="215">
        <v>6.0000000000000002E-05</v>
      </c>
      <c r="R1055" s="215">
        <f>Q1055*H1055</f>
        <v>0.016766400000000001</v>
      </c>
      <c r="S1055" s="215">
        <v>0</v>
      </c>
      <c r="T1055" s="216">
        <f>S1055*H1055</f>
        <v>0</v>
      </c>
      <c r="U1055" s="41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R1055" s="217" t="s">
        <v>170</v>
      </c>
      <c r="AT1055" s="217" t="s">
        <v>152</v>
      </c>
      <c r="AU1055" s="217" t="s">
        <v>87</v>
      </c>
      <c r="AY1055" s="20" t="s">
        <v>136</v>
      </c>
      <c r="BE1055" s="218">
        <f>IF(N1055="základní",J1055,0)</f>
        <v>0</v>
      </c>
      <c r="BF1055" s="218">
        <f>IF(N1055="snížená",J1055,0)</f>
        <v>0</v>
      </c>
      <c r="BG1055" s="218">
        <f>IF(N1055="zákl. přenesená",J1055,0)</f>
        <v>0</v>
      </c>
      <c r="BH1055" s="218">
        <f>IF(N1055="sníž. přenesená",J1055,0)</f>
        <v>0</v>
      </c>
      <c r="BI1055" s="218">
        <f>IF(N1055="nulová",J1055,0)</f>
        <v>0</v>
      </c>
      <c r="BJ1055" s="20" t="s">
        <v>85</v>
      </c>
      <c r="BK1055" s="218">
        <f>ROUND(I1055*H1055,2)</f>
        <v>0</v>
      </c>
      <c r="BL1055" s="20" t="s">
        <v>170</v>
      </c>
      <c r="BM1055" s="217" t="s">
        <v>1796</v>
      </c>
    </row>
    <row r="1056" s="2" customFormat="1">
      <c r="A1056" s="41"/>
      <c r="B1056" s="42"/>
      <c r="C1056" s="43"/>
      <c r="D1056" s="219" t="s">
        <v>143</v>
      </c>
      <c r="E1056" s="43"/>
      <c r="F1056" s="220" t="s">
        <v>1797</v>
      </c>
      <c r="G1056" s="43"/>
      <c r="H1056" s="43"/>
      <c r="I1056" s="221"/>
      <c r="J1056" s="43"/>
      <c r="K1056" s="43"/>
      <c r="L1056" s="47"/>
      <c r="M1056" s="222"/>
      <c r="N1056" s="223"/>
      <c r="O1056" s="87"/>
      <c r="P1056" s="87"/>
      <c r="Q1056" s="87"/>
      <c r="R1056" s="87"/>
      <c r="S1056" s="87"/>
      <c r="T1056" s="88"/>
      <c r="U1056" s="41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T1056" s="20" t="s">
        <v>143</v>
      </c>
      <c r="AU1056" s="20" t="s">
        <v>87</v>
      </c>
    </row>
    <row r="1057" s="2" customFormat="1">
      <c r="A1057" s="41"/>
      <c r="B1057" s="42"/>
      <c r="C1057" s="43"/>
      <c r="D1057" s="276" t="s">
        <v>793</v>
      </c>
      <c r="E1057" s="43"/>
      <c r="F1057" s="277" t="s">
        <v>1798</v>
      </c>
      <c r="G1057" s="43"/>
      <c r="H1057" s="43"/>
      <c r="I1057" s="221"/>
      <c r="J1057" s="43"/>
      <c r="K1057" s="43"/>
      <c r="L1057" s="47"/>
      <c r="M1057" s="222"/>
      <c r="N1057" s="223"/>
      <c r="O1057" s="87"/>
      <c r="P1057" s="87"/>
      <c r="Q1057" s="87"/>
      <c r="R1057" s="87"/>
      <c r="S1057" s="87"/>
      <c r="T1057" s="88"/>
      <c r="U1057" s="41"/>
      <c r="V1057" s="41"/>
      <c r="W1057" s="41"/>
      <c r="X1057" s="41"/>
      <c r="Y1057" s="41"/>
      <c r="Z1057" s="41"/>
      <c r="AA1057" s="41"/>
      <c r="AB1057" s="41"/>
      <c r="AC1057" s="41"/>
      <c r="AD1057" s="41"/>
      <c r="AE1057" s="41"/>
      <c r="AT1057" s="20" t="s">
        <v>793</v>
      </c>
      <c r="AU1057" s="20" t="s">
        <v>87</v>
      </c>
    </row>
    <row r="1058" s="13" customFormat="1">
      <c r="A1058" s="13"/>
      <c r="B1058" s="234"/>
      <c r="C1058" s="235"/>
      <c r="D1058" s="219" t="s">
        <v>278</v>
      </c>
      <c r="E1058" s="236" t="s">
        <v>21</v>
      </c>
      <c r="F1058" s="237" t="s">
        <v>716</v>
      </c>
      <c r="G1058" s="235"/>
      <c r="H1058" s="238">
        <v>279.44</v>
      </c>
      <c r="I1058" s="239"/>
      <c r="J1058" s="235"/>
      <c r="K1058" s="235"/>
      <c r="L1058" s="240"/>
      <c r="M1058" s="241"/>
      <c r="N1058" s="242"/>
      <c r="O1058" s="242"/>
      <c r="P1058" s="242"/>
      <c r="Q1058" s="242"/>
      <c r="R1058" s="242"/>
      <c r="S1058" s="242"/>
      <c r="T1058" s="24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4" t="s">
        <v>278</v>
      </c>
      <c r="AU1058" s="244" t="s">
        <v>87</v>
      </c>
      <c r="AV1058" s="13" t="s">
        <v>87</v>
      </c>
      <c r="AW1058" s="13" t="s">
        <v>38</v>
      </c>
      <c r="AX1058" s="13" t="s">
        <v>85</v>
      </c>
      <c r="AY1058" s="244" t="s">
        <v>136</v>
      </c>
    </row>
    <row r="1059" s="2" customFormat="1" ht="16.5" customHeight="1">
      <c r="A1059" s="41"/>
      <c r="B1059" s="42"/>
      <c r="C1059" s="205" t="s">
        <v>1799</v>
      </c>
      <c r="D1059" s="205" t="s">
        <v>137</v>
      </c>
      <c r="E1059" s="206" t="s">
        <v>1800</v>
      </c>
      <c r="F1059" s="207" t="s">
        <v>1801</v>
      </c>
      <c r="G1059" s="208" t="s">
        <v>140</v>
      </c>
      <c r="H1059" s="209">
        <v>279.44</v>
      </c>
      <c r="I1059" s="210"/>
      <c r="J1059" s="211">
        <f>ROUND(I1059*H1059,2)</f>
        <v>0</v>
      </c>
      <c r="K1059" s="207" t="s">
        <v>21</v>
      </c>
      <c r="L1059" s="212"/>
      <c r="M1059" s="213" t="s">
        <v>21</v>
      </c>
      <c r="N1059" s="214" t="s">
        <v>48</v>
      </c>
      <c r="O1059" s="87"/>
      <c r="P1059" s="215">
        <f>O1059*H1059</f>
        <v>0</v>
      </c>
      <c r="Q1059" s="215">
        <v>0.001</v>
      </c>
      <c r="R1059" s="215">
        <f>Q1059*H1059</f>
        <v>0.27944000000000002</v>
      </c>
      <c r="S1059" s="215">
        <v>0</v>
      </c>
      <c r="T1059" s="216">
        <f>S1059*H1059</f>
        <v>0</v>
      </c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R1059" s="217" t="s">
        <v>200</v>
      </c>
      <c r="AT1059" s="217" t="s">
        <v>137</v>
      </c>
      <c r="AU1059" s="217" t="s">
        <v>87</v>
      </c>
      <c r="AY1059" s="20" t="s">
        <v>136</v>
      </c>
      <c r="BE1059" s="218">
        <f>IF(N1059="základní",J1059,0)</f>
        <v>0</v>
      </c>
      <c r="BF1059" s="218">
        <f>IF(N1059="snížená",J1059,0)</f>
        <v>0</v>
      </c>
      <c r="BG1059" s="218">
        <f>IF(N1059="zákl. přenesená",J1059,0)</f>
        <v>0</v>
      </c>
      <c r="BH1059" s="218">
        <f>IF(N1059="sníž. přenesená",J1059,0)</f>
        <v>0</v>
      </c>
      <c r="BI1059" s="218">
        <f>IF(N1059="nulová",J1059,0)</f>
        <v>0</v>
      </c>
      <c r="BJ1059" s="20" t="s">
        <v>85</v>
      </c>
      <c r="BK1059" s="218">
        <f>ROUND(I1059*H1059,2)</f>
        <v>0</v>
      </c>
      <c r="BL1059" s="20" t="s">
        <v>170</v>
      </c>
      <c r="BM1059" s="217" t="s">
        <v>1802</v>
      </c>
    </row>
    <row r="1060" s="2" customFormat="1">
      <c r="A1060" s="41"/>
      <c r="B1060" s="42"/>
      <c r="C1060" s="43"/>
      <c r="D1060" s="219" t="s">
        <v>143</v>
      </c>
      <c r="E1060" s="43"/>
      <c r="F1060" s="220" t="s">
        <v>1801</v>
      </c>
      <c r="G1060" s="43"/>
      <c r="H1060" s="43"/>
      <c r="I1060" s="221"/>
      <c r="J1060" s="43"/>
      <c r="K1060" s="43"/>
      <c r="L1060" s="47"/>
      <c r="M1060" s="222"/>
      <c r="N1060" s="223"/>
      <c r="O1060" s="87"/>
      <c r="P1060" s="87"/>
      <c r="Q1060" s="87"/>
      <c r="R1060" s="87"/>
      <c r="S1060" s="87"/>
      <c r="T1060" s="88"/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T1060" s="20" t="s">
        <v>143</v>
      </c>
      <c r="AU1060" s="20" t="s">
        <v>87</v>
      </c>
    </row>
    <row r="1061" s="2" customFormat="1">
      <c r="A1061" s="41"/>
      <c r="B1061" s="42"/>
      <c r="C1061" s="43"/>
      <c r="D1061" s="219" t="s">
        <v>144</v>
      </c>
      <c r="E1061" s="43"/>
      <c r="F1061" s="224" t="s">
        <v>1803</v>
      </c>
      <c r="G1061" s="43"/>
      <c r="H1061" s="43"/>
      <c r="I1061" s="221"/>
      <c r="J1061" s="43"/>
      <c r="K1061" s="43"/>
      <c r="L1061" s="47"/>
      <c r="M1061" s="222"/>
      <c r="N1061" s="223"/>
      <c r="O1061" s="87"/>
      <c r="P1061" s="87"/>
      <c r="Q1061" s="87"/>
      <c r="R1061" s="87"/>
      <c r="S1061" s="87"/>
      <c r="T1061" s="88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T1061" s="20" t="s">
        <v>144</v>
      </c>
      <c r="AU1061" s="20" t="s">
        <v>87</v>
      </c>
    </row>
    <row r="1062" s="13" customFormat="1">
      <c r="A1062" s="13"/>
      <c r="B1062" s="234"/>
      <c r="C1062" s="235"/>
      <c r="D1062" s="219" t="s">
        <v>278</v>
      </c>
      <c r="E1062" s="236" t="s">
        <v>716</v>
      </c>
      <c r="F1062" s="237" t="s">
        <v>1804</v>
      </c>
      <c r="G1062" s="235"/>
      <c r="H1062" s="238">
        <v>279.44</v>
      </c>
      <c r="I1062" s="239"/>
      <c r="J1062" s="235"/>
      <c r="K1062" s="235"/>
      <c r="L1062" s="240"/>
      <c r="M1062" s="241"/>
      <c r="N1062" s="242"/>
      <c r="O1062" s="242"/>
      <c r="P1062" s="242"/>
      <c r="Q1062" s="242"/>
      <c r="R1062" s="242"/>
      <c r="S1062" s="242"/>
      <c r="T1062" s="24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4" t="s">
        <v>278</v>
      </c>
      <c r="AU1062" s="244" t="s">
        <v>87</v>
      </c>
      <c r="AV1062" s="13" t="s">
        <v>87</v>
      </c>
      <c r="AW1062" s="13" t="s">
        <v>38</v>
      </c>
      <c r="AX1062" s="13" t="s">
        <v>85</v>
      </c>
      <c r="AY1062" s="244" t="s">
        <v>136</v>
      </c>
    </row>
    <row r="1063" s="2" customFormat="1" ht="16.5" customHeight="1">
      <c r="A1063" s="41"/>
      <c r="B1063" s="42"/>
      <c r="C1063" s="225" t="s">
        <v>429</v>
      </c>
      <c r="D1063" s="225" t="s">
        <v>152</v>
      </c>
      <c r="E1063" s="226" t="s">
        <v>1805</v>
      </c>
      <c r="F1063" s="227" t="s">
        <v>1806</v>
      </c>
      <c r="G1063" s="228" t="s">
        <v>140</v>
      </c>
      <c r="H1063" s="229">
        <v>316.07999999999998</v>
      </c>
      <c r="I1063" s="230"/>
      <c r="J1063" s="231">
        <f>ROUND(I1063*H1063,2)</f>
        <v>0</v>
      </c>
      <c r="K1063" s="227" t="s">
        <v>790</v>
      </c>
      <c r="L1063" s="47"/>
      <c r="M1063" s="232" t="s">
        <v>21</v>
      </c>
      <c r="N1063" s="233" t="s">
        <v>48</v>
      </c>
      <c r="O1063" s="87"/>
      <c r="P1063" s="215">
        <f>O1063*H1063</f>
        <v>0</v>
      </c>
      <c r="Q1063" s="215">
        <v>5.0000000000000002E-05</v>
      </c>
      <c r="R1063" s="215">
        <f>Q1063*H1063</f>
        <v>0.015803999999999999</v>
      </c>
      <c r="S1063" s="215">
        <v>0</v>
      </c>
      <c r="T1063" s="216">
        <f>S1063*H1063</f>
        <v>0</v>
      </c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R1063" s="217" t="s">
        <v>170</v>
      </c>
      <c r="AT1063" s="217" t="s">
        <v>152</v>
      </c>
      <c r="AU1063" s="217" t="s">
        <v>87</v>
      </c>
      <c r="AY1063" s="20" t="s">
        <v>136</v>
      </c>
      <c r="BE1063" s="218">
        <f>IF(N1063="základní",J1063,0)</f>
        <v>0</v>
      </c>
      <c r="BF1063" s="218">
        <f>IF(N1063="snížená",J1063,0)</f>
        <v>0</v>
      </c>
      <c r="BG1063" s="218">
        <f>IF(N1063="zákl. přenesená",J1063,0)</f>
        <v>0</v>
      </c>
      <c r="BH1063" s="218">
        <f>IF(N1063="sníž. přenesená",J1063,0)</f>
        <v>0</v>
      </c>
      <c r="BI1063" s="218">
        <f>IF(N1063="nulová",J1063,0)</f>
        <v>0</v>
      </c>
      <c r="BJ1063" s="20" t="s">
        <v>85</v>
      </c>
      <c r="BK1063" s="218">
        <f>ROUND(I1063*H1063,2)</f>
        <v>0</v>
      </c>
      <c r="BL1063" s="20" t="s">
        <v>170</v>
      </c>
      <c r="BM1063" s="217" t="s">
        <v>1807</v>
      </c>
    </row>
    <row r="1064" s="2" customFormat="1">
      <c r="A1064" s="41"/>
      <c r="B1064" s="42"/>
      <c r="C1064" s="43"/>
      <c r="D1064" s="219" t="s">
        <v>143</v>
      </c>
      <c r="E1064" s="43"/>
      <c r="F1064" s="220" t="s">
        <v>1808</v>
      </c>
      <c r="G1064" s="43"/>
      <c r="H1064" s="43"/>
      <c r="I1064" s="221"/>
      <c r="J1064" s="43"/>
      <c r="K1064" s="43"/>
      <c r="L1064" s="47"/>
      <c r="M1064" s="222"/>
      <c r="N1064" s="223"/>
      <c r="O1064" s="87"/>
      <c r="P1064" s="87"/>
      <c r="Q1064" s="87"/>
      <c r="R1064" s="87"/>
      <c r="S1064" s="87"/>
      <c r="T1064" s="88"/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T1064" s="20" t="s">
        <v>143</v>
      </c>
      <c r="AU1064" s="20" t="s">
        <v>87</v>
      </c>
    </row>
    <row r="1065" s="2" customFormat="1">
      <c r="A1065" s="41"/>
      <c r="B1065" s="42"/>
      <c r="C1065" s="43"/>
      <c r="D1065" s="276" t="s">
        <v>793</v>
      </c>
      <c r="E1065" s="43"/>
      <c r="F1065" s="277" t="s">
        <v>1809</v>
      </c>
      <c r="G1065" s="43"/>
      <c r="H1065" s="43"/>
      <c r="I1065" s="221"/>
      <c r="J1065" s="43"/>
      <c r="K1065" s="43"/>
      <c r="L1065" s="47"/>
      <c r="M1065" s="222"/>
      <c r="N1065" s="223"/>
      <c r="O1065" s="87"/>
      <c r="P1065" s="87"/>
      <c r="Q1065" s="87"/>
      <c r="R1065" s="87"/>
      <c r="S1065" s="87"/>
      <c r="T1065" s="88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T1065" s="20" t="s">
        <v>793</v>
      </c>
      <c r="AU1065" s="20" t="s">
        <v>87</v>
      </c>
    </row>
    <row r="1066" s="2" customFormat="1">
      <c r="A1066" s="41"/>
      <c r="B1066" s="42"/>
      <c r="C1066" s="43"/>
      <c r="D1066" s="219" t="s">
        <v>144</v>
      </c>
      <c r="E1066" s="43"/>
      <c r="F1066" s="224" t="s">
        <v>1810</v>
      </c>
      <c r="G1066" s="43"/>
      <c r="H1066" s="43"/>
      <c r="I1066" s="221"/>
      <c r="J1066" s="43"/>
      <c r="K1066" s="43"/>
      <c r="L1066" s="47"/>
      <c r="M1066" s="222"/>
      <c r="N1066" s="223"/>
      <c r="O1066" s="87"/>
      <c r="P1066" s="87"/>
      <c r="Q1066" s="87"/>
      <c r="R1066" s="87"/>
      <c r="S1066" s="87"/>
      <c r="T1066" s="88"/>
      <c r="U1066" s="41"/>
      <c r="V1066" s="41"/>
      <c r="W1066" s="41"/>
      <c r="X1066" s="41"/>
      <c r="Y1066" s="41"/>
      <c r="Z1066" s="41"/>
      <c r="AA1066" s="41"/>
      <c r="AB1066" s="41"/>
      <c r="AC1066" s="41"/>
      <c r="AD1066" s="41"/>
      <c r="AE1066" s="41"/>
      <c r="AT1066" s="20" t="s">
        <v>144</v>
      </c>
      <c r="AU1066" s="20" t="s">
        <v>87</v>
      </c>
    </row>
    <row r="1067" s="13" customFormat="1">
      <c r="A1067" s="13"/>
      <c r="B1067" s="234"/>
      <c r="C1067" s="235"/>
      <c r="D1067" s="219" t="s">
        <v>278</v>
      </c>
      <c r="E1067" s="236" t="s">
        <v>21</v>
      </c>
      <c r="F1067" s="237" t="s">
        <v>700</v>
      </c>
      <c r="G1067" s="235"/>
      <c r="H1067" s="238">
        <v>316.07999999999998</v>
      </c>
      <c r="I1067" s="239"/>
      <c r="J1067" s="235"/>
      <c r="K1067" s="235"/>
      <c r="L1067" s="240"/>
      <c r="M1067" s="241"/>
      <c r="N1067" s="242"/>
      <c r="O1067" s="242"/>
      <c r="P1067" s="242"/>
      <c r="Q1067" s="242"/>
      <c r="R1067" s="242"/>
      <c r="S1067" s="242"/>
      <c r="T1067" s="24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4" t="s">
        <v>278</v>
      </c>
      <c r="AU1067" s="244" t="s">
        <v>87</v>
      </c>
      <c r="AV1067" s="13" t="s">
        <v>87</v>
      </c>
      <c r="AW1067" s="13" t="s">
        <v>38</v>
      </c>
      <c r="AX1067" s="13" t="s">
        <v>85</v>
      </c>
      <c r="AY1067" s="244" t="s">
        <v>136</v>
      </c>
    </row>
    <row r="1068" s="2" customFormat="1" ht="16.5" customHeight="1">
      <c r="A1068" s="41"/>
      <c r="B1068" s="42"/>
      <c r="C1068" s="205" t="s">
        <v>1811</v>
      </c>
      <c r="D1068" s="205" t="s">
        <v>137</v>
      </c>
      <c r="E1068" s="206" t="s">
        <v>1812</v>
      </c>
      <c r="F1068" s="207" t="s">
        <v>1813</v>
      </c>
      <c r="G1068" s="208" t="s">
        <v>140</v>
      </c>
      <c r="H1068" s="209">
        <v>316.07999999999998</v>
      </c>
      <c r="I1068" s="210"/>
      <c r="J1068" s="211">
        <f>ROUND(I1068*H1068,2)</f>
        <v>0</v>
      </c>
      <c r="K1068" s="207" t="s">
        <v>21</v>
      </c>
      <c r="L1068" s="212"/>
      <c r="M1068" s="213" t="s">
        <v>21</v>
      </c>
      <c r="N1068" s="214" t="s">
        <v>48</v>
      </c>
      <c r="O1068" s="87"/>
      <c r="P1068" s="215">
        <f>O1068*H1068</f>
        <v>0</v>
      </c>
      <c r="Q1068" s="215">
        <v>0.001</v>
      </c>
      <c r="R1068" s="215">
        <f>Q1068*H1068</f>
        <v>0.31607999999999997</v>
      </c>
      <c r="S1068" s="215">
        <v>0</v>
      </c>
      <c r="T1068" s="216">
        <f>S1068*H1068</f>
        <v>0</v>
      </c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R1068" s="217" t="s">
        <v>200</v>
      </c>
      <c r="AT1068" s="217" t="s">
        <v>137</v>
      </c>
      <c r="AU1068" s="217" t="s">
        <v>87</v>
      </c>
      <c r="AY1068" s="20" t="s">
        <v>136</v>
      </c>
      <c r="BE1068" s="218">
        <f>IF(N1068="základní",J1068,0)</f>
        <v>0</v>
      </c>
      <c r="BF1068" s="218">
        <f>IF(N1068="snížená",J1068,0)</f>
        <v>0</v>
      </c>
      <c r="BG1068" s="218">
        <f>IF(N1068="zákl. přenesená",J1068,0)</f>
        <v>0</v>
      </c>
      <c r="BH1068" s="218">
        <f>IF(N1068="sníž. přenesená",J1068,0)</f>
        <v>0</v>
      </c>
      <c r="BI1068" s="218">
        <f>IF(N1068="nulová",J1068,0)</f>
        <v>0</v>
      </c>
      <c r="BJ1068" s="20" t="s">
        <v>85</v>
      </c>
      <c r="BK1068" s="218">
        <f>ROUND(I1068*H1068,2)</f>
        <v>0</v>
      </c>
      <c r="BL1068" s="20" t="s">
        <v>170</v>
      </c>
      <c r="BM1068" s="217" t="s">
        <v>1814</v>
      </c>
    </row>
    <row r="1069" s="2" customFormat="1">
      <c r="A1069" s="41"/>
      <c r="B1069" s="42"/>
      <c r="C1069" s="43"/>
      <c r="D1069" s="219" t="s">
        <v>143</v>
      </c>
      <c r="E1069" s="43"/>
      <c r="F1069" s="220" t="s">
        <v>1813</v>
      </c>
      <c r="G1069" s="43"/>
      <c r="H1069" s="43"/>
      <c r="I1069" s="221"/>
      <c r="J1069" s="43"/>
      <c r="K1069" s="43"/>
      <c r="L1069" s="47"/>
      <c r="M1069" s="222"/>
      <c r="N1069" s="223"/>
      <c r="O1069" s="87"/>
      <c r="P1069" s="87"/>
      <c r="Q1069" s="87"/>
      <c r="R1069" s="87"/>
      <c r="S1069" s="87"/>
      <c r="T1069" s="88"/>
      <c r="U1069" s="41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T1069" s="20" t="s">
        <v>143</v>
      </c>
      <c r="AU1069" s="20" t="s">
        <v>87</v>
      </c>
    </row>
    <row r="1070" s="2" customFormat="1">
      <c r="A1070" s="41"/>
      <c r="B1070" s="42"/>
      <c r="C1070" s="43"/>
      <c r="D1070" s="219" t="s">
        <v>144</v>
      </c>
      <c r="E1070" s="43"/>
      <c r="F1070" s="224" t="s">
        <v>1803</v>
      </c>
      <c r="G1070" s="43"/>
      <c r="H1070" s="43"/>
      <c r="I1070" s="221"/>
      <c r="J1070" s="43"/>
      <c r="K1070" s="43"/>
      <c r="L1070" s="47"/>
      <c r="M1070" s="222"/>
      <c r="N1070" s="223"/>
      <c r="O1070" s="87"/>
      <c r="P1070" s="87"/>
      <c r="Q1070" s="87"/>
      <c r="R1070" s="87"/>
      <c r="S1070" s="87"/>
      <c r="T1070" s="88"/>
      <c r="U1070" s="41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T1070" s="20" t="s">
        <v>144</v>
      </c>
      <c r="AU1070" s="20" t="s">
        <v>87</v>
      </c>
    </row>
    <row r="1071" s="13" customFormat="1">
      <c r="A1071" s="13"/>
      <c r="B1071" s="234"/>
      <c r="C1071" s="235"/>
      <c r="D1071" s="219" t="s">
        <v>278</v>
      </c>
      <c r="E1071" s="236" t="s">
        <v>700</v>
      </c>
      <c r="F1071" s="237" t="s">
        <v>1815</v>
      </c>
      <c r="G1071" s="235"/>
      <c r="H1071" s="238">
        <v>316.07999999999998</v>
      </c>
      <c r="I1071" s="239"/>
      <c r="J1071" s="235"/>
      <c r="K1071" s="235"/>
      <c r="L1071" s="240"/>
      <c r="M1071" s="241"/>
      <c r="N1071" s="242"/>
      <c r="O1071" s="242"/>
      <c r="P1071" s="242"/>
      <c r="Q1071" s="242"/>
      <c r="R1071" s="242"/>
      <c r="S1071" s="242"/>
      <c r="T1071" s="24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4" t="s">
        <v>278</v>
      </c>
      <c r="AU1071" s="244" t="s">
        <v>87</v>
      </c>
      <c r="AV1071" s="13" t="s">
        <v>87</v>
      </c>
      <c r="AW1071" s="13" t="s">
        <v>38</v>
      </c>
      <c r="AX1071" s="13" t="s">
        <v>85</v>
      </c>
      <c r="AY1071" s="244" t="s">
        <v>136</v>
      </c>
    </row>
    <row r="1072" s="2" customFormat="1" ht="16.5" customHeight="1">
      <c r="A1072" s="41"/>
      <c r="B1072" s="42"/>
      <c r="C1072" s="225" t="s">
        <v>433</v>
      </c>
      <c r="D1072" s="225" t="s">
        <v>152</v>
      </c>
      <c r="E1072" s="226" t="s">
        <v>1816</v>
      </c>
      <c r="F1072" s="227" t="s">
        <v>1817</v>
      </c>
      <c r="G1072" s="228" t="s">
        <v>140</v>
      </c>
      <c r="H1072" s="229">
        <v>59905.339999999997</v>
      </c>
      <c r="I1072" s="230"/>
      <c r="J1072" s="231">
        <f>ROUND(I1072*H1072,2)</f>
        <v>0</v>
      </c>
      <c r="K1072" s="227" t="s">
        <v>790</v>
      </c>
      <c r="L1072" s="47"/>
      <c r="M1072" s="232" t="s">
        <v>21</v>
      </c>
      <c r="N1072" s="233" t="s">
        <v>48</v>
      </c>
      <c r="O1072" s="87"/>
      <c r="P1072" s="215">
        <f>O1072*H1072</f>
        <v>0</v>
      </c>
      <c r="Q1072" s="215">
        <v>5.0000000000000002E-05</v>
      </c>
      <c r="R1072" s="215">
        <f>Q1072*H1072</f>
        <v>2.9952670000000001</v>
      </c>
      <c r="S1072" s="215">
        <v>0</v>
      </c>
      <c r="T1072" s="216">
        <f>S1072*H1072</f>
        <v>0</v>
      </c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R1072" s="217" t="s">
        <v>170</v>
      </c>
      <c r="AT1072" s="217" t="s">
        <v>152</v>
      </c>
      <c r="AU1072" s="217" t="s">
        <v>87</v>
      </c>
      <c r="AY1072" s="20" t="s">
        <v>136</v>
      </c>
      <c r="BE1072" s="218">
        <f>IF(N1072="základní",J1072,0)</f>
        <v>0</v>
      </c>
      <c r="BF1072" s="218">
        <f>IF(N1072="snížená",J1072,0)</f>
        <v>0</v>
      </c>
      <c r="BG1072" s="218">
        <f>IF(N1072="zákl. přenesená",J1072,0)</f>
        <v>0</v>
      </c>
      <c r="BH1072" s="218">
        <f>IF(N1072="sníž. přenesená",J1072,0)</f>
        <v>0</v>
      </c>
      <c r="BI1072" s="218">
        <f>IF(N1072="nulová",J1072,0)</f>
        <v>0</v>
      </c>
      <c r="BJ1072" s="20" t="s">
        <v>85</v>
      </c>
      <c r="BK1072" s="218">
        <f>ROUND(I1072*H1072,2)</f>
        <v>0</v>
      </c>
      <c r="BL1072" s="20" t="s">
        <v>170</v>
      </c>
      <c r="BM1072" s="217" t="s">
        <v>1818</v>
      </c>
    </row>
    <row r="1073" s="2" customFormat="1">
      <c r="A1073" s="41"/>
      <c r="B1073" s="42"/>
      <c r="C1073" s="43"/>
      <c r="D1073" s="219" t="s">
        <v>143</v>
      </c>
      <c r="E1073" s="43"/>
      <c r="F1073" s="220" t="s">
        <v>1819</v>
      </c>
      <c r="G1073" s="43"/>
      <c r="H1073" s="43"/>
      <c r="I1073" s="221"/>
      <c r="J1073" s="43"/>
      <c r="K1073" s="43"/>
      <c r="L1073" s="47"/>
      <c r="M1073" s="222"/>
      <c r="N1073" s="223"/>
      <c r="O1073" s="87"/>
      <c r="P1073" s="87"/>
      <c r="Q1073" s="87"/>
      <c r="R1073" s="87"/>
      <c r="S1073" s="87"/>
      <c r="T1073" s="88"/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T1073" s="20" t="s">
        <v>143</v>
      </c>
      <c r="AU1073" s="20" t="s">
        <v>87</v>
      </c>
    </row>
    <row r="1074" s="2" customFormat="1">
      <c r="A1074" s="41"/>
      <c r="B1074" s="42"/>
      <c r="C1074" s="43"/>
      <c r="D1074" s="276" t="s">
        <v>793</v>
      </c>
      <c r="E1074" s="43"/>
      <c r="F1074" s="277" t="s">
        <v>1820</v>
      </c>
      <c r="G1074" s="43"/>
      <c r="H1074" s="43"/>
      <c r="I1074" s="221"/>
      <c r="J1074" s="43"/>
      <c r="K1074" s="43"/>
      <c r="L1074" s="47"/>
      <c r="M1074" s="222"/>
      <c r="N1074" s="223"/>
      <c r="O1074" s="87"/>
      <c r="P1074" s="87"/>
      <c r="Q1074" s="87"/>
      <c r="R1074" s="87"/>
      <c r="S1074" s="87"/>
      <c r="T1074" s="88"/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T1074" s="20" t="s">
        <v>793</v>
      </c>
      <c r="AU1074" s="20" t="s">
        <v>87</v>
      </c>
    </row>
    <row r="1075" s="13" customFormat="1">
      <c r="A1075" s="13"/>
      <c r="B1075" s="234"/>
      <c r="C1075" s="235"/>
      <c r="D1075" s="219" t="s">
        <v>278</v>
      </c>
      <c r="E1075" s="236" t="s">
        <v>21</v>
      </c>
      <c r="F1075" s="237" t="s">
        <v>646</v>
      </c>
      <c r="G1075" s="235"/>
      <c r="H1075" s="238">
        <v>21309.847000000002</v>
      </c>
      <c r="I1075" s="239"/>
      <c r="J1075" s="235"/>
      <c r="K1075" s="235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4" t="s">
        <v>278</v>
      </c>
      <c r="AU1075" s="244" t="s">
        <v>87</v>
      </c>
      <c r="AV1075" s="13" t="s">
        <v>87</v>
      </c>
      <c r="AW1075" s="13" t="s">
        <v>38</v>
      </c>
      <c r="AX1075" s="13" t="s">
        <v>77</v>
      </c>
      <c r="AY1075" s="244" t="s">
        <v>136</v>
      </c>
    </row>
    <row r="1076" s="13" customFormat="1">
      <c r="A1076" s="13"/>
      <c r="B1076" s="234"/>
      <c r="C1076" s="235"/>
      <c r="D1076" s="219" t="s">
        <v>278</v>
      </c>
      <c r="E1076" s="236" t="s">
        <v>21</v>
      </c>
      <c r="F1076" s="237" t="s">
        <v>643</v>
      </c>
      <c r="G1076" s="235"/>
      <c r="H1076" s="238">
        <v>38171.953000000001</v>
      </c>
      <c r="I1076" s="239"/>
      <c r="J1076" s="235"/>
      <c r="K1076" s="235"/>
      <c r="L1076" s="240"/>
      <c r="M1076" s="241"/>
      <c r="N1076" s="242"/>
      <c r="O1076" s="242"/>
      <c r="P1076" s="242"/>
      <c r="Q1076" s="242"/>
      <c r="R1076" s="242"/>
      <c r="S1076" s="242"/>
      <c r="T1076" s="24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4" t="s">
        <v>278</v>
      </c>
      <c r="AU1076" s="244" t="s">
        <v>87</v>
      </c>
      <c r="AV1076" s="13" t="s">
        <v>87</v>
      </c>
      <c r="AW1076" s="13" t="s">
        <v>38</v>
      </c>
      <c r="AX1076" s="13" t="s">
        <v>77</v>
      </c>
      <c r="AY1076" s="244" t="s">
        <v>136</v>
      </c>
    </row>
    <row r="1077" s="13" customFormat="1">
      <c r="A1077" s="13"/>
      <c r="B1077" s="234"/>
      <c r="C1077" s="235"/>
      <c r="D1077" s="219" t="s">
        <v>278</v>
      </c>
      <c r="E1077" s="236" t="s">
        <v>21</v>
      </c>
      <c r="F1077" s="237" t="s">
        <v>640</v>
      </c>
      <c r="G1077" s="235"/>
      <c r="H1077" s="238">
        <v>247.75999999999999</v>
      </c>
      <c r="I1077" s="239"/>
      <c r="J1077" s="235"/>
      <c r="K1077" s="235"/>
      <c r="L1077" s="240"/>
      <c r="M1077" s="241"/>
      <c r="N1077" s="242"/>
      <c r="O1077" s="242"/>
      <c r="P1077" s="242"/>
      <c r="Q1077" s="242"/>
      <c r="R1077" s="242"/>
      <c r="S1077" s="242"/>
      <c r="T1077" s="24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4" t="s">
        <v>278</v>
      </c>
      <c r="AU1077" s="244" t="s">
        <v>87</v>
      </c>
      <c r="AV1077" s="13" t="s">
        <v>87</v>
      </c>
      <c r="AW1077" s="13" t="s">
        <v>38</v>
      </c>
      <c r="AX1077" s="13" t="s">
        <v>77</v>
      </c>
      <c r="AY1077" s="244" t="s">
        <v>136</v>
      </c>
    </row>
    <row r="1078" s="13" customFormat="1">
      <c r="A1078" s="13"/>
      <c r="B1078" s="234"/>
      <c r="C1078" s="235"/>
      <c r="D1078" s="219" t="s">
        <v>278</v>
      </c>
      <c r="E1078" s="236" t="s">
        <v>21</v>
      </c>
      <c r="F1078" s="237" t="s">
        <v>687</v>
      </c>
      <c r="G1078" s="235"/>
      <c r="H1078" s="238">
        <v>175.78</v>
      </c>
      <c r="I1078" s="239"/>
      <c r="J1078" s="235"/>
      <c r="K1078" s="235"/>
      <c r="L1078" s="240"/>
      <c r="M1078" s="241"/>
      <c r="N1078" s="242"/>
      <c r="O1078" s="242"/>
      <c r="P1078" s="242"/>
      <c r="Q1078" s="242"/>
      <c r="R1078" s="242"/>
      <c r="S1078" s="242"/>
      <c r="T1078" s="24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4" t="s">
        <v>278</v>
      </c>
      <c r="AU1078" s="244" t="s">
        <v>87</v>
      </c>
      <c r="AV1078" s="13" t="s">
        <v>87</v>
      </c>
      <c r="AW1078" s="13" t="s">
        <v>38</v>
      </c>
      <c r="AX1078" s="13" t="s">
        <v>77</v>
      </c>
      <c r="AY1078" s="244" t="s">
        <v>136</v>
      </c>
    </row>
    <row r="1079" s="14" customFormat="1">
      <c r="A1079" s="14"/>
      <c r="B1079" s="245"/>
      <c r="C1079" s="246"/>
      <c r="D1079" s="219" t="s">
        <v>278</v>
      </c>
      <c r="E1079" s="247" t="s">
        <v>21</v>
      </c>
      <c r="F1079" s="248" t="s">
        <v>280</v>
      </c>
      <c r="G1079" s="246"/>
      <c r="H1079" s="249">
        <v>59905.339999999997</v>
      </c>
      <c r="I1079" s="250"/>
      <c r="J1079" s="246"/>
      <c r="K1079" s="246"/>
      <c r="L1079" s="251"/>
      <c r="M1079" s="252"/>
      <c r="N1079" s="253"/>
      <c r="O1079" s="253"/>
      <c r="P1079" s="253"/>
      <c r="Q1079" s="253"/>
      <c r="R1079" s="253"/>
      <c r="S1079" s="253"/>
      <c r="T1079" s="254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5" t="s">
        <v>278</v>
      </c>
      <c r="AU1079" s="255" t="s">
        <v>87</v>
      </c>
      <c r="AV1079" s="14" t="s">
        <v>142</v>
      </c>
      <c r="AW1079" s="14" t="s">
        <v>38</v>
      </c>
      <c r="AX1079" s="14" t="s">
        <v>85</v>
      </c>
      <c r="AY1079" s="255" t="s">
        <v>136</v>
      </c>
    </row>
    <row r="1080" s="2" customFormat="1" ht="16.5" customHeight="1">
      <c r="A1080" s="41"/>
      <c r="B1080" s="42"/>
      <c r="C1080" s="205" t="s">
        <v>1821</v>
      </c>
      <c r="D1080" s="205" t="s">
        <v>137</v>
      </c>
      <c r="E1080" s="206" t="s">
        <v>1822</v>
      </c>
      <c r="F1080" s="207" t="s">
        <v>1823</v>
      </c>
      <c r="G1080" s="208" t="s">
        <v>140</v>
      </c>
      <c r="H1080" s="209">
        <v>21309.847000000002</v>
      </c>
      <c r="I1080" s="210"/>
      <c r="J1080" s="211">
        <f>ROUND(I1080*H1080,2)</f>
        <v>0</v>
      </c>
      <c r="K1080" s="207" t="s">
        <v>21</v>
      </c>
      <c r="L1080" s="212"/>
      <c r="M1080" s="213" t="s">
        <v>21</v>
      </c>
      <c r="N1080" s="214" t="s">
        <v>48</v>
      </c>
      <c r="O1080" s="87"/>
      <c r="P1080" s="215">
        <f>O1080*H1080</f>
        <v>0</v>
      </c>
      <c r="Q1080" s="215">
        <v>0.001</v>
      </c>
      <c r="R1080" s="215">
        <f>Q1080*H1080</f>
        <v>21.309847000000001</v>
      </c>
      <c r="S1080" s="215">
        <v>0</v>
      </c>
      <c r="T1080" s="216">
        <f>S1080*H1080</f>
        <v>0</v>
      </c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R1080" s="217" t="s">
        <v>200</v>
      </c>
      <c r="AT1080" s="217" t="s">
        <v>137</v>
      </c>
      <c r="AU1080" s="217" t="s">
        <v>87</v>
      </c>
      <c r="AY1080" s="20" t="s">
        <v>136</v>
      </c>
      <c r="BE1080" s="218">
        <f>IF(N1080="základní",J1080,0)</f>
        <v>0</v>
      </c>
      <c r="BF1080" s="218">
        <f>IF(N1080="snížená",J1080,0)</f>
        <v>0</v>
      </c>
      <c r="BG1080" s="218">
        <f>IF(N1080="zákl. přenesená",J1080,0)</f>
        <v>0</v>
      </c>
      <c r="BH1080" s="218">
        <f>IF(N1080="sníž. přenesená",J1080,0)</f>
        <v>0</v>
      </c>
      <c r="BI1080" s="218">
        <f>IF(N1080="nulová",J1080,0)</f>
        <v>0</v>
      </c>
      <c r="BJ1080" s="20" t="s">
        <v>85</v>
      </c>
      <c r="BK1080" s="218">
        <f>ROUND(I1080*H1080,2)</f>
        <v>0</v>
      </c>
      <c r="BL1080" s="20" t="s">
        <v>170</v>
      </c>
      <c r="BM1080" s="217" t="s">
        <v>1824</v>
      </c>
    </row>
    <row r="1081" s="2" customFormat="1">
      <c r="A1081" s="41"/>
      <c r="B1081" s="42"/>
      <c r="C1081" s="43"/>
      <c r="D1081" s="219" t="s">
        <v>143</v>
      </c>
      <c r="E1081" s="43"/>
      <c r="F1081" s="220" t="s">
        <v>1825</v>
      </c>
      <c r="G1081" s="43"/>
      <c r="H1081" s="43"/>
      <c r="I1081" s="221"/>
      <c r="J1081" s="43"/>
      <c r="K1081" s="43"/>
      <c r="L1081" s="47"/>
      <c r="M1081" s="222"/>
      <c r="N1081" s="223"/>
      <c r="O1081" s="87"/>
      <c r="P1081" s="87"/>
      <c r="Q1081" s="87"/>
      <c r="R1081" s="87"/>
      <c r="S1081" s="87"/>
      <c r="T1081" s="88"/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T1081" s="20" t="s">
        <v>143</v>
      </c>
      <c r="AU1081" s="20" t="s">
        <v>87</v>
      </c>
    </row>
    <row r="1082" s="13" customFormat="1">
      <c r="A1082" s="13"/>
      <c r="B1082" s="234"/>
      <c r="C1082" s="235"/>
      <c r="D1082" s="219" t="s">
        <v>278</v>
      </c>
      <c r="E1082" s="236" t="s">
        <v>646</v>
      </c>
      <c r="F1082" s="237" t="s">
        <v>1826</v>
      </c>
      <c r="G1082" s="235"/>
      <c r="H1082" s="238">
        <v>21309.847000000002</v>
      </c>
      <c r="I1082" s="239"/>
      <c r="J1082" s="235"/>
      <c r="K1082" s="235"/>
      <c r="L1082" s="240"/>
      <c r="M1082" s="241"/>
      <c r="N1082" s="242"/>
      <c r="O1082" s="242"/>
      <c r="P1082" s="242"/>
      <c r="Q1082" s="242"/>
      <c r="R1082" s="242"/>
      <c r="S1082" s="242"/>
      <c r="T1082" s="24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4" t="s">
        <v>278</v>
      </c>
      <c r="AU1082" s="244" t="s">
        <v>87</v>
      </c>
      <c r="AV1082" s="13" t="s">
        <v>87</v>
      </c>
      <c r="AW1082" s="13" t="s">
        <v>38</v>
      </c>
      <c r="AX1082" s="13" t="s">
        <v>85</v>
      </c>
      <c r="AY1082" s="244" t="s">
        <v>136</v>
      </c>
    </row>
    <row r="1083" s="2" customFormat="1" ht="16.5" customHeight="1">
      <c r="A1083" s="41"/>
      <c r="B1083" s="42"/>
      <c r="C1083" s="205" t="s">
        <v>436</v>
      </c>
      <c r="D1083" s="205" t="s">
        <v>137</v>
      </c>
      <c r="E1083" s="206" t="s">
        <v>1827</v>
      </c>
      <c r="F1083" s="207" t="s">
        <v>1828</v>
      </c>
      <c r="G1083" s="208" t="s">
        <v>140</v>
      </c>
      <c r="H1083" s="209">
        <v>38171.953000000001</v>
      </c>
      <c r="I1083" s="210"/>
      <c r="J1083" s="211">
        <f>ROUND(I1083*H1083,2)</f>
        <v>0</v>
      </c>
      <c r="K1083" s="207" t="s">
        <v>21</v>
      </c>
      <c r="L1083" s="212"/>
      <c r="M1083" s="213" t="s">
        <v>21</v>
      </c>
      <c r="N1083" s="214" t="s">
        <v>48</v>
      </c>
      <c r="O1083" s="87"/>
      <c r="P1083" s="215">
        <f>O1083*H1083</f>
        <v>0</v>
      </c>
      <c r="Q1083" s="215">
        <v>0.001</v>
      </c>
      <c r="R1083" s="215">
        <f>Q1083*H1083</f>
        <v>38.171953000000002</v>
      </c>
      <c r="S1083" s="215">
        <v>0</v>
      </c>
      <c r="T1083" s="216">
        <f>S1083*H1083</f>
        <v>0</v>
      </c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R1083" s="217" t="s">
        <v>200</v>
      </c>
      <c r="AT1083" s="217" t="s">
        <v>137</v>
      </c>
      <c r="AU1083" s="217" t="s">
        <v>87</v>
      </c>
      <c r="AY1083" s="20" t="s">
        <v>136</v>
      </c>
      <c r="BE1083" s="218">
        <f>IF(N1083="základní",J1083,0)</f>
        <v>0</v>
      </c>
      <c r="BF1083" s="218">
        <f>IF(N1083="snížená",J1083,0)</f>
        <v>0</v>
      </c>
      <c r="BG1083" s="218">
        <f>IF(N1083="zákl. přenesená",J1083,0)</f>
        <v>0</v>
      </c>
      <c r="BH1083" s="218">
        <f>IF(N1083="sníž. přenesená",J1083,0)</f>
        <v>0</v>
      </c>
      <c r="BI1083" s="218">
        <f>IF(N1083="nulová",J1083,0)</f>
        <v>0</v>
      </c>
      <c r="BJ1083" s="20" t="s">
        <v>85</v>
      </c>
      <c r="BK1083" s="218">
        <f>ROUND(I1083*H1083,2)</f>
        <v>0</v>
      </c>
      <c r="BL1083" s="20" t="s">
        <v>170</v>
      </c>
      <c r="BM1083" s="217" t="s">
        <v>1829</v>
      </c>
    </row>
    <row r="1084" s="2" customFormat="1">
      <c r="A1084" s="41"/>
      <c r="B1084" s="42"/>
      <c r="C1084" s="43"/>
      <c r="D1084" s="219" t="s">
        <v>143</v>
      </c>
      <c r="E1084" s="43"/>
      <c r="F1084" s="220" t="s">
        <v>1830</v>
      </c>
      <c r="G1084" s="43"/>
      <c r="H1084" s="43"/>
      <c r="I1084" s="221"/>
      <c r="J1084" s="43"/>
      <c r="K1084" s="43"/>
      <c r="L1084" s="47"/>
      <c r="M1084" s="222"/>
      <c r="N1084" s="223"/>
      <c r="O1084" s="87"/>
      <c r="P1084" s="87"/>
      <c r="Q1084" s="87"/>
      <c r="R1084" s="87"/>
      <c r="S1084" s="87"/>
      <c r="T1084" s="88"/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T1084" s="20" t="s">
        <v>143</v>
      </c>
      <c r="AU1084" s="20" t="s">
        <v>87</v>
      </c>
    </row>
    <row r="1085" s="13" customFormat="1">
      <c r="A1085" s="13"/>
      <c r="B1085" s="234"/>
      <c r="C1085" s="235"/>
      <c r="D1085" s="219" t="s">
        <v>278</v>
      </c>
      <c r="E1085" s="236" t="s">
        <v>643</v>
      </c>
      <c r="F1085" s="237" t="s">
        <v>1831</v>
      </c>
      <c r="G1085" s="235"/>
      <c r="H1085" s="238">
        <v>38171.953000000001</v>
      </c>
      <c r="I1085" s="239"/>
      <c r="J1085" s="235"/>
      <c r="K1085" s="235"/>
      <c r="L1085" s="240"/>
      <c r="M1085" s="241"/>
      <c r="N1085" s="242"/>
      <c r="O1085" s="242"/>
      <c r="P1085" s="242"/>
      <c r="Q1085" s="242"/>
      <c r="R1085" s="242"/>
      <c r="S1085" s="242"/>
      <c r="T1085" s="24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4" t="s">
        <v>278</v>
      </c>
      <c r="AU1085" s="244" t="s">
        <v>87</v>
      </c>
      <c r="AV1085" s="13" t="s">
        <v>87</v>
      </c>
      <c r="AW1085" s="13" t="s">
        <v>38</v>
      </c>
      <c r="AX1085" s="13" t="s">
        <v>85</v>
      </c>
      <c r="AY1085" s="244" t="s">
        <v>136</v>
      </c>
    </row>
    <row r="1086" s="2" customFormat="1" ht="16.5" customHeight="1">
      <c r="A1086" s="41"/>
      <c r="B1086" s="42"/>
      <c r="C1086" s="205" t="s">
        <v>1832</v>
      </c>
      <c r="D1086" s="205" t="s">
        <v>137</v>
      </c>
      <c r="E1086" s="206" t="s">
        <v>1833</v>
      </c>
      <c r="F1086" s="207" t="s">
        <v>1834</v>
      </c>
      <c r="G1086" s="208" t="s">
        <v>140</v>
      </c>
      <c r="H1086" s="209">
        <v>247.75999999999999</v>
      </c>
      <c r="I1086" s="210"/>
      <c r="J1086" s="211">
        <f>ROUND(I1086*H1086,2)</f>
        <v>0</v>
      </c>
      <c r="K1086" s="207" t="s">
        <v>21</v>
      </c>
      <c r="L1086" s="212"/>
      <c r="M1086" s="213" t="s">
        <v>21</v>
      </c>
      <c r="N1086" s="214" t="s">
        <v>48</v>
      </c>
      <c r="O1086" s="87"/>
      <c r="P1086" s="215">
        <f>O1086*H1086</f>
        <v>0</v>
      </c>
      <c r="Q1086" s="215">
        <v>0.001</v>
      </c>
      <c r="R1086" s="215">
        <f>Q1086*H1086</f>
        <v>0.24776000000000001</v>
      </c>
      <c r="S1086" s="215">
        <v>0</v>
      </c>
      <c r="T1086" s="216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7" t="s">
        <v>200</v>
      </c>
      <c r="AT1086" s="217" t="s">
        <v>137</v>
      </c>
      <c r="AU1086" s="217" t="s">
        <v>87</v>
      </c>
      <c r="AY1086" s="20" t="s">
        <v>136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20" t="s">
        <v>85</v>
      </c>
      <c r="BK1086" s="218">
        <f>ROUND(I1086*H1086,2)</f>
        <v>0</v>
      </c>
      <c r="BL1086" s="20" t="s">
        <v>170</v>
      </c>
      <c r="BM1086" s="217" t="s">
        <v>1835</v>
      </c>
    </row>
    <row r="1087" s="2" customFormat="1">
      <c r="A1087" s="41"/>
      <c r="B1087" s="42"/>
      <c r="C1087" s="43"/>
      <c r="D1087" s="219" t="s">
        <v>143</v>
      </c>
      <c r="E1087" s="43"/>
      <c r="F1087" s="220" t="s">
        <v>1836</v>
      </c>
      <c r="G1087" s="43"/>
      <c r="H1087" s="43"/>
      <c r="I1087" s="221"/>
      <c r="J1087" s="43"/>
      <c r="K1087" s="43"/>
      <c r="L1087" s="47"/>
      <c r="M1087" s="222"/>
      <c r="N1087" s="223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143</v>
      </c>
      <c r="AU1087" s="20" t="s">
        <v>87</v>
      </c>
    </row>
    <row r="1088" s="2" customFormat="1">
      <c r="A1088" s="41"/>
      <c r="B1088" s="42"/>
      <c r="C1088" s="43"/>
      <c r="D1088" s="219" t="s">
        <v>144</v>
      </c>
      <c r="E1088" s="43"/>
      <c r="F1088" s="224" t="s">
        <v>1837</v>
      </c>
      <c r="G1088" s="43"/>
      <c r="H1088" s="43"/>
      <c r="I1088" s="221"/>
      <c r="J1088" s="43"/>
      <c r="K1088" s="43"/>
      <c r="L1088" s="47"/>
      <c r="M1088" s="222"/>
      <c r="N1088" s="223"/>
      <c r="O1088" s="87"/>
      <c r="P1088" s="87"/>
      <c r="Q1088" s="87"/>
      <c r="R1088" s="87"/>
      <c r="S1088" s="87"/>
      <c r="T1088" s="88"/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T1088" s="20" t="s">
        <v>144</v>
      </c>
      <c r="AU1088" s="20" t="s">
        <v>87</v>
      </c>
    </row>
    <row r="1089" s="13" customFormat="1">
      <c r="A1089" s="13"/>
      <c r="B1089" s="234"/>
      <c r="C1089" s="235"/>
      <c r="D1089" s="219" t="s">
        <v>278</v>
      </c>
      <c r="E1089" s="236" t="s">
        <v>640</v>
      </c>
      <c r="F1089" s="237" t="s">
        <v>1838</v>
      </c>
      <c r="G1089" s="235"/>
      <c r="H1089" s="238">
        <v>247.75999999999999</v>
      </c>
      <c r="I1089" s="239"/>
      <c r="J1089" s="235"/>
      <c r="K1089" s="235"/>
      <c r="L1089" s="240"/>
      <c r="M1089" s="241"/>
      <c r="N1089" s="242"/>
      <c r="O1089" s="242"/>
      <c r="P1089" s="242"/>
      <c r="Q1089" s="242"/>
      <c r="R1089" s="242"/>
      <c r="S1089" s="242"/>
      <c r="T1089" s="24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4" t="s">
        <v>278</v>
      </c>
      <c r="AU1089" s="244" t="s">
        <v>87</v>
      </c>
      <c r="AV1089" s="13" t="s">
        <v>87</v>
      </c>
      <c r="AW1089" s="13" t="s">
        <v>38</v>
      </c>
      <c r="AX1089" s="13" t="s">
        <v>85</v>
      </c>
      <c r="AY1089" s="244" t="s">
        <v>136</v>
      </c>
    </row>
    <row r="1090" s="2" customFormat="1" ht="16.5" customHeight="1">
      <c r="A1090" s="41"/>
      <c r="B1090" s="42"/>
      <c r="C1090" s="205" t="s">
        <v>439</v>
      </c>
      <c r="D1090" s="205" t="s">
        <v>137</v>
      </c>
      <c r="E1090" s="206" t="s">
        <v>1839</v>
      </c>
      <c r="F1090" s="207" t="s">
        <v>1840</v>
      </c>
      <c r="G1090" s="208" t="s">
        <v>140</v>
      </c>
      <c r="H1090" s="209">
        <v>175.78</v>
      </c>
      <c r="I1090" s="210"/>
      <c r="J1090" s="211">
        <f>ROUND(I1090*H1090,2)</f>
        <v>0</v>
      </c>
      <c r="K1090" s="207" t="s">
        <v>21</v>
      </c>
      <c r="L1090" s="212"/>
      <c r="M1090" s="213" t="s">
        <v>21</v>
      </c>
      <c r="N1090" s="214" t="s">
        <v>48</v>
      </c>
      <c r="O1090" s="87"/>
      <c r="P1090" s="215">
        <f>O1090*H1090</f>
        <v>0</v>
      </c>
      <c r="Q1090" s="215">
        <v>0.001</v>
      </c>
      <c r="R1090" s="215">
        <f>Q1090*H1090</f>
        <v>0.17577999999999999</v>
      </c>
      <c r="S1090" s="215">
        <v>0</v>
      </c>
      <c r="T1090" s="216">
        <f>S1090*H1090</f>
        <v>0</v>
      </c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R1090" s="217" t="s">
        <v>200</v>
      </c>
      <c r="AT1090" s="217" t="s">
        <v>137</v>
      </c>
      <c r="AU1090" s="217" t="s">
        <v>87</v>
      </c>
      <c r="AY1090" s="20" t="s">
        <v>136</v>
      </c>
      <c r="BE1090" s="218">
        <f>IF(N1090="základní",J1090,0)</f>
        <v>0</v>
      </c>
      <c r="BF1090" s="218">
        <f>IF(N1090="snížená",J1090,0)</f>
        <v>0</v>
      </c>
      <c r="BG1090" s="218">
        <f>IF(N1090="zákl. přenesená",J1090,0)</f>
        <v>0</v>
      </c>
      <c r="BH1090" s="218">
        <f>IF(N1090="sníž. přenesená",J1090,0)</f>
        <v>0</v>
      </c>
      <c r="BI1090" s="218">
        <f>IF(N1090="nulová",J1090,0)</f>
        <v>0</v>
      </c>
      <c r="BJ1090" s="20" t="s">
        <v>85</v>
      </c>
      <c r="BK1090" s="218">
        <f>ROUND(I1090*H1090,2)</f>
        <v>0</v>
      </c>
      <c r="BL1090" s="20" t="s">
        <v>170</v>
      </c>
      <c r="BM1090" s="217" t="s">
        <v>1841</v>
      </c>
    </row>
    <row r="1091" s="2" customFormat="1">
      <c r="A1091" s="41"/>
      <c r="B1091" s="42"/>
      <c r="C1091" s="43"/>
      <c r="D1091" s="219" t="s">
        <v>143</v>
      </c>
      <c r="E1091" s="43"/>
      <c r="F1091" s="220" t="s">
        <v>1840</v>
      </c>
      <c r="G1091" s="43"/>
      <c r="H1091" s="43"/>
      <c r="I1091" s="221"/>
      <c r="J1091" s="43"/>
      <c r="K1091" s="43"/>
      <c r="L1091" s="47"/>
      <c r="M1091" s="222"/>
      <c r="N1091" s="223"/>
      <c r="O1091" s="87"/>
      <c r="P1091" s="87"/>
      <c r="Q1091" s="87"/>
      <c r="R1091" s="87"/>
      <c r="S1091" s="87"/>
      <c r="T1091" s="88"/>
      <c r="U1091" s="41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T1091" s="20" t="s">
        <v>143</v>
      </c>
      <c r="AU1091" s="20" t="s">
        <v>87</v>
      </c>
    </row>
    <row r="1092" s="2" customFormat="1">
      <c r="A1092" s="41"/>
      <c r="B1092" s="42"/>
      <c r="C1092" s="43"/>
      <c r="D1092" s="219" t="s">
        <v>144</v>
      </c>
      <c r="E1092" s="43"/>
      <c r="F1092" s="224" t="s">
        <v>1803</v>
      </c>
      <c r="G1092" s="43"/>
      <c r="H1092" s="43"/>
      <c r="I1092" s="221"/>
      <c r="J1092" s="43"/>
      <c r="K1092" s="43"/>
      <c r="L1092" s="47"/>
      <c r="M1092" s="222"/>
      <c r="N1092" s="223"/>
      <c r="O1092" s="87"/>
      <c r="P1092" s="87"/>
      <c r="Q1092" s="87"/>
      <c r="R1092" s="87"/>
      <c r="S1092" s="87"/>
      <c r="T1092" s="88"/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T1092" s="20" t="s">
        <v>144</v>
      </c>
      <c r="AU1092" s="20" t="s">
        <v>87</v>
      </c>
    </row>
    <row r="1093" s="13" customFormat="1">
      <c r="A1093" s="13"/>
      <c r="B1093" s="234"/>
      <c r="C1093" s="235"/>
      <c r="D1093" s="219" t="s">
        <v>278</v>
      </c>
      <c r="E1093" s="236" t="s">
        <v>687</v>
      </c>
      <c r="F1093" s="237" t="s">
        <v>1842</v>
      </c>
      <c r="G1093" s="235"/>
      <c r="H1093" s="238">
        <v>175.78</v>
      </c>
      <c r="I1093" s="239"/>
      <c r="J1093" s="235"/>
      <c r="K1093" s="235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4" t="s">
        <v>278</v>
      </c>
      <c r="AU1093" s="244" t="s">
        <v>87</v>
      </c>
      <c r="AV1093" s="13" t="s">
        <v>87</v>
      </c>
      <c r="AW1093" s="13" t="s">
        <v>38</v>
      </c>
      <c r="AX1093" s="13" t="s">
        <v>85</v>
      </c>
      <c r="AY1093" s="244" t="s">
        <v>136</v>
      </c>
    </row>
    <row r="1094" s="2" customFormat="1" ht="16.5" customHeight="1">
      <c r="A1094" s="41"/>
      <c r="B1094" s="42"/>
      <c r="C1094" s="225" t="s">
        <v>1843</v>
      </c>
      <c r="D1094" s="225" t="s">
        <v>152</v>
      </c>
      <c r="E1094" s="226" t="s">
        <v>1844</v>
      </c>
      <c r="F1094" s="227" t="s">
        <v>1845</v>
      </c>
      <c r="G1094" s="228" t="s">
        <v>140</v>
      </c>
      <c r="H1094" s="229">
        <v>7409.4799999999996</v>
      </c>
      <c r="I1094" s="230"/>
      <c r="J1094" s="231">
        <f>ROUND(I1094*H1094,2)</f>
        <v>0</v>
      </c>
      <c r="K1094" s="227" t="s">
        <v>790</v>
      </c>
      <c r="L1094" s="47"/>
      <c r="M1094" s="232" t="s">
        <v>21</v>
      </c>
      <c r="N1094" s="233" t="s">
        <v>48</v>
      </c>
      <c r="O1094" s="87"/>
      <c r="P1094" s="215">
        <f>O1094*H1094</f>
        <v>0</v>
      </c>
      <c r="Q1094" s="215">
        <v>5.0000000000000002E-05</v>
      </c>
      <c r="R1094" s="215">
        <f>Q1094*H1094</f>
        <v>0.37047399999999997</v>
      </c>
      <c r="S1094" s="215">
        <v>0</v>
      </c>
      <c r="T1094" s="216">
        <f>S1094*H1094</f>
        <v>0</v>
      </c>
      <c r="U1094" s="41"/>
      <c r="V1094" s="41"/>
      <c r="W1094" s="41"/>
      <c r="X1094" s="41"/>
      <c r="Y1094" s="41"/>
      <c r="Z1094" s="41"/>
      <c r="AA1094" s="41"/>
      <c r="AB1094" s="41"/>
      <c r="AC1094" s="41"/>
      <c r="AD1094" s="41"/>
      <c r="AE1094" s="41"/>
      <c r="AR1094" s="217" t="s">
        <v>170</v>
      </c>
      <c r="AT1094" s="217" t="s">
        <v>152</v>
      </c>
      <c r="AU1094" s="217" t="s">
        <v>87</v>
      </c>
      <c r="AY1094" s="20" t="s">
        <v>136</v>
      </c>
      <c r="BE1094" s="218">
        <f>IF(N1094="základní",J1094,0)</f>
        <v>0</v>
      </c>
      <c r="BF1094" s="218">
        <f>IF(N1094="snížená",J1094,0)</f>
        <v>0</v>
      </c>
      <c r="BG1094" s="218">
        <f>IF(N1094="zákl. přenesená",J1094,0)</f>
        <v>0</v>
      </c>
      <c r="BH1094" s="218">
        <f>IF(N1094="sníž. přenesená",J1094,0)</f>
        <v>0</v>
      </c>
      <c r="BI1094" s="218">
        <f>IF(N1094="nulová",J1094,0)</f>
        <v>0</v>
      </c>
      <c r="BJ1094" s="20" t="s">
        <v>85</v>
      </c>
      <c r="BK1094" s="218">
        <f>ROUND(I1094*H1094,2)</f>
        <v>0</v>
      </c>
      <c r="BL1094" s="20" t="s">
        <v>170</v>
      </c>
      <c r="BM1094" s="217" t="s">
        <v>1846</v>
      </c>
    </row>
    <row r="1095" s="2" customFormat="1">
      <c r="A1095" s="41"/>
      <c r="B1095" s="42"/>
      <c r="C1095" s="43"/>
      <c r="D1095" s="219" t="s">
        <v>143</v>
      </c>
      <c r="E1095" s="43"/>
      <c r="F1095" s="220" t="s">
        <v>1847</v>
      </c>
      <c r="G1095" s="43"/>
      <c r="H1095" s="43"/>
      <c r="I1095" s="221"/>
      <c r="J1095" s="43"/>
      <c r="K1095" s="43"/>
      <c r="L1095" s="47"/>
      <c r="M1095" s="222"/>
      <c r="N1095" s="223"/>
      <c r="O1095" s="87"/>
      <c r="P1095" s="87"/>
      <c r="Q1095" s="87"/>
      <c r="R1095" s="87"/>
      <c r="S1095" s="87"/>
      <c r="T1095" s="88"/>
      <c r="U1095" s="41"/>
      <c r="V1095" s="41"/>
      <c r="W1095" s="41"/>
      <c r="X1095" s="41"/>
      <c r="Y1095" s="41"/>
      <c r="Z1095" s="41"/>
      <c r="AA1095" s="41"/>
      <c r="AB1095" s="41"/>
      <c r="AC1095" s="41"/>
      <c r="AD1095" s="41"/>
      <c r="AE1095" s="41"/>
      <c r="AT1095" s="20" t="s">
        <v>143</v>
      </c>
      <c r="AU1095" s="20" t="s">
        <v>87</v>
      </c>
    </row>
    <row r="1096" s="2" customFormat="1">
      <c r="A1096" s="41"/>
      <c r="B1096" s="42"/>
      <c r="C1096" s="43"/>
      <c r="D1096" s="276" t="s">
        <v>793</v>
      </c>
      <c r="E1096" s="43"/>
      <c r="F1096" s="277" t="s">
        <v>1848</v>
      </c>
      <c r="G1096" s="43"/>
      <c r="H1096" s="43"/>
      <c r="I1096" s="221"/>
      <c r="J1096" s="43"/>
      <c r="K1096" s="43"/>
      <c r="L1096" s="47"/>
      <c r="M1096" s="222"/>
      <c r="N1096" s="223"/>
      <c r="O1096" s="87"/>
      <c r="P1096" s="87"/>
      <c r="Q1096" s="87"/>
      <c r="R1096" s="87"/>
      <c r="S1096" s="87"/>
      <c r="T1096" s="88"/>
      <c r="U1096" s="41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T1096" s="20" t="s">
        <v>793</v>
      </c>
      <c r="AU1096" s="20" t="s">
        <v>87</v>
      </c>
    </row>
    <row r="1097" s="13" customFormat="1">
      <c r="A1097" s="13"/>
      <c r="B1097" s="234"/>
      <c r="C1097" s="235"/>
      <c r="D1097" s="219" t="s">
        <v>278</v>
      </c>
      <c r="E1097" s="236" t="s">
        <v>21</v>
      </c>
      <c r="F1097" s="237" t="s">
        <v>649</v>
      </c>
      <c r="G1097" s="235"/>
      <c r="H1097" s="238">
        <v>7179.4799999999996</v>
      </c>
      <c r="I1097" s="239"/>
      <c r="J1097" s="235"/>
      <c r="K1097" s="235"/>
      <c r="L1097" s="240"/>
      <c r="M1097" s="241"/>
      <c r="N1097" s="242"/>
      <c r="O1097" s="242"/>
      <c r="P1097" s="242"/>
      <c r="Q1097" s="242"/>
      <c r="R1097" s="242"/>
      <c r="S1097" s="242"/>
      <c r="T1097" s="24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4" t="s">
        <v>278</v>
      </c>
      <c r="AU1097" s="244" t="s">
        <v>87</v>
      </c>
      <c r="AV1097" s="13" t="s">
        <v>87</v>
      </c>
      <c r="AW1097" s="13" t="s">
        <v>38</v>
      </c>
      <c r="AX1097" s="13" t="s">
        <v>77</v>
      </c>
      <c r="AY1097" s="244" t="s">
        <v>136</v>
      </c>
    </row>
    <row r="1098" s="13" customFormat="1">
      <c r="A1098" s="13"/>
      <c r="B1098" s="234"/>
      <c r="C1098" s="235"/>
      <c r="D1098" s="219" t="s">
        <v>278</v>
      </c>
      <c r="E1098" s="236" t="s">
        <v>21</v>
      </c>
      <c r="F1098" s="237" t="s">
        <v>1849</v>
      </c>
      <c r="G1098" s="235"/>
      <c r="H1098" s="238">
        <v>230</v>
      </c>
      <c r="I1098" s="239"/>
      <c r="J1098" s="235"/>
      <c r="K1098" s="235"/>
      <c r="L1098" s="240"/>
      <c r="M1098" s="241"/>
      <c r="N1098" s="242"/>
      <c r="O1098" s="242"/>
      <c r="P1098" s="242"/>
      <c r="Q1098" s="242"/>
      <c r="R1098" s="242"/>
      <c r="S1098" s="242"/>
      <c r="T1098" s="24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4" t="s">
        <v>278</v>
      </c>
      <c r="AU1098" s="244" t="s">
        <v>87</v>
      </c>
      <c r="AV1098" s="13" t="s">
        <v>87</v>
      </c>
      <c r="AW1098" s="13" t="s">
        <v>38</v>
      </c>
      <c r="AX1098" s="13" t="s">
        <v>77</v>
      </c>
      <c r="AY1098" s="244" t="s">
        <v>136</v>
      </c>
    </row>
    <row r="1099" s="14" customFormat="1">
      <c r="A1099" s="14"/>
      <c r="B1099" s="245"/>
      <c r="C1099" s="246"/>
      <c r="D1099" s="219" t="s">
        <v>278</v>
      </c>
      <c r="E1099" s="247" t="s">
        <v>21</v>
      </c>
      <c r="F1099" s="248" t="s">
        <v>280</v>
      </c>
      <c r="G1099" s="246"/>
      <c r="H1099" s="249">
        <v>7409.4799999999996</v>
      </c>
      <c r="I1099" s="250"/>
      <c r="J1099" s="246"/>
      <c r="K1099" s="246"/>
      <c r="L1099" s="251"/>
      <c r="M1099" s="252"/>
      <c r="N1099" s="253"/>
      <c r="O1099" s="253"/>
      <c r="P1099" s="253"/>
      <c r="Q1099" s="253"/>
      <c r="R1099" s="253"/>
      <c r="S1099" s="253"/>
      <c r="T1099" s="254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5" t="s">
        <v>278</v>
      </c>
      <c r="AU1099" s="255" t="s">
        <v>87</v>
      </c>
      <c r="AV1099" s="14" t="s">
        <v>142</v>
      </c>
      <c r="AW1099" s="14" t="s">
        <v>38</v>
      </c>
      <c r="AX1099" s="14" t="s">
        <v>85</v>
      </c>
      <c r="AY1099" s="255" t="s">
        <v>136</v>
      </c>
    </row>
    <row r="1100" s="2" customFormat="1" ht="16.5" customHeight="1">
      <c r="A1100" s="41"/>
      <c r="B1100" s="42"/>
      <c r="C1100" s="205" t="s">
        <v>442</v>
      </c>
      <c r="D1100" s="205" t="s">
        <v>137</v>
      </c>
      <c r="E1100" s="206" t="s">
        <v>1850</v>
      </c>
      <c r="F1100" s="207" t="s">
        <v>1851</v>
      </c>
      <c r="G1100" s="208" t="s">
        <v>140</v>
      </c>
      <c r="H1100" s="209">
        <v>7179.4799999999996</v>
      </c>
      <c r="I1100" s="210"/>
      <c r="J1100" s="211">
        <f>ROUND(I1100*H1100,2)</f>
        <v>0</v>
      </c>
      <c r="K1100" s="207" t="s">
        <v>21</v>
      </c>
      <c r="L1100" s="212"/>
      <c r="M1100" s="213" t="s">
        <v>21</v>
      </c>
      <c r="N1100" s="214" t="s">
        <v>48</v>
      </c>
      <c r="O1100" s="87"/>
      <c r="P1100" s="215">
        <f>O1100*H1100</f>
        <v>0</v>
      </c>
      <c r="Q1100" s="215">
        <v>0.001</v>
      </c>
      <c r="R1100" s="215">
        <f>Q1100*H1100</f>
        <v>7.1794799999999999</v>
      </c>
      <c r="S1100" s="215">
        <v>0</v>
      </c>
      <c r="T1100" s="216">
        <f>S1100*H1100</f>
        <v>0</v>
      </c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R1100" s="217" t="s">
        <v>200</v>
      </c>
      <c r="AT1100" s="217" t="s">
        <v>137</v>
      </c>
      <c r="AU1100" s="217" t="s">
        <v>87</v>
      </c>
      <c r="AY1100" s="20" t="s">
        <v>136</v>
      </c>
      <c r="BE1100" s="218">
        <f>IF(N1100="základní",J1100,0)</f>
        <v>0</v>
      </c>
      <c r="BF1100" s="218">
        <f>IF(N1100="snížená",J1100,0)</f>
        <v>0</v>
      </c>
      <c r="BG1100" s="218">
        <f>IF(N1100="zákl. přenesená",J1100,0)</f>
        <v>0</v>
      </c>
      <c r="BH1100" s="218">
        <f>IF(N1100="sníž. přenesená",J1100,0)</f>
        <v>0</v>
      </c>
      <c r="BI1100" s="218">
        <f>IF(N1100="nulová",J1100,0)</f>
        <v>0</v>
      </c>
      <c r="BJ1100" s="20" t="s">
        <v>85</v>
      </c>
      <c r="BK1100" s="218">
        <f>ROUND(I1100*H1100,2)</f>
        <v>0</v>
      </c>
      <c r="BL1100" s="20" t="s">
        <v>170</v>
      </c>
      <c r="BM1100" s="217" t="s">
        <v>1852</v>
      </c>
    </row>
    <row r="1101" s="2" customFormat="1">
      <c r="A1101" s="41"/>
      <c r="B1101" s="42"/>
      <c r="C1101" s="43"/>
      <c r="D1101" s="219" t="s">
        <v>143</v>
      </c>
      <c r="E1101" s="43"/>
      <c r="F1101" s="220" t="s">
        <v>1851</v>
      </c>
      <c r="G1101" s="43"/>
      <c r="H1101" s="43"/>
      <c r="I1101" s="221"/>
      <c r="J1101" s="43"/>
      <c r="K1101" s="43"/>
      <c r="L1101" s="47"/>
      <c r="M1101" s="222"/>
      <c r="N1101" s="223"/>
      <c r="O1101" s="87"/>
      <c r="P1101" s="87"/>
      <c r="Q1101" s="87"/>
      <c r="R1101" s="87"/>
      <c r="S1101" s="87"/>
      <c r="T1101" s="88"/>
      <c r="U1101" s="41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T1101" s="20" t="s">
        <v>143</v>
      </c>
      <c r="AU1101" s="20" t="s">
        <v>87</v>
      </c>
    </row>
    <row r="1102" s="2" customFormat="1">
      <c r="A1102" s="41"/>
      <c r="B1102" s="42"/>
      <c r="C1102" s="43"/>
      <c r="D1102" s="219" t="s">
        <v>144</v>
      </c>
      <c r="E1102" s="43"/>
      <c r="F1102" s="224" t="s">
        <v>1853</v>
      </c>
      <c r="G1102" s="43"/>
      <c r="H1102" s="43"/>
      <c r="I1102" s="221"/>
      <c r="J1102" s="43"/>
      <c r="K1102" s="43"/>
      <c r="L1102" s="47"/>
      <c r="M1102" s="222"/>
      <c r="N1102" s="223"/>
      <c r="O1102" s="87"/>
      <c r="P1102" s="87"/>
      <c r="Q1102" s="87"/>
      <c r="R1102" s="87"/>
      <c r="S1102" s="87"/>
      <c r="T1102" s="88"/>
      <c r="U1102" s="41"/>
      <c r="V1102" s="41"/>
      <c r="W1102" s="41"/>
      <c r="X1102" s="41"/>
      <c r="Y1102" s="41"/>
      <c r="Z1102" s="41"/>
      <c r="AA1102" s="41"/>
      <c r="AB1102" s="41"/>
      <c r="AC1102" s="41"/>
      <c r="AD1102" s="41"/>
      <c r="AE1102" s="41"/>
      <c r="AT1102" s="20" t="s">
        <v>144</v>
      </c>
      <c r="AU1102" s="20" t="s">
        <v>87</v>
      </c>
    </row>
    <row r="1103" s="13" customFormat="1">
      <c r="A1103" s="13"/>
      <c r="B1103" s="234"/>
      <c r="C1103" s="235"/>
      <c r="D1103" s="219" t="s">
        <v>278</v>
      </c>
      <c r="E1103" s="236" t="s">
        <v>649</v>
      </c>
      <c r="F1103" s="237" t="s">
        <v>1854</v>
      </c>
      <c r="G1103" s="235"/>
      <c r="H1103" s="238">
        <v>7179.4799999999996</v>
      </c>
      <c r="I1103" s="239"/>
      <c r="J1103" s="235"/>
      <c r="K1103" s="235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4" t="s">
        <v>278</v>
      </c>
      <c r="AU1103" s="244" t="s">
        <v>87</v>
      </c>
      <c r="AV1103" s="13" t="s">
        <v>87</v>
      </c>
      <c r="AW1103" s="13" t="s">
        <v>38</v>
      </c>
      <c r="AX1103" s="13" t="s">
        <v>85</v>
      </c>
      <c r="AY1103" s="244" t="s">
        <v>136</v>
      </c>
    </row>
    <row r="1104" s="2" customFormat="1" ht="16.5" customHeight="1">
      <c r="A1104" s="41"/>
      <c r="B1104" s="42"/>
      <c r="C1104" s="225" t="s">
        <v>1855</v>
      </c>
      <c r="D1104" s="225" t="s">
        <v>152</v>
      </c>
      <c r="E1104" s="226" t="s">
        <v>1856</v>
      </c>
      <c r="F1104" s="227" t="s">
        <v>1857</v>
      </c>
      <c r="G1104" s="228" t="s">
        <v>140</v>
      </c>
      <c r="H1104" s="229">
        <v>1329.8399999999999</v>
      </c>
      <c r="I1104" s="230"/>
      <c r="J1104" s="231">
        <f>ROUND(I1104*H1104,2)</f>
        <v>0</v>
      </c>
      <c r="K1104" s="227" t="s">
        <v>790</v>
      </c>
      <c r="L1104" s="47"/>
      <c r="M1104" s="232" t="s">
        <v>21</v>
      </c>
      <c r="N1104" s="233" t="s">
        <v>48</v>
      </c>
      <c r="O1104" s="87"/>
      <c r="P1104" s="215">
        <f>O1104*H1104</f>
        <v>0</v>
      </c>
      <c r="Q1104" s="215">
        <v>5.0000000000000002E-05</v>
      </c>
      <c r="R1104" s="215">
        <f>Q1104*H1104</f>
        <v>0.066491999999999996</v>
      </c>
      <c r="S1104" s="215">
        <v>0</v>
      </c>
      <c r="T1104" s="216">
        <f>S1104*H1104</f>
        <v>0</v>
      </c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R1104" s="217" t="s">
        <v>170</v>
      </c>
      <c r="AT1104" s="217" t="s">
        <v>152</v>
      </c>
      <c r="AU1104" s="217" t="s">
        <v>87</v>
      </c>
      <c r="AY1104" s="20" t="s">
        <v>136</v>
      </c>
      <c r="BE1104" s="218">
        <f>IF(N1104="základní",J1104,0)</f>
        <v>0</v>
      </c>
      <c r="BF1104" s="218">
        <f>IF(N1104="snížená",J1104,0)</f>
        <v>0</v>
      </c>
      <c r="BG1104" s="218">
        <f>IF(N1104="zákl. přenesená",J1104,0)</f>
        <v>0</v>
      </c>
      <c r="BH1104" s="218">
        <f>IF(N1104="sníž. přenesená",J1104,0)</f>
        <v>0</v>
      </c>
      <c r="BI1104" s="218">
        <f>IF(N1104="nulová",J1104,0)</f>
        <v>0</v>
      </c>
      <c r="BJ1104" s="20" t="s">
        <v>85</v>
      </c>
      <c r="BK1104" s="218">
        <f>ROUND(I1104*H1104,2)</f>
        <v>0</v>
      </c>
      <c r="BL1104" s="20" t="s">
        <v>170</v>
      </c>
      <c r="BM1104" s="217" t="s">
        <v>1858</v>
      </c>
    </row>
    <row r="1105" s="2" customFormat="1">
      <c r="A1105" s="41"/>
      <c r="B1105" s="42"/>
      <c r="C1105" s="43"/>
      <c r="D1105" s="219" t="s">
        <v>143</v>
      </c>
      <c r="E1105" s="43"/>
      <c r="F1105" s="220" t="s">
        <v>1859</v>
      </c>
      <c r="G1105" s="43"/>
      <c r="H1105" s="43"/>
      <c r="I1105" s="221"/>
      <c r="J1105" s="43"/>
      <c r="K1105" s="43"/>
      <c r="L1105" s="47"/>
      <c r="M1105" s="222"/>
      <c r="N1105" s="223"/>
      <c r="O1105" s="87"/>
      <c r="P1105" s="87"/>
      <c r="Q1105" s="87"/>
      <c r="R1105" s="87"/>
      <c r="S1105" s="87"/>
      <c r="T1105" s="88"/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T1105" s="20" t="s">
        <v>143</v>
      </c>
      <c r="AU1105" s="20" t="s">
        <v>87</v>
      </c>
    </row>
    <row r="1106" s="2" customFormat="1">
      <c r="A1106" s="41"/>
      <c r="B1106" s="42"/>
      <c r="C1106" s="43"/>
      <c r="D1106" s="276" t="s">
        <v>793</v>
      </c>
      <c r="E1106" s="43"/>
      <c r="F1106" s="277" t="s">
        <v>1860</v>
      </c>
      <c r="G1106" s="43"/>
      <c r="H1106" s="43"/>
      <c r="I1106" s="221"/>
      <c r="J1106" s="43"/>
      <c r="K1106" s="43"/>
      <c r="L1106" s="47"/>
      <c r="M1106" s="222"/>
      <c r="N1106" s="223"/>
      <c r="O1106" s="87"/>
      <c r="P1106" s="87"/>
      <c r="Q1106" s="87"/>
      <c r="R1106" s="87"/>
      <c r="S1106" s="87"/>
      <c r="T1106" s="88"/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T1106" s="20" t="s">
        <v>793</v>
      </c>
      <c r="AU1106" s="20" t="s">
        <v>87</v>
      </c>
    </row>
    <row r="1107" s="2" customFormat="1">
      <c r="A1107" s="41"/>
      <c r="B1107" s="42"/>
      <c r="C1107" s="43"/>
      <c r="D1107" s="219" t="s">
        <v>144</v>
      </c>
      <c r="E1107" s="43"/>
      <c r="F1107" s="224" t="s">
        <v>1810</v>
      </c>
      <c r="G1107" s="43"/>
      <c r="H1107" s="43"/>
      <c r="I1107" s="221"/>
      <c r="J1107" s="43"/>
      <c r="K1107" s="43"/>
      <c r="L1107" s="47"/>
      <c r="M1107" s="222"/>
      <c r="N1107" s="223"/>
      <c r="O1107" s="87"/>
      <c r="P1107" s="87"/>
      <c r="Q1107" s="87"/>
      <c r="R1107" s="87"/>
      <c r="S1107" s="87"/>
      <c r="T1107" s="88"/>
      <c r="U1107" s="41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T1107" s="20" t="s">
        <v>144</v>
      </c>
      <c r="AU1107" s="20" t="s">
        <v>87</v>
      </c>
    </row>
    <row r="1108" s="13" customFormat="1">
      <c r="A1108" s="13"/>
      <c r="B1108" s="234"/>
      <c r="C1108" s="235"/>
      <c r="D1108" s="219" t="s">
        <v>278</v>
      </c>
      <c r="E1108" s="236" t="s">
        <v>21</v>
      </c>
      <c r="F1108" s="237" t="s">
        <v>637</v>
      </c>
      <c r="G1108" s="235"/>
      <c r="H1108" s="238">
        <v>1329.8399999999999</v>
      </c>
      <c r="I1108" s="239"/>
      <c r="J1108" s="235"/>
      <c r="K1108" s="235"/>
      <c r="L1108" s="240"/>
      <c r="M1108" s="241"/>
      <c r="N1108" s="242"/>
      <c r="O1108" s="242"/>
      <c r="P1108" s="242"/>
      <c r="Q1108" s="242"/>
      <c r="R1108" s="242"/>
      <c r="S1108" s="242"/>
      <c r="T1108" s="24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4" t="s">
        <v>278</v>
      </c>
      <c r="AU1108" s="244" t="s">
        <v>87</v>
      </c>
      <c r="AV1108" s="13" t="s">
        <v>87</v>
      </c>
      <c r="AW1108" s="13" t="s">
        <v>38</v>
      </c>
      <c r="AX1108" s="13" t="s">
        <v>85</v>
      </c>
      <c r="AY1108" s="244" t="s">
        <v>136</v>
      </c>
    </row>
    <row r="1109" s="2" customFormat="1" ht="16.5" customHeight="1">
      <c r="A1109" s="41"/>
      <c r="B1109" s="42"/>
      <c r="C1109" s="205" t="s">
        <v>446</v>
      </c>
      <c r="D1109" s="205" t="s">
        <v>137</v>
      </c>
      <c r="E1109" s="206" t="s">
        <v>1861</v>
      </c>
      <c r="F1109" s="207" t="s">
        <v>1862</v>
      </c>
      <c r="G1109" s="208" t="s">
        <v>140</v>
      </c>
      <c r="H1109" s="209">
        <v>1329.8399999999999</v>
      </c>
      <c r="I1109" s="210"/>
      <c r="J1109" s="211">
        <f>ROUND(I1109*H1109,2)</f>
        <v>0</v>
      </c>
      <c r="K1109" s="207" t="s">
        <v>21</v>
      </c>
      <c r="L1109" s="212"/>
      <c r="M1109" s="213" t="s">
        <v>21</v>
      </c>
      <c r="N1109" s="214" t="s">
        <v>48</v>
      </c>
      <c r="O1109" s="87"/>
      <c r="P1109" s="215">
        <f>O1109*H1109</f>
        <v>0</v>
      </c>
      <c r="Q1109" s="215">
        <v>0.001</v>
      </c>
      <c r="R1109" s="215">
        <f>Q1109*H1109</f>
        <v>1.3298399999999999</v>
      </c>
      <c r="S1109" s="215">
        <v>0</v>
      </c>
      <c r="T1109" s="216">
        <f>S1109*H1109</f>
        <v>0</v>
      </c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R1109" s="217" t="s">
        <v>200</v>
      </c>
      <c r="AT1109" s="217" t="s">
        <v>137</v>
      </c>
      <c r="AU1109" s="217" t="s">
        <v>87</v>
      </c>
      <c r="AY1109" s="20" t="s">
        <v>136</v>
      </c>
      <c r="BE1109" s="218">
        <f>IF(N1109="základní",J1109,0)</f>
        <v>0</v>
      </c>
      <c r="BF1109" s="218">
        <f>IF(N1109="snížená",J1109,0)</f>
        <v>0</v>
      </c>
      <c r="BG1109" s="218">
        <f>IF(N1109="zákl. přenesená",J1109,0)</f>
        <v>0</v>
      </c>
      <c r="BH1109" s="218">
        <f>IF(N1109="sníž. přenesená",J1109,0)</f>
        <v>0</v>
      </c>
      <c r="BI1109" s="218">
        <f>IF(N1109="nulová",J1109,0)</f>
        <v>0</v>
      </c>
      <c r="BJ1109" s="20" t="s">
        <v>85</v>
      </c>
      <c r="BK1109" s="218">
        <f>ROUND(I1109*H1109,2)</f>
        <v>0</v>
      </c>
      <c r="BL1109" s="20" t="s">
        <v>170</v>
      </c>
      <c r="BM1109" s="217" t="s">
        <v>1863</v>
      </c>
    </row>
    <row r="1110" s="2" customFormat="1">
      <c r="A1110" s="41"/>
      <c r="B1110" s="42"/>
      <c r="C1110" s="43"/>
      <c r="D1110" s="219" t="s">
        <v>143</v>
      </c>
      <c r="E1110" s="43"/>
      <c r="F1110" s="220" t="s">
        <v>1862</v>
      </c>
      <c r="G1110" s="43"/>
      <c r="H1110" s="43"/>
      <c r="I1110" s="221"/>
      <c r="J1110" s="43"/>
      <c r="K1110" s="43"/>
      <c r="L1110" s="47"/>
      <c r="M1110" s="222"/>
      <c r="N1110" s="223"/>
      <c r="O1110" s="87"/>
      <c r="P1110" s="87"/>
      <c r="Q1110" s="87"/>
      <c r="R1110" s="87"/>
      <c r="S1110" s="87"/>
      <c r="T1110" s="88"/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T1110" s="20" t="s">
        <v>143</v>
      </c>
      <c r="AU1110" s="20" t="s">
        <v>87</v>
      </c>
    </row>
    <row r="1111" s="2" customFormat="1">
      <c r="A1111" s="41"/>
      <c r="B1111" s="42"/>
      <c r="C1111" s="43"/>
      <c r="D1111" s="219" t="s">
        <v>144</v>
      </c>
      <c r="E1111" s="43"/>
      <c r="F1111" s="224" t="s">
        <v>1864</v>
      </c>
      <c r="G1111" s="43"/>
      <c r="H1111" s="43"/>
      <c r="I1111" s="221"/>
      <c r="J1111" s="43"/>
      <c r="K1111" s="43"/>
      <c r="L1111" s="47"/>
      <c r="M1111" s="222"/>
      <c r="N1111" s="223"/>
      <c r="O1111" s="87"/>
      <c r="P1111" s="87"/>
      <c r="Q1111" s="87"/>
      <c r="R1111" s="87"/>
      <c r="S1111" s="87"/>
      <c r="T1111" s="88"/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T1111" s="20" t="s">
        <v>144</v>
      </c>
      <c r="AU1111" s="20" t="s">
        <v>87</v>
      </c>
    </row>
    <row r="1112" s="13" customFormat="1">
      <c r="A1112" s="13"/>
      <c r="B1112" s="234"/>
      <c r="C1112" s="235"/>
      <c r="D1112" s="219" t="s">
        <v>278</v>
      </c>
      <c r="E1112" s="236" t="s">
        <v>637</v>
      </c>
      <c r="F1112" s="237" t="s">
        <v>1865</v>
      </c>
      <c r="G1112" s="235"/>
      <c r="H1112" s="238">
        <v>1329.8399999999999</v>
      </c>
      <c r="I1112" s="239"/>
      <c r="J1112" s="235"/>
      <c r="K1112" s="235"/>
      <c r="L1112" s="240"/>
      <c r="M1112" s="241"/>
      <c r="N1112" s="242"/>
      <c r="O1112" s="242"/>
      <c r="P1112" s="242"/>
      <c r="Q1112" s="242"/>
      <c r="R1112" s="242"/>
      <c r="S1112" s="242"/>
      <c r="T1112" s="24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4" t="s">
        <v>278</v>
      </c>
      <c r="AU1112" s="244" t="s">
        <v>87</v>
      </c>
      <c r="AV1112" s="13" t="s">
        <v>87</v>
      </c>
      <c r="AW1112" s="13" t="s">
        <v>38</v>
      </c>
      <c r="AX1112" s="13" t="s">
        <v>85</v>
      </c>
      <c r="AY1112" s="244" t="s">
        <v>136</v>
      </c>
    </row>
    <row r="1113" s="2" customFormat="1" ht="16.5" customHeight="1">
      <c r="A1113" s="41"/>
      <c r="B1113" s="42"/>
      <c r="C1113" s="225" t="s">
        <v>660</v>
      </c>
      <c r="D1113" s="225" t="s">
        <v>152</v>
      </c>
      <c r="E1113" s="226" t="s">
        <v>1866</v>
      </c>
      <c r="F1113" s="227" t="s">
        <v>1867</v>
      </c>
      <c r="G1113" s="228" t="s">
        <v>140</v>
      </c>
      <c r="H1113" s="229">
        <v>422.50999999999999</v>
      </c>
      <c r="I1113" s="230"/>
      <c r="J1113" s="231">
        <f>ROUND(I1113*H1113,2)</f>
        <v>0</v>
      </c>
      <c r="K1113" s="227" t="s">
        <v>790</v>
      </c>
      <c r="L1113" s="47"/>
      <c r="M1113" s="232" t="s">
        <v>21</v>
      </c>
      <c r="N1113" s="233" t="s">
        <v>48</v>
      </c>
      <c r="O1113" s="87"/>
      <c r="P1113" s="215">
        <f>O1113*H1113</f>
        <v>0</v>
      </c>
      <c r="Q1113" s="215">
        <v>0</v>
      </c>
      <c r="R1113" s="215">
        <f>Q1113*H1113</f>
        <v>0</v>
      </c>
      <c r="S1113" s="215">
        <v>0.001</v>
      </c>
      <c r="T1113" s="216">
        <f>S1113*H1113</f>
        <v>0.42251</v>
      </c>
      <c r="U1113" s="41"/>
      <c r="V1113" s="41"/>
      <c r="W1113" s="41"/>
      <c r="X1113" s="41"/>
      <c r="Y1113" s="41"/>
      <c r="Z1113" s="41"/>
      <c r="AA1113" s="41"/>
      <c r="AB1113" s="41"/>
      <c r="AC1113" s="41"/>
      <c r="AD1113" s="41"/>
      <c r="AE1113" s="41"/>
      <c r="AR1113" s="217" t="s">
        <v>170</v>
      </c>
      <c r="AT1113" s="217" t="s">
        <v>152</v>
      </c>
      <c r="AU1113" s="217" t="s">
        <v>87</v>
      </c>
      <c r="AY1113" s="20" t="s">
        <v>136</v>
      </c>
      <c r="BE1113" s="218">
        <f>IF(N1113="základní",J1113,0)</f>
        <v>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20" t="s">
        <v>85</v>
      </c>
      <c r="BK1113" s="218">
        <f>ROUND(I1113*H1113,2)</f>
        <v>0</v>
      </c>
      <c r="BL1113" s="20" t="s">
        <v>170</v>
      </c>
      <c r="BM1113" s="217" t="s">
        <v>1868</v>
      </c>
    </row>
    <row r="1114" s="2" customFormat="1">
      <c r="A1114" s="41"/>
      <c r="B1114" s="42"/>
      <c r="C1114" s="43"/>
      <c r="D1114" s="219" t="s">
        <v>143</v>
      </c>
      <c r="E1114" s="43"/>
      <c r="F1114" s="220" t="s">
        <v>1869</v>
      </c>
      <c r="G1114" s="43"/>
      <c r="H1114" s="43"/>
      <c r="I1114" s="221"/>
      <c r="J1114" s="43"/>
      <c r="K1114" s="43"/>
      <c r="L1114" s="47"/>
      <c r="M1114" s="222"/>
      <c r="N1114" s="223"/>
      <c r="O1114" s="87"/>
      <c r="P1114" s="87"/>
      <c r="Q1114" s="87"/>
      <c r="R1114" s="87"/>
      <c r="S1114" s="87"/>
      <c r="T1114" s="88"/>
      <c r="U1114" s="41"/>
      <c r="V1114" s="41"/>
      <c r="W1114" s="41"/>
      <c r="X1114" s="41"/>
      <c r="Y1114" s="41"/>
      <c r="Z1114" s="41"/>
      <c r="AA1114" s="41"/>
      <c r="AB1114" s="41"/>
      <c r="AC1114" s="41"/>
      <c r="AD1114" s="41"/>
      <c r="AE1114" s="41"/>
      <c r="AT1114" s="20" t="s">
        <v>143</v>
      </c>
      <c r="AU1114" s="20" t="s">
        <v>87</v>
      </c>
    </row>
    <row r="1115" s="2" customFormat="1">
      <c r="A1115" s="41"/>
      <c r="B1115" s="42"/>
      <c r="C1115" s="43"/>
      <c r="D1115" s="276" t="s">
        <v>793</v>
      </c>
      <c r="E1115" s="43"/>
      <c r="F1115" s="277" t="s">
        <v>1870</v>
      </c>
      <c r="G1115" s="43"/>
      <c r="H1115" s="43"/>
      <c r="I1115" s="221"/>
      <c r="J1115" s="43"/>
      <c r="K1115" s="43"/>
      <c r="L1115" s="47"/>
      <c r="M1115" s="222"/>
      <c r="N1115" s="223"/>
      <c r="O1115" s="87"/>
      <c r="P1115" s="87"/>
      <c r="Q1115" s="87"/>
      <c r="R1115" s="87"/>
      <c r="S1115" s="87"/>
      <c r="T1115" s="88"/>
      <c r="U1115" s="41"/>
      <c r="V1115" s="41"/>
      <c r="W1115" s="41"/>
      <c r="X1115" s="41"/>
      <c r="Y1115" s="41"/>
      <c r="Z1115" s="41"/>
      <c r="AA1115" s="41"/>
      <c r="AB1115" s="41"/>
      <c r="AC1115" s="41"/>
      <c r="AD1115" s="41"/>
      <c r="AE1115" s="41"/>
      <c r="AT1115" s="20" t="s">
        <v>793</v>
      </c>
      <c r="AU1115" s="20" t="s">
        <v>87</v>
      </c>
    </row>
    <row r="1116" s="13" customFormat="1">
      <c r="A1116" s="13"/>
      <c r="B1116" s="234"/>
      <c r="C1116" s="235"/>
      <c r="D1116" s="219" t="s">
        <v>278</v>
      </c>
      <c r="E1116" s="236" t="s">
        <v>562</v>
      </c>
      <c r="F1116" s="237" t="s">
        <v>1871</v>
      </c>
      <c r="G1116" s="235"/>
      <c r="H1116" s="238">
        <v>422.50999999999999</v>
      </c>
      <c r="I1116" s="239"/>
      <c r="J1116" s="235"/>
      <c r="K1116" s="235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4" t="s">
        <v>278</v>
      </c>
      <c r="AU1116" s="244" t="s">
        <v>87</v>
      </c>
      <c r="AV1116" s="13" t="s">
        <v>87</v>
      </c>
      <c r="AW1116" s="13" t="s">
        <v>38</v>
      </c>
      <c r="AX1116" s="13" t="s">
        <v>85</v>
      </c>
      <c r="AY1116" s="244" t="s">
        <v>136</v>
      </c>
    </row>
    <row r="1117" s="2" customFormat="1" ht="16.5" customHeight="1">
      <c r="A1117" s="41"/>
      <c r="B1117" s="42"/>
      <c r="C1117" s="225" t="s">
        <v>450</v>
      </c>
      <c r="D1117" s="225" t="s">
        <v>152</v>
      </c>
      <c r="E1117" s="226" t="s">
        <v>1872</v>
      </c>
      <c r="F1117" s="227" t="s">
        <v>1873</v>
      </c>
      <c r="G1117" s="228" t="s">
        <v>140</v>
      </c>
      <c r="H1117" s="229">
        <v>33532.580000000002</v>
      </c>
      <c r="I1117" s="230"/>
      <c r="J1117" s="231">
        <f>ROUND(I1117*H1117,2)</f>
        <v>0</v>
      </c>
      <c r="K1117" s="227" t="s">
        <v>790</v>
      </c>
      <c r="L1117" s="47"/>
      <c r="M1117" s="232" t="s">
        <v>21</v>
      </c>
      <c r="N1117" s="233" t="s">
        <v>48</v>
      </c>
      <c r="O1117" s="87"/>
      <c r="P1117" s="215">
        <f>O1117*H1117</f>
        <v>0</v>
      </c>
      <c r="Q1117" s="215">
        <v>0</v>
      </c>
      <c r="R1117" s="215">
        <f>Q1117*H1117</f>
        <v>0</v>
      </c>
      <c r="S1117" s="215">
        <v>0.001</v>
      </c>
      <c r="T1117" s="216">
        <f>S1117*H1117</f>
        <v>33.532580000000003</v>
      </c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R1117" s="217" t="s">
        <v>170</v>
      </c>
      <c r="AT1117" s="217" t="s">
        <v>152</v>
      </c>
      <c r="AU1117" s="217" t="s">
        <v>87</v>
      </c>
      <c r="AY1117" s="20" t="s">
        <v>136</v>
      </c>
      <c r="BE1117" s="218">
        <f>IF(N1117="základní",J1117,0)</f>
        <v>0</v>
      </c>
      <c r="BF1117" s="218">
        <f>IF(N1117="snížená",J1117,0)</f>
        <v>0</v>
      </c>
      <c r="BG1117" s="218">
        <f>IF(N1117="zákl. přenesená",J1117,0)</f>
        <v>0</v>
      </c>
      <c r="BH1117" s="218">
        <f>IF(N1117="sníž. přenesená",J1117,0)</f>
        <v>0</v>
      </c>
      <c r="BI1117" s="218">
        <f>IF(N1117="nulová",J1117,0)</f>
        <v>0</v>
      </c>
      <c r="BJ1117" s="20" t="s">
        <v>85</v>
      </c>
      <c r="BK1117" s="218">
        <f>ROUND(I1117*H1117,2)</f>
        <v>0</v>
      </c>
      <c r="BL1117" s="20" t="s">
        <v>170</v>
      </c>
      <c r="BM1117" s="217" t="s">
        <v>1874</v>
      </c>
    </row>
    <row r="1118" s="2" customFormat="1">
      <c r="A1118" s="41"/>
      <c r="B1118" s="42"/>
      <c r="C1118" s="43"/>
      <c r="D1118" s="219" t="s">
        <v>143</v>
      </c>
      <c r="E1118" s="43"/>
      <c r="F1118" s="220" t="s">
        <v>1875</v>
      </c>
      <c r="G1118" s="43"/>
      <c r="H1118" s="43"/>
      <c r="I1118" s="221"/>
      <c r="J1118" s="43"/>
      <c r="K1118" s="43"/>
      <c r="L1118" s="47"/>
      <c r="M1118" s="222"/>
      <c r="N1118" s="223"/>
      <c r="O1118" s="87"/>
      <c r="P1118" s="87"/>
      <c r="Q1118" s="87"/>
      <c r="R1118" s="87"/>
      <c r="S1118" s="87"/>
      <c r="T1118" s="88"/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T1118" s="20" t="s">
        <v>143</v>
      </c>
      <c r="AU1118" s="20" t="s">
        <v>87</v>
      </c>
    </row>
    <row r="1119" s="2" customFormat="1">
      <c r="A1119" s="41"/>
      <c r="B1119" s="42"/>
      <c r="C1119" s="43"/>
      <c r="D1119" s="276" t="s">
        <v>793</v>
      </c>
      <c r="E1119" s="43"/>
      <c r="F1119" s="277" t="s">
        <v>1876</v>
      </c>
      <c r="G1119" s="43"/>
      <c r="H1119" s="43"/>
      <c r="I1119" s="221"/>
      <c r="J1119" s="43"/>
      <c r="K1119" s="43"/>
      <c r="L1119" s="47"/>
      <c r="M1119" s="222"/>
      <c r="N1119" s="223"/>
      <c r="O1119" s="87"/>
      <c r="P1119" s="87"/>
      <c r="Q1119" s="87"/>
      <c r="R1119" s="87"/>
      <c r="S1119" s="87"/>
      <c r="T1119" s="88"/>
      <c r="U1119" s="41"/>
      <c r="V1119" s="41"/>
      <c r="W1119" s="41"/>
      <c r="X1119" s="41"/>
      <c r="Y1119" s="41"/>
      <c r="Z1119" s="41"/>
      <c r="AA1119" s="41"/>
      <c r="AB1119" s="41"/>
      <c r="AC1119" s="41"/>
      <c r="AD1119" s="41"/>
      <c r="AE1119" s="41"/>
      <c r="AT1119" s="20" t="s">
        <v>793</v>
      </c>
      <c r="AU1119" s="20" t="s">
        <v>87</v>
      </c>
    </row>
    <row r="1120" s="13" customFormat="1">
      <c r="A1120" s="13"/>
      <c r="B1120" s="234"/>
      <c r="C1120" s="235"/>
      <c r="D1120" s="219" t="s">
        <v>278</v>
      </c>
      <c r="E1120" s="236" t="s">
        <v>21</v>
      </c>
      <c r="F1120" s="237" t="s">
        <v>1877</v>
      </c>
      <c r="G1120" s="235"/>
      <c r="H1120" s="238">
        <v>638.25</v>
      </c>
      <c r="I1120" s="239"/>
      <c r="J1120" s="235"/>
      <c r="K1120" s="235"/>
      <c r="L1120" s="240"/>
      <c r="M1120" s="241"/>
      <c r="N1120" s="242"/>
      <c r="O1120" s="242"/>
      <c r="P1120" s="242"/>
      <c r="Q1120" s="242"/>
      <c r="R1120" s="242"/>
      <c r="S1120" s="242"/>
      <c r="T1120" s="24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4" t="s">
        <v>278</v>
      </c>
      <c r="AU1120" s="244" t="s">
        <v>87</v>
      </c>
      <c r="AV1120" s="13" t="s">
        <v>87</v>
      </c>
      <c r="AW1120" s="13" t="s">
        <v>38</v>
      </c>
      <c r="AX1120" s="13" t="s">
        <v>77</v>
      </c>
      <c r="AY1120" s="244" t="s">
        <v>136</v>
      </c>
    </row>
    <row r="1121" s="13" customFormat="1">
      <c r="A1121" s="13"/>
      <c r="B1121" s="234"/>
      <c r="C1121" s="235"/>
      <c r="D1121" s="219" t="s">
        <v>278</v>
      </c>
      <c r="E1121" s="236" t="s">
        <v>21</v>
      </c>
      <c r="F1121" s="237" t="s">
        <v>1878</v>
      </c>
      <c r="G1121" s="235"/>
      <c r="H1121" s="238">
        <v>1824.1300000000001</v>
      </c>
      <c r="I1121" s="239"/>
      <c r="J1121" s="235"/>
      <c r="K1121" s="235"/>
      <c r="L1121" s="240"/>
      <c r="M1121" s="241"/>
      <c r="N1121" s="242"/>
      <c r="O1121" s="242"/>
      <c r="P1121" s="242"/>
      <c r="Q1121" s="242"/>
      <c r="R1121" s="242"/>
      <c r="S1121" s="242"/>
      <c r="T1121" s="24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4" t="s">
        <v>278</v>
      </c>
      <c r="AU1121" s="244" t="s">
        <v>87</v>
      </c>
      <c r="AV1121" s="13" t="s">
        <v>87</v>
      </c>
      <c r="AW1121" s="13" t="s">
        <v>38</v>
      </c>
      <c r="AX1121" s="13" t="s">
        <v>77</v>
      </c>
      <c r="AY1121" s="244" t="s">
        <v>136</v>
      </c>
    </row>
    <row r="1122" s="13" customFormat="1">
      <c r="A1122" s="13"/>
      <c r="B1122" s="234"/>
      <c r="C1122" s="235"/>
      <c r="D1122" s="219" t="s">
        <v>278</v>
      </c>
      <c r="E1122" s="236" t="s">
        <v>21</v>
      </c>
      <c r="F1122" s="237" t="s">
        <v>1879</v>
      </c>
      <c r="G1122" s="235"/>
      <c r="H1122" s="238">
        <v>20555.200000000001</v>
      </c>
      <c r="I1122" s="239"/>
      <c r="J1122" s="235"/>
      <c r="K1122" s="235"/>
      <c r="L1122" s="240"/>
      <c r="M1122" s="241"/>
      <c r="N1122" s="242"/>
      <c r="O1122" s="242"/>
      <c r="P1122" s="242"/>
      <c r="Q1122" s="242"/>
      <c r="R1122" s="242"/>
      <c r="S1122" s="242"/>
      <c r="T1122" s="24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4" t="s">
        <v>278</v>
      </c>
      <c r="AU1122" s="244" t="s">
        <v>87</v>
      </c>
      <c r="AV1122" s="13" t="s">
        <v>87</v>
      </c>
      <c r="AW1122" s="13" t="s">
        <v>38</v>
      </c>
      <c r="AX1122" s="13" t="s">
        <v>77</v>
      </c>
      <c r="AY1122" s="244" t="s">
        <v>136</v>
      </c>
    </row>
    <row r="1123" s="13" customFormat="1">
      <c r="A1123" s="13"/>
      <c r="B1123" s="234"/>
      <c r="C1123" s="235"/>
      <c r="D1123" s="219" t="s">
        <v>278</v>
      </c>
      <c r="E1123" s="236" t="s">
        <v>21</v>
      </c>
      <c r="F1123" s="237" t="s">
        <v>1880</v>
      </c>
      <c r="G1123" s="235"/>
      <c r="H1123" s="238">
        <v>1200</v>
      </c>
      <c r="I1123" s="239"/>
      <c r="J1123" s="235"/>
      <c r="K1123" s="235"/>
      <c r="L1123" s="240"/>
      <c r="M1123" s="241"/>
      <c r="N1123" s="242"/>
      <c r="O1123" s="242"/>
      <c r="P1123" s="242"/>
      <c r="Q1123" s="242"/>
      <c r="R1123" s="242"/>
      <c r="S1123" s="242"/>
      <c r="T1123" s="24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4" t="s">
        <v>278</v>
      </c>
      <c r="AU1123" s="244" t="s">
        <v>87</v>
      </c>
      <c r="AV1123" s="13" t="s">
        <v>87</v>
      </c>
      <c r="AW1123" s="13" t="s">
        <v>38</v>
      </c>
      <c r="AX1123" s="13" t="s">
        <v>77</v>
      </c>
      <c r="AY1123" s="244" t="s">
        <v>136</v>
      </c>
    </row>
    <row r="1124" s="13" customFormat="1">
      <c r="A1124" s="13"/>
      <c r="B1124" s="234"/>
      <c r="C1124" s="235"/>
      <c r="D1124" s="219" t="s">
        <v>278</v>
      </c>
      <c r="E1124" s="236" t="s">
        <v>21</v>
      </c>
      <c r="F1124" s="237" t="s">
        <v>1881</v>
      </c>
      <c r="G1124" s="235"/>
      <c r="H1124" s="238">
        <v>9315</v>
      </c>
      <c r="I1124" s="239"/>
      <c r="J1124" s="235"/>
      <c r="K1124" s="235"/>
      <c r="L1124" s="240"/>
      <c r="M1124" s="241"/>
      <c r="N1124" s="242"/>
      <c r="O1124" s="242"/>
      <c r="P1124" s="242"/>
      <c r="Q1124" s="242"/>
      <c r="R1124" s="242"/>
      <c r="S1124" s="242"/>
      <c r="T1124" s="24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4" t="s">
        <v>278</v>
      </c>
      <c r="AU1124" s="244" t="s">
        <v>87</v>
      </c>
      <c r="AV1124" s="13" t="s">
        <v>87</v>
      </c>
      <c r="AW1124" s="13" t="s">
        <v>38</v>
      </c>
      <c r="AX1124" s="13" t="s">
        <v>77</v>
      </c>
      <c r="AY1124" s="244" t="s">
        <v>136</v>
      </c>
    </row>
    <row r="1125" s="14" customFormat="1">
      <c r="A1125" s="14"/>
      <c r="B1125" s="245"/>
      <c r="C1125" s="246"/>
      <c r="D1125" s="219" t="s">
        <v>278</v>
      </c>
      <c r="E1125" s="247" t="s">
        <v>565</v>
      </c>
      <c r="F1125" s="248" t="s">
        <v>280</v>
      </c>
      <c r="G1125" s="246"/>
      <c r="H1125" s="249">
        <v>33532.580000000002</v>
      </c>
      <c r="I1125" s="250"/>
      <c r="J1125" s="246"/>
      <c r="K1125" s="246"/>
      <c r="L1125" s="251"/>
      <c r="M1125" s="252"/>
      <c r="N1125" s="253"/>
      <c r="O1125" s="253"/>
      <c r="P1125" s="253"/>
      <c r="Q1125" s="253"/>
      <c r="R1125" s="253"/>
      <c r="S1125" s="253"/>
      <c r="T1125" s="254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5" t="s">
        <v>278</v>
      </c>
      <c r="AU1125" s="255" t="s">
        <v>87</v>
      </c>
      <c r="AV1125" s="14" t="s">
        <v>142</v>
      </c>
      <c r="AW1125" s="14" t="s">
        <v>38</v>
      </c>
      <c r="AX1125" s="14" t="s">
        <v>85</v>
      </c>
      <c r="AY1125" s="255" t="s">
        <v>136</v>
      </c>
    </row>
    <row r="1126" s="2" customFormat="1" ht="16.5" customHeight="1">
      <c r="A1126" s="41"/>
      <c r="B1126" s="42"/>
      <c r="C1126" s="225" t="s">
        <v>1882</v>
      </c>
      <c r="D1126" s="225" t="s">
        <v>152</v>
      </c>
      <c r="E1126" s="226" t="s">
        <v>1883</v>
      </c>
      <c r="F1126" s="227" t="s">
        <v>1884</v>
      </c>
      <c r="G1126" s="228" t="s">
        <v>140</v>
      </c>
      <c r="H1126" s="229">
        <v>726.68499999999995</v>
      </c>
      <c r="I1126" s="230"/>
      <c r="J1126" s="231">
        <f>ROUND(I1126*H1126,2)</f>
        <v>0</v>
      </c>
      <c r="K1126" s="227" t="s">
        <v>790</v>
      </c>
      <c r="L1126" s="47"/>
      <c r="M1126" s="232" t="s">
        <v>21</v>
      </c>
      <c r="N1126" s="233" t="s">
        <v>48</v>
      </c>
      <c r="O1126" s="87"/>
      <c r="P1126" s="215">
        <f>O1126*H1126</f>
        <v>0</v>
      </c>
      <c r="Q1126" s="215">
        <v>0</v>
      </c>
      <c r="R1126" s="215">
        <f>Q1126*H1126</f>
        <v>0</v>
      </c>
      <c r="S1126" s="215">
        <v>0.001</v>
      </c>
      <c r="T1126" s="216">
        <f>S1126*H1126</f>
        <v>0.72668499999999991</v>
      </c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R1126" s="217" t="s">
        <v>170</v>
      </c>
      <c r="AT1126" s="217" t="s">
        <v>152</v>
      </c>
      <c r="AU1126" s="217" t="s">
        <v>87</v>
      </c>
      <c r="AY1126" s="20" t="s">
        <v>136</v>
      </c>
      <c r="BE1126" s="218">
        <f>IF(N1126="základní",J1126,0)</f>
        <v>0</v>
      </c>
      <c r="BF1126" s="218">
        <f>IF(N1126="snížená",J1126,0)</f>
        <v>0</v>
      </c>
      <c r="BG1126" s="218">
        <f>IF(N1126="zákl. přenesená",J1126,0)</f>
        <v>0</v>
      </c>
      <c r="BH1126" s="218">
        <f>IF(N1126="sníž. přenesená",J1126,0)</f>
        <v>0</v>
      </c>
      <c r="BI1126" s="218">
        <f>IF(N1126="nulová",J1126,0)</f>
        <v>0</v>
      </c>
      <c r="BJ1126" s="20" t="s">
        <v>85</v>
      </c>
      <c r="BK1126" s="218">
        <f>ROUND(I1126*H1126,2)</f>
        <v>0</v>
      </c>
      <c r="BL1126" s="20" t="s">
        <v>170</v>
      </c>
      <c r="BM1126" s="217" t="s">
        <v>1885</v>
      </c>
    </row>
    <row r="1127" s="2" customFormat="1">
      <c r="A1127" s="41"/>
      <c r="B1127" s="42"/>
      <c r="C1127" s="43"/>
      <c r="D1127" s="219" t="s">
        <v>143</v>
      </c>
      <c r="E1127" s="43"/>
      <c r="F1127" s="220" t="s">
        <v>1886</v>
      </c>
      <c r="G1127" s="43"/>
      <c r="H1127" s="43"/>
      <c r="I1127" s="221"/>
      <c r="J1127" s="43"/>
      <c r="K1127" s="43"/>
      <c r="L1127" s="47"/>
      <c r="M1127" s="222"/>
      <c r="N1127" s="223"/>
      <c r="O1127" s="87"/>
      <c r="P1127" s="87"/>
      <c r="Q1127" s="87"/>
      <c r="R1127" s="87"/>
      <c r="S1127" s="87"/>
      <c r="T1127" s="88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143</v>
      </c>
      <c r="AU1127" s="20" t="s">
        <v>87</v>
      </c>
    </row>
    <row r="1128" s="2" customFormat="1">
      <c r="A1128" s="41"/>
      <c r="B1128" s="42"/>
      <c r="C1128" s="43"/>
      <c r="D1128" s="276" t="s">
        <v>793</v>
      </c>
      <c r="E1128" s="43"/>
      <c r="F1128" s="277" t="s">
        <v>1887</v>
      </c>
      <c r="G1128" s="43"/>
      <c r="H1128" s="43"/>
      <c r="I1128" s="221"/>
      <c r="J1128" s="43"/>
      <c r="K1128" s="43"/>
      <c r="L1128" s="47"/>
      <c r="M1128" s="222"/>
      <c r="N1128" s="223"/>
      <c r="O1128" s="87"/>
      <c r="P1128" s="87"/>
      <c r="Q1128" s="87"/>
      <c r="R1128" s="87"/>
      <c r="S1128" s="87"/>
      <c r="T1128" s="88"/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T1128" s="20" t="s">
        <v>793</v>
      </c>
      <c r="AU1128" s="20" t="s">
        <v>87</v>
      </c>
    </row>
    <row r="1129" s="13" customFormat="1">
      <c r="A1129" s="13"/>
      <c r="B1129" s="234"/>
      <c r="C1129" s="235"/>
      <c r="D1129" s="219" t="s">
        <v>278</v>
      </c>
      <c r="E1129" s="236" t="s">
        <v>567</v>
      </c>
      <c r="F1129" s="237" t="s">
        <v>1888</v>
      </c>
      <c r="G1129" s="235"/>
      <c r="H1129" s="238">
        <v>726.68499999999995</v>
      </c>
      <c r="I1129" s="239"/>
      <c r="J1129" s="235"/>
      <c r="K1129" s="235"/>
      <c r="L1129" s="240"/>
      <c r="M1129" s="241"/>
      <c r="N1129" s="242"/>
      <c r="O1129" s="242"/>
      <c r="P1129" s="242"/>
      <c r="Q1129" s="242"/>
      <c r="R1129" s="242"/>
      <c r="S1129" s="242"/>
      <c r="T1129" s="24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4" t="s">
        <v>278</v>
      </c>
      <c r="AU1129" s="244" t="s">
        <v>87</v>
      </c>
      <c r="AV1129" s="13" t="s">
        <v>87</v>
      </c>
      <c r="AW1129" s="13" t="s">
        <v>38</v>
      </c>
      <c r="AX1129" s="13" t="s">
        <v>85</v>
      </c>
      <c r="AY1129" s="244" t="s">
        <v>136</v>
      </c>
    </row>
    <row r="1130" s="2" customFormat="1" ht="16.5" customHeight="1">
      <c r="A1130" s="41"/>
      <c r="B1130" s="42"/>
      <c r="C1130" s="225" t="s">
        <v>453</v>
      </c>
      <c r="D1130" s="225" t="s">
        <v>152</v>
      </c>
      <c r="E1130" s="226" t="s">
        <v>1889</v>
      </c>
      <c r="F1130" s="227" t="s">
        <v>1890</v>
      </c>
      <c r="G1130" s="228" t="s">
        <v>140</v>
      </c>
      <c r="H1130" s="229">
        <v>3406.9899999999998</v>
      </c>
      <c r="I1130" s="230"/>
      <c r="J1130" s="231">
        <f>ROUND(I1130*H1130,2)</f>
        <v>0</v>
      </c>
      <c r="K1130" s="227" t="s">
        <v>790</v>
      </c>
      <c r="L1130" s="47"/>
      <c r="M1130" s="232" t="s">
        <v>21</v>
      </c>
      <c r="N1130" s="233" t="s">
        <v>48</v>
      </c>
      <c r="O1130" s="87"/>
      <c r="P1130" s="215">
        <f>O1130*H1130</f>
        <v>0</v>
      </c>
      <c r="Q1130" s="215">
        <v>0</v>
      </c>
      <c r="R1130" s="215">
        <f>Q1130*H1130</f>
        <v>0</v>
      </c>
      <c r="S1130" s="215">
        <v>0.001</v>
      </c>
      <c r="T1130" s="216">
        <f>S1130*H1130</f>
        <v>3.40699</v>
      </c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R1130" s="217" t="s">
        <v>170</v>
      </c>
      <c r="AT1130" s="217" t="s">
        <v>152</v>
      </c>
      <c r="AU1130" s="217" t="s">
        <v>87</v>
      </c>
      <c r="AY1130" s="20" t="s">
        <v>136</v>
      </c>
      <c r="BE1130" s="218">
        <f>IF(N1130="základní",J1130,0)</f>
        <v>0</v>
      </c>
      <c r="BF1130" s="218">
        <f>IF(N1130="snížená",J1130,0)</f>
        <v>0</v>
      </c>
      <c r="BG1130" s="218">
        <f>IF(N1130="zákl. přenesená",J1130,0)</f>
        <v>0</v>
      </c>
      <c r="BH1130" s="218">
        <f>IF(N1130="sníž. přenesená",J1130,0)</f>
        <v>0</v>
      </c>
      <c r="BI1130" s="218">
        <f>IF(N1130="nulová",J1130,0)</f>
        <v>0</v>
      </c>
      <c r="BJ1130" s="20" t="s">
        <v>85</v>
      </c>
      <c r="BK1130" s="218">
        <f>ROUND(I1130*H1130,2)</f>
        <v>0</v>
      </c>
      <c r="BL1130" s="20" t="s">
        <v>170</v>
      </c>
      <c r="BM1130" s="217" t="s">
        <v>1891</v>
      </c>
    </row>
    <row r="1131" s="2" customFormat="1">
      <c r="A1131" s="41"/>
      <c r="B1131" s="42"/>
      <c r="C1131" s="43"/>
      <c r="D1131" s="219" t="s">
        <v>143</v>
      </c>
      <c r="E1131" s="43"/>
      <c r="F1131" s="220" t="s">
        <v>1892</v>
      </c>
      <c r="G1131" s="43"/>
      <c r="H1131" s="43"/>
      <c r="I1131" s="221"/>
      <c r="J1131" s="43"/>
      <c r="K1131" s="43"/>
      <c r="L1131" s="47"/>
      <c r="M1131" s="222"/>
      <c r="N1131" s="223"/>
      <c r="O1131" s="87"/>
      <c r="P1131" s="87"/>
      <c r="Q1131" s="87"/>
      <c r="R1131" s="87"/>
      <c r="S1131" s="87"/>
      <c r="T1131" s="88"/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T1131" s="20" t="s">
        <v>143</v>
      </c>
      <c r="AU1131" s="20" t="s">
        <v>87</v>
      </c>
    </row>
    <row r="1132" s="2" customFormat="1">
      <c r="A1132" s="41"/>
      <c r="B1132" s="42"/>
      <c r="C1132" s="43"/>
      <c r="D1132" s="276" t="s">
        <v>793</v>
      </c>
      <c r="E1132" s="43"/>
      <c r="F1132" s="277" t="s">
        <v>1893</v>
      </c>
      <c r="G1132" s="43"/>
      <c r="H1132" s="43"/>
      <c r="I1132" s="221"/>
      <c r="J1132" s="43"/>
      <c r="K1132" s="43"/>
      <c r="L1132" s="47"/>
      <c r="M1132" s="222"/>
      <c r="N1132" s="223"/>
      <c r="O1132" s="87"/>
      <c r="P1132" s="87"/>
      <c r="Q1132" s="87"/>
      <c r="R1132" s="87"/>
      <c r="S1132" s="87"/>
      <c r="T1132" s="88"/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T1132" s="20" t="s">
        <v>793</v>
      </c>
      <c r="AU1132" s="20" t="s">
        <v>87</v>
      </c>
    </row>
    <row r="1133" s="13" customFormat="1">
      <c r="A1133" s="13"/>
      <c r="B1133" s="234"/>
      <c r="C1133" s="235"/>
      <c r="D1133" s="219" t="s">
        <v>278</v>
      </c>
      <c r="E1133" s="236" t="s">
        <v>21</v>
      </c>
      <c r="F1133" s="237" t="s">
        <v>1894</v>
      </c>
      <c r="G1133" s="235"/>
      <c r="H1133" s="238">
        <v>3406.9899999999998</v>
      </c>
      <c r="I1133" s="239"/>
      <c r="J1133" s="235"/>
      <c r="K1133" s="235"/>
      <c r="L1133" s="240"/>
      <c r="M1133" s="241"/>
      <c r="N1133" s="242"/>
      <c r="O1133" s="242"/>
      <c r="P1133" s="242"/>
      <c r="Q1133" s="242"/>
      <c r="R1133" s="242"/>
      <c r="S1133" s="242"/>
      <c r="T1133" s="24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4" t="s">
        <v>278</v>
      </c>
      <c r="AU1133" s="244" t="s">
        <v>87</v>
      </c>
      <c r="AV1133" s="13" t="s">
        <v>87</v>
      </c>
      <c r="AW1133" s="13" t="s">
        <v>38</v>
      </c>
      <c r="AX1133" s="13" t="s">
        <v>77</v>
      </c>
      <c r="AY1133" s="244" t="s">
        <v>136</v>
      </c>
    </row>
    <row r="1134" s="14" customFormat="1">
      <c r="A1134" s="14"/>
      <c r="B1134" s="245"/>
      <c r="C1134" s="246"/>
      <c r="D1134" s="219" t="s">
        <v>278</v>
      </c>
      <c r="E1134" s="247" t="s">
        <v>569</v>
      </c>
      <c r="F1134" s="248" t="s">
        <v>280</v>
      </c>
      <c r="G1134" s="246"/>
      <c r="H1134" s="249">
        <v>3406.9899999999998</v>
      </c>
      <c r="I1134" s="250"/>
      <c r="J1134" s="246"/>
      <c r="K1134" s="246"/>
      <c r="L1134" s="251"/>
      <c r="M1134" s="252"/>
      <c r="N1134" s="253"/>
      <c r="O1134" s="253"/>
      <c r="P1134" s="253"/>
      <c r="Q1134" s="253"/>
      <c r="R1134" s="253"/>
      <c r="S1134" s="253"/>
      <c r="T1134" s="254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5" t="s">
        <v>278</v>
      </c>
      <c r="AU1134" s="255" t="s">
        <v>87</v>
      </c>
      <c r="AV1134" s="14" t="s">
        <v>142</v>
      </c>
      <c r="AW1134" s="14" t="s">
        <v>38</v>
      </c>
      <c r="AX1134" s="14" t="s">
        <v>85</v>
      </c>
      <c r="AY1134" s="255" t="s">
        <v>136</v>
      </c>
    </row>
    <row r="1135" s="2" customFormat="1" ht="16.5" customHeight="1">
      <c r="A1135" s="41"/>
      <c r="B1135" s="42"/>
      <c r="C1135" s="225" t="s">
        <v>1895</v>
      </c>
      <c r="D1135" s="225" t="s">
        <v>152</v>
      </c>
      <c r="E1135" s="226" t="s">
        <v>1896</v>
      </c>
      <c r="F1135" s="227" t="s">
        <v>1897</v>
      </c>
      <c r="G1135" s="228" t="s">
        <v>140</v>
      </c>
      <c r="H1135" s="229">
        <v>8677.0949999999993</v>
      </c>
      <c r="I1135" s="230"/>
      <c r="J1135" s="231">
        <f>ROUND(I1135*H1135,2)</f>
        <v>0</v>
      </c>
      <c r="K1135" s="227" t="s">
        <v>790</v>
      </c>
      <c r="L1135" s="47"/>
      <c r="M1135" s="232" t="s">
        <v>21</v>
      </c>
      <c r="N1135" s="233" t="s">
        <v>48</v>
      </c>
      <c r="O1135" s="87"/>
      <c r="P1135" s="215">
        <f>O1135*H1135</f>
        <v>0</v>
      </c>
      <c r="Q1135" s="215">
        <v>0</v>
      </c>
      <c r="R1135" s="215">
        <f>Q1135*H1135</f>
        <v>0</v>
      </c>
      <c r="S1135" s="215">
        <v>0.001</v>
      </c>
      <c r="T1135" s="216">
        <f>S1135*H1135</f>
        <v>8.6770949999999996</v>
      </c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R1135" s="217" t="s">
        <v>170</v>
      </c>
      <c r="AT1135" s="217" t="s">
        <v>152</v>
      </c>
      <c r="AU1135" s="217" t="s">
        <v>87</v>
      </c>
      <c r="AY1135" s="20" t="s">
        <v>136</v>
      </c>
      <c r="BE1135" s="218">
        <f>IF(N1135="základní",J1135,0)</f>
        <v>0</v>
      </c>
      <c r="BF1135" s="218">
        <f>IF(N1135="snížená",J1135,0)</f>
        <v>0</v>
      </c>
      <c r="BG1135" s="218">
        <f>IF(N1135="zákl. přenesená",J1135,0)</f>
        <v>0</v>
      </c>
      <c r="BH1135" s="218">
        <f>IF(N1135="sníž. přenesená",J1135,0)</f>
        <v>0</v>
      </c>
      <c r="BI1135" s="218">
        <f>IF(N1135="nulová",J1135,0)</f>
        <v>0</v>
      </c>
      <c r="BJ1135" s="20" t="s">
        <v>85</v>
      </c>
      <c r="BK1135" s="218">
        <f>ROUND(I1135*H1135,2)</f>
        <v>0</v>
      </c>
      <c r="BL1135" s="20" t="s">
        <v>170</v>
      </c>
      <c r="BM1135" s="217" t="s">
        <v>1898</v>
      </c>
    </row>
    <row r="1136" s="2" customFormat="1">
      <c r="A1136" s="41"/>
      <c r="B1136" s="42"/>
      <c r="C1136" s="43"/>
      <c r="D1136" s="219" t="s">
        <v>143</v>
      </c>
      <c r="E1136" s="43"/>
      <c r="F1136" s="220" t="s">
        <v>1899</v>
      </c>
      <c r="G1136" s="43"/>
      <c r="H1136" s="43"/>
      <c r="I1136" s="221"/>
      <c r="J1136" s="43"/>
      <c r="K1136" s="43"/>
      <c r="L1136" s="47"/>
      <c r="M1136" s="222"/>
      <c r="N1136" s="223"/>
      <c r="O1136" s="87"/>
      <c r="P1136" s="87"/>
      <c r="Q1136" s="87"/>
      <c r="R1136" s="87"/>
      <c r="S1136" s="87"/>
      <c r="T1136" s="88"/>
      <c r="U1136" s="41"/>
      <c r="V1136" s="41"/>
      <c r="W1136" s="41"/>
      <c r="X1136" s="41"/>
      <c r="Y1136" s="41"/>
      <c r="Z1136" s="41"/>
      <c r="AA1136" s="41"/>
      <c r="AB1136" s="41"/>
      <c r="AC1136" s="41"/>
      <c r="AD1136" s="41"/>
      <c r="AE1136" s="41"/>
      <c r="AT1136" s="20" t="s">
        <v>143</v>
      </c>
      <c r="AU1136" s="20" t="s">
        <v>87</v>
      </c>
    </row>
    <row r="1137" s="2" customFormat="1">
      <c r="A1137" s="41"/>
      <c r="B1137" s="42"/>
      <c r="C1137" s="43"/>
      <c r="D1137" s="276" t="s">
        <v>793</v>
      </c>
      <c r="E1137" s="43"/>
      <c r="F1137" s="277" t="s">
        <v>1900</v>
      </c>
      <c r="G1137" s="43"/>
      <c r="H1137" s="43"/>
      <c r="I1137" s="221"/>
      <c r="J1137" s="43"/>
      <c r="K1137" s="43"/>
      <c r="L1137" s="47"/>
      <c r="M1137" s="222"/>
      <c r="N1137" s="223"/>
      <c r="O1137" s="87"/>
      <c r="P1137" s="87"/>
      <c r="Q1137" s="87"/>
      <c r="R1137" s="87"/>
      <c r="S1137" s="87"/>
      <c r="T1137" s="88"/>
      <c r="U1137" s="41"/>
      <c r="V1137" s="41"/>
      <c r="W1137" s="41"/>
      <c r="X1137" s="41"/>
      <c r="Y1137" s="41"/>
      <c r="Z1137" s="41"/>
      <c r="AA1137" s="41"/>
      <c r="AB1137" s="41"/>
      <c r="AC1137" s="41"/>
      <c r="AD1137" s="41"/>
      <c r="AE1137" s="41"/>
      <c r="AT1137" s="20" t="s">
        <v>793</v>
      </c>
      <c r="AU1137" s="20" t="s">
        <v>87</v>
      </c>
    </row>
    <row r="1138" s="13" customFormat="1">
      <c r="A1138" s="13"/>
      <c r="B1138" s="234"/>
      <c r="C1138" s="235"/>
      <c r="D1138" s="219" t="s">
        <v>278</v>
      </c>
      <c r="E1138" s="236" t="s">
        <v>571</v>
      </c>
      <c r="F1138" s="237" t="s">
        <v>1901</v>
      </c>
      <c r="G1138" s="235"/>
      <c r="H1138" s="238">
        <v>8677.0949999999993</v>
      </c>
      <c r="I1138" s="239"/>
      <c r="J1138" s="235"/>
      <c r="K1138" s="235"/>
      <c r="L1138" s="240"/>
      <c r="M1138" s="241"/>
      <c r="N1138" s="242"/>
      <c r="O1138" s="242"/>
      <c r="P1138" s="242"/>
      <c r="Q1138" s="242"/>
      <c r="R1138" s="242"/>
      <c r="S1138" s="242"/>
      <c r="T1138" s="24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4" t="s">
        <v>278</v>
      </c>
      <c r="AU1138" s="244" t="s">
        <v>87</v>
      </c>
      <c r="AV1138" s="13" t="s">
        <v>87</v>
      </c>
      <c r="AW1138" s="13" t="s">
        <v>38</v>
      </c>
      <c r="AX1138" s="13" t="s">
        <v>85</v>
      </c>
      <c r="AY1138" s="244" t="s">
        <v>136</v>
      </c>
    </row>
    <row r="1139" s="2" customFormat="1" ht="16.5" customHeight="1">
      <c r="A1139" s="41"/>
      <c r="B1139" s="42"/>
      <c r="C1139" s="225" t="s">
        <v>456</v>
      </c>
      <c r="D1139" s="225" t="s">
        <v>152</v>
      </c>
      <c r="E1139" s="226" t="s">
        <v>1902</v>
      </c>
      <c r="F1139" s="227" t="s">
        <v>1903</v>
      </c>
      <c r="G1139" s="228" t="s">
        <v>550</v>
      </c>
      <c r="H1139" s="229">
        <v>72.474999999999994</v>
      </c>
      <c r="I1139" s="230"/>
      <c r="J1139" s="231">
        <f>ROUND(I1139*H1139,2)</f>
        <v>0</v>
      </c>
      <c r="K1139" s="227" t="s">
        <v>790</v>
      </c>
      <c r="L1139" s="47"/>
      <c r="M1139" s="232" t="s">
        <v>21</v>
      </c>
      <c r="N1139" s="233" t="s">
        <v>48</v>
      </c>
      <c r="O1139" s="87"/>
      <c r="P1139" s="215">
        <f>O1139*H1139</f>
        <v>0</v>
      </c>
      <c r="Q1139" s="215">
        <v>0</v>
      </c>
      <c r="R1139" s="215">
        <f>Q1139*H1139</f>
        <v>0</v>
      </c>
      <c r="S1139" s="215">
        <v>0</v>
      </c>
      <c r="T1139" s="216">
        <f>S1139*H1139</f>
        <v>0</v>
      </c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R1139" s="217" t="s">
        <v>170</v>
      </c>
      <c r="AT1139" s="217" t="s">
        <v>152</v>
      </c>
      <c r="AU1139" s="217" t="s">
        <v>87</v>
      </c>
      <c r="AY1139" s="20" t="s">
        <v>136</v>
      </c>
      <c r="BE1139" s="218">
        <f>IF(N1139="základní",J1139,0)</f>
        <v>0</v>
      </c>
      <c r="BF1139" s="218">
        <f>IF(N1139="snížená",J1139,0)</f>
        <v>0</v>
      </c>
      <c r="BG1139" s="218">
        <f>IF(N1139="zákl. přenesená",J1139,0)</f>
        <v>0</v>
      </c>
      <c r="BH1139" s="218">
        <f>IF(N1139="sníž. přenesená",J1139,0)</f>
        <v>0</v>
      </c>
      <c r="BI1139" s="218">
        <f>IF(N1139="nulová",J1139,0)</f>
        <v>0</v>
      </c>
      <c r="BJ1139" s="20" t="s">
        <v>85</v>
      </c>
      <c r="BK1139" s="218">
        <f>ROUND(I1139*H1139,2)</f>
        <v>0</v>
      </c>
      <c r="BL1139" s="20" t="s">
        <v>170</v>
      </c>
      <c r="BM1139" s="217" t="s">
        <v>1904</v>
      </c>
    </row>
    <row r="1140" s="2" customFormat="1">
      <c r="A1140" s="41"/>
      <c r="B1140" s="42"/>
      <c r="C1140" s="43"/>
      <c r="D1140" s="219" t="s">
        <v>143</v>
      </c>
      <c r="E1140" s="43"/>
      <c r="F1140" s="220" t="s">
        <v>1905</v>
      </c>
      <c r="G1140" s="43"/>
      <c r="H1140" s="43"/>
      <c r="I1140" s="221"/>
      <c r="J1140" s="43"/>
      <c r="K1140" s="43"/>
      <c r="L1140" s="47"/>
      <c r="M1140" s="222"/>
      <c r="N1140" s="223"/>
      <c r="O1140" s="87"/>
      <c r="P1140" s="87"/>
      <c r="Q1140" s="87"/>
      <c r="R1140" s="87"/>
      <c r="S1140" s="87"/>
      <c r="T1140" s="88"/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T1140" s="20" t="s">
        <v>143</v>
      </c>
      <c r="AU1140" s="20" t="s">
        <v>87</v>
      </c>
    </row>
    <row r="1141" s="2" customFormat="1">
      <c r="A1141" s="41"/>
      <c r="B1141" s="42"/>
      <c r="C1141" s="43"/>
      <c r="D1141" s="276" t="s">
        <v>793</v>
      </c>
      <c r="E1141" s="43"/>
      <c r="F1141" s="277" t="s">
        <v>1906</v>
      </c>
      <c r="G1141" s="43"/>
      <c r="H1141" s="43"/>
      <c r="I1141" s="221"/>
      <c r="J1141" s="43"/>
      <c r="K1141" s="43"/>
      <c r="L1141" s="47"/>
      <c r="M1141" s="222"/>
      <c r="N1141" s="223"/>
      <c r="O1141" s="87"/>
      <c r="P1141" s="87"/>
      <c r="Q1141" s="87"/>
      <c r="R1141" s="87"/>
      <c r="S1141" s="87"/>
      <c r="T1141" s="88"/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T1141" s="20" t="s">
        <v>793</v>
      </c>
      <c r="AU1141" s="20" t="s">
        <v>87</v>
      </c>
    </row>
    <row r="1142" s="2" customFormat="1">
      <c r="A1142" s="41"/>
      <c r="B1142" s="42"/>
      <c r="C1142" s="43"/>
      <c r="D1142" s="219" t="s">
        <v>144</v>
      </c>
      <c r="E1142" s="43"/>
      <c r="F1142" s="224" t="s">
        <v>1744</v>
      </c>
      <c r="G1142" s="43"/>
      <c r="H1142" s="43"/>
      <c r="I1142" s="221"/>
      <c r="J1142" s="43"/>
      <c r="K1142" s="43"/>
      <c r="L1142" s="47"/>
      <c r="M1142" s="222"/>
      <c r="N1142" s="223"/>
      <c r="O1142" s="87"/>
      <c r="P1142" s="87"/>
      <c r="Q1142" s="87"/>
      <c r="R1142" s="87"/>
      <c r="S1142" s="87"/>
      <c r="T1142" s="88"/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T1142" s="20" t="s">
        <v>144</v>
      </c>
      <c r="AU1142" s="20" t="s">
        <v>87</v>
      </c>
    </row>
    <row r="1143" s="12" customFormat="1" ht="25.92" customHeight="1">
      <c r="A1143" s="12"/>
      <c r="B1143" s="191"/>
      <c r="C1143" s="192"/>
      <c r="D1143" s="193" t="s">
        <v>76</v>
      </c>
      <c r="E1143" s="194" t="s">
        <v>137</v>
      </c>
      <c r="F1143" s="194" t="s">
        <v>1907</v>
      </c>
      <c r="G1143" s="192"/>
      <c r="H1143" s="192"/>
      <c r="I1143" s="195"/>
      <c r="J1143" s="196">
        <f>BK1143</f>
        <v>0</v>
      </c>
      <c r="K1143" s="192"/>
      <c r="L1143" s="197"/>
      <c r="M1143" s="198"/>
      <c r="N1143" s="199"/>
      <c r="O1143" s="199"/>
      <c r="P1143" s="200">
        <f>P1144+P1148</f>
        <v>0</v>
      </c>
      <c r="Q1143" s="199"/>
      <c r="R1143" s="200">
        <f>R1144+R1148</f>
        <v>0.58323599999999998</v>
      </c>
      <c r="S1143" s="199"/>
      <c r="T1143" s="201">
        <f>T1144+T1148</f>
        <v>0</v>
      </c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R1143" s="202" t="s">
        <v>148</v>
      </c>
      <c r="AT1143" s="203" t="s">
        <v>76</v>
      </c>
      <c r="AU1143" s="203" t="s">
        <v>77</v>
      </c>
      <c r="AY1143" s="202" t="s">
        <v>136</v>
      </c>
      <c r="BK1143" s="204">
        <f>BK1144+BK1148</f>
        <v>0</v>
      </c>
    </row>
    <row r="1144" s="12" customFormat="1" ht="22.8" customHeight="1">
      <c r="A1144" s="12"/>
      <c r="B1144" s="191"/>
      <c r="C1144" s="192"/>
      <c r="D1144" s="193" t="s">
        <v>76</v>
      </c>
      <c r="E1144" s="256" t="s">
        <v>1908</v>
      </c>
      <c r="F1144" s="256" t="s">
        <v>1909</v>
      </c>
      <c r="G1144" s="192"/>
      <c r="H1144" s="192"/>
      <c r="I1144" s="195"/>
      <c r="J1144" s="257">
        <f>BK1144</f>
        <v>0</v>
      </c>
      <c r="K1144" s="192"/>
      <c r="L1144" s="197"/>
      <c r="M1144" s="198"/>
      <c r="N1144" s="199"/>
      <c r="O1144" s="199"/>
      <c r="P1144" s="200">
        <f>SUM(P1145:P1147)</f>
        <v>0</v>
      </c>
      <c r="Q1144" s="199"/>
      <c r="R1144" s="200">
        <f>SUM(R1145:R1147)</f>
        <v>0</v>
      </c>
      <c r="S1144" s="199"/>
      <c r="T1144" s="201">
        <f>SUM(T1145:T1147)</f>
        <v>0</v>
      </c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R1144" s="202" t="s">
        <v>148</v>
      </c>
      <c r="AT1144" s="203" t="s">
        <v>76</v>
      </c>
      <c r="AU1144" s="203" t="s">
        <v>85</v>
      </c>
      <c r="AY1144" s="202" t="s">
        <v>136</v>
      </c>
      <c r="BK1144" s="204">
        <f>SUM(BK1145:BK1147)</f>
        <v>0</v>
      </c>
    </row>
    <row r="1145" s="2" customFormat="1" ht="16.5" customHeight="1">
      <c r="A1145" s="41"/>
      <c r="B1145" s="42"/>
      <c r="C1145" s="225" t="s">
        <v>1910</v>
      </c>
      <c r="D1145" s="225" t="s">
        <v>152</v>
      </c>
      <c r="E1145" s="226" t="s">
        <v>1911</v>
      </c>
      <c r="F1145" s="227" t="s">
        <v>1912</v>
      </c>
      <c r="G1145" s="228" t="s">
        <v>227</v>
      </c>
      <c r="H1145" s="229">
        <v>681.48000000000002</v>
      </c>
      <c r="I1145" s="230"/>
      <c r="J1145" s="231">
        <f>ROUND(I1145*H1145,2)</f>
        <v>0</v>
      </c>
      <c r="K1145" s="227" t="s">
        <v>21</v>
      </c>
      <c r="L1145" s="47"/>
      <c r="M1145" s="232" t="s">
        <v>21</v>
      </c>
      <c r="N1145" s="233" t="s">
        <v>48</v>
      </c>
      <c r="O1145" s="87"/>
      <c r="P1145" s="215">
        <f>O1145*H1145</f>
        <v>0</v>
      </c>
      <c r="Q1145" s="215">
        <v>0</v>
      </c>
      <c r="R1145" s="215">
        <f>Q1145*H1145</f>
        <v>0</v>
      </c>
      <c r="S1145" s="215">
        <v>0</v>
      </c>
      <c r="T1145" s="216">
        <f>S1145*H1145</f>
        <v>0</v>
      </c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R1145" s="217" t="s">
        <v>267</v>
      </c>
      <c r="AT1145" s="217" t="s">
        <v>152</v>
      </c>
      <c r="AU1145" s="217" t="s">
        <v>87</v>
      </c>
      <c r="AY1145" s="20" t="s">
        <v>136</v>
      </c>
      <c r="BE1145" s="218">
        <f>IF(N1145="základní",J1145,0)</f>
        <v>0</v>
      </c>
      <c r="BF1145" s="218">
        <f>IF(N1145="snížená",J1145,0)</f>
        <v>0</v>
      </c>
      <c r="BG1145" s="218">
        <f>IF(N1145="zákl. přenesená",J1145,0)</f>
        <v>0</v>
      </c>
      <c r="BH1145" s="218">
        <f>IF(N1145="sníž. přenesená",J1145,0)</f>
        <v>0</v>
      </c>
      <c r="BI1145" s="218">
        <f>IF(N1145="nulová",J1145,0)</f>
        <v>0</v>
      </c>
      <c r="BJ1145" s="20" t="s">
        <v>85</v>
      </c>
      <c r="BK1145" s="218">
        <f>ROUND(I1145*H1145,2)</f>
        <v>0</v>
      </c>
      <c r="BL1145" s="20" t="s">
        <v>267</v>
      </c>
      <c r="BM1145" s="217" t="s">
        <v>1913</v>
      </c>
    </row>
    <row r="1146" s="2" customFormat="1">
      <c r="A1146" s="41"/>
      <c r="B1146" s="42"/>
      <c r="C1146" s="43"/>
      <c r="D1146" s="219" t="s">
        <v>143</v>
      </c>
      <c r="E1146" s="43"/>
      <c r="F1146" s="220" t="s">
        <v>1912</v>
      </c>
      <c r="G1146" s="43"/>
      <c r="H1146" s="43"/>
      <c r="I1146" s="221"/>
      <c r="J1146" s="43"/>
      <c r="K1146" s="43"/>
      <c r="L1146" s="47"/>
      <c r="M1146" s="222"/>
      <c r="N1146" s="223"/>
      <c r="O1146" s="87"/>
      <c r="P1146" s="87"/>
      <c r="Q1146" s="87"/>
      <c r="R1146" s="87"/>
      <c r="S1146" s="87"/>
      <c r="T1146" s="88"/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T1146" s="20" t="s">
        <v>143</v>
      </c>
      <c r="AU1146" s="20" t="s">
        <v>87</v>
      </c>
    </row>
    <row r="1147" s="13" customFormat="1">
      <c r="A1147" s="13"/>
      <c r="B1147" s="234"/>
      <c r="C1147" s="235"/>
      <c r="D1147" s="219" t="s">
        <v>278</v>
      </c>
      <c r="E1147" s="236" t="s">
        <v>21</v>
      </c>
      <c r="F1147" s="237" t="s">
        <v>1914</v>
      </c>
      <c r="G1147" s="235"/>
      <c r="H1147" s="238">
        <v>681.48000000000002</v>
      </c>
      <c r="I1147" s="239"/>
      <c r="J1147" s="235"/>
      <c r="K1147" s="235"/>
      <c r="L1147" s="240"/>
      <c r="M1147" s="241"/>
      <c r="N1147" s="242"/>
      <c r="O1147" s="242"/>
      <c r="P1147" s="242"/>
      <c r="Q1147" s="242"/>
      <c r="R1147" s="242"/>
      <c r="S1147" s="242"/>
      <c r="T1147" s="24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4" t="s">
        <v>278</v>
      </c>
      <c r="AU1147" s="244" t="s">
        <v>87</v>
      </c>
      <c r="AV1147" s="13" t="s">
        <v>87</v>
      </c>
      <c r="AW1147" s="13" t="s">
        <v>38</v>
      </c>
      <c r="AX1147" s="13" t="s">
        <v>85</v>
      </c>
      <c r="AY1147" s="244" t="s">
        <v>136</v>
      </c>
    </row>
    <row r="1148" s="12" customFormat="1" ht="22.8" customHeight="1">
      <c r="A1148" s="12"/>
      <c r="B1148" s="191"/>
      <c r="C1148" s="192"/>
      <c r="D1148" s="193" t="s">
        <v>76</v>
      </c>
      <c r="E1148" s="256" t="s">
        <v>1915</v>
      </c>
      <c r="F1148" s="256" t="s">
        <v>1916</v>
      </c>
      <c r="G1148" s="192"/>
      <c r="H1148" s="192"/>
      <c r="I1148" s="195"/>
      <c r="J1148" s="257">
        <f>BK1148</f>
        <v>0</v>
      </c>
      <c r="K1148" s="192"/>
      <c r="L1148" s="197"/>
      <c r="M1148" s="198"/>
      <c r="N1148" s="199"/>
      <c r="O1148" s="199"/>
      <c r="P1148" s="200">
        <f>SUM(P1149:P1164)</f>
        <v>0</v>
      </c>
      <c r="Q1148" s="199"/>
      <c r="R1148" s="200">
        <f>SUM(R1149:R1164)</f>
        <v>0.58323599999999998</v>
      </c>
      <c r="S1148" s="199"/>
      <c r="T1148" s="201">
        <f>SUM(T1149:T1164)</f>
        <v>0</v>
      </c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R1148" s="202" t="s">
        <v>148</v>
      </c>
      <c r="AT1148" s="203" t="s">
        <v>76</v>
      </c>
      <c r="AU1148" s="203" t="s">
        <v>85</v>
      </c>
      <c r="AY1148" s="202" t="s">
        <v>136</v>
      </c>
      <c r="BK1148" s="204">
        <f>SUM(BK1149:BK1164)</f>
        <v>0</v>
      </c>
    </row>
    <row r="1149" s="2" customFormat="1" ht="16.5" customHeight="1">
      <c r="A1149" s="41"/>
      <c r="B1149" s="42"/>
      <c r="C1149" s="225" t="s">
        <v>461</v>
      </c>
      <c r="D1149" s="225" t="s">
        <v>152</v>
      </c>
      <c r="E1149" s="226" t="s">
        <v>1917</v>
      </c>
      <c r="F1149" s="227" t="s">
        <v>1918</v>
      </c>
      <c r="G1149" s="228" t="s">
        <v>227</v>
      </c>
      <c r="H1149" s="229">
        <v>0.59999999999999998</v>
      </c>
      <c r="I1149" s="230"/>
      <c r="J1149" s="231">
        <f>ROUND(I1149*H1149,2)</f>
        <v>0</v>
      </c>
      <c r="K1149" s="227" t="s">
        <v>790</v>
      </c>
      <c r="L1149" s="47"/>
      <c r="M1149" s="232" t="s">
        <v>21</v>
      </c>
      <c r="N1149" s="233" t="s">
        <v>48</v>
      </c>
      <c r="O1149" s="87"/>
      <c r="P1149" s="215">
        <f>O1149*H1149</f>
        <v>0</v>
      </c>
      <c r="Q1149" s="215">
        <v>0</v>
      </c>
      <c r="R1149" s="215">
        <f>Q1149*H1149</f>
        <v>0</v>
      </c>
      <c r="S1149" s="215">
        <v>0</v>
      </c>
      <c r="T1149" s="216">
        <f>S1149*H1149</f>
        <v>0</v>
      </c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R1149" s="217" t="s">
        <v>267</v>
      </c>
      <c r="AT1149" s="217" t="s">
        <v>152</v>
      </c>
      <c r="AU1149" s="217" t="s">
        <v>87</v>
      </c>
      <c r="AY1149" s="20" t="s">
        <v>136</v>
      </c>
      <c r="BE1149" s="218">
        <f>IF(N1149="základní",J1149,0)</f>
        <v>0</v>
      </c>
      <c r="BF1149" s="218">
        <f>IF(N1149="snížená",J1149,0)</f>
        <v>0</v>
      </c>
      <c r="BG1149" s="218">
        <f>IF(N1149="zákl. přenesená",J1149,0)</f>
        <v>0</v>
      </c>
      <c r="BH1149" s="218">
        <f>IF(N1149="sníž. přenesená",J1149,0)</f>
        <v>0</v>
      </c>
      <c r="BI1149" s="218">
        <f>IF(N1149="nulová",J1149,0)</f>
        <v>0</v>
      </c>
      <c r="BJ1149" s="20" t="s">
        <v>85</v>
      </c>
      <c r="BK1149" s="218">
        <f>ROUND(I1149*H1149,2)</f>
        <v>0</v>
      </c>
      <c r="BL1149" s="20" t="s">
        <v>267</v>
      </c>
      <c r="BM1149" s="217" t="s">
        <v>1919</v>
      </c>
    </row>
    <row r="1150" s="2" customFormat="1">
      <c r="A1150" s="41"/>
      <c r="B1150" s="42"/>
      <c r="C1150" s="43"/>
      <c r="D1150" s="219" t="s">
        <v>143</v>
      </c>
      <c r="E1150" s="43"/>
      <c r="F1150" s="220" t="s">
        <v>1920</v>
      </c>
      <c r="G1150" s="43"/>
      <c r="H1150" s="43"/>
      <c r="I1150" s="221"/>
      <c r="J1150" s="43"/>
      <c r="K1150" s="43"/>
      <c r="L1150" s="47"/>
      <c r="M1150" s="222"/>
      <c r="N1150" s="223"/>
      <c r="O1150" s="87"/>
      <c r="P1150" s="87"/>
      <c r="Q1150" s="87"/>
      <c r="R1150" s="87"/>
      <c r="S1150" s="87"/>
      <c r="T1150" s="88"/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T1150" s="20" t="s">
        <v>143</v>
      </c>
      <c r="AU1150" s="20" t="s">
        <v>87</v>
      </c>
    </row>
    <row r="1151" s="2" customFormat="1">
      <c r="A1151" s="41"/>
      <c r="B1151" s="42"/>
      <c r="C1151" s="43"/>
      <c r="D1151" s="276" t="s">
        <v>793</v>
      </c>
      <c r="E1151" s="43"/>
      <c r="F1151" s="277" t="s">
        <v>1921</v>
      </c>
      <c r="G1151" s="43"/>
      <c r="H1151" s="43"/>
      <c r="I1151" s="221"/>
      <c r="J1151" s="43"/>
      <c r="K1151" s="43"/>
      <c r="L1151" s="47"/>
      <c r="M1151" s="222"/>
      <c r="N1151" s="223"/>
      <c r="O1151" s="87"/>
      <c r="P1151" s="87"/>
      <c r="Q1151" s="87"/>
      <c r="R1151" s="87"/>
      <c r="S1151" s="87"/>
      <c r="T1151" s="88"/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T1151" s="20" t="s">
        <v>793</v>
      </c>
      <c r="AU1151" s="20" t="s">
        <v>87</v>
      </c>
    </row>
    <row r="1152" s="13" customFormat="1">
      <c r="A1152" s="13"/>
      <c r="B1152" s="234"/>
      <c r="C1152" s="235"/>
      <c r="D1152" s="219" t="s">
        <v>278</v>
      </c>
      <c r="E1152" s="236" t="s">
        <v>21</v>
      </c>
      <c r="F1152" s="237" t="s">
        <v>724</v>
      </c>
      <c r="G1152" s="235"/>
      <c r="H1152" s="238">
        <v>0.59999999999999998</v>
      </c>
      <c r="I1152" s="239"/>
      <c r="J1152" s="235"/>
      <c r="K1152" s="235"/>
      <c r="L1152" s="240"/>
      <c r="M1152" s="241"/>
      <c r="N1152" s="242"/>
      <c r="O1152" s="242"/>
      <c r="P1152" s="242"/>
      <c r="Q1152" s="242"/>
      <c r="R1152" s="242"/>
      <c r="S1152" s="242"/>
      <c r="T1152" s="24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4" t="s">
        <v>278</v>
      </c>
      <c r="AU1152" s="244" t="s">
        <v>87</v>
      </c>
      <c r="AV1152" s="13" t="s">
        <v>87</v>
      </c>
      <c r="AW1152" s="13" t="s">
        <v>38</v>
      </c>
      <c r="AX1152" s="13" t="s">
        <v>85</v>
      </c>
      <c r="AY1152" s="244" t="s">
        <v>136</v>
      </c>
    </row>
    <row r="1153" s="2" customFormat="1" ht="16.5" customHeight="1">
      <c r="A1153" s="41"/>
      <c r="B1153" s="42"/>
      <c r="C1153" s="205" t="s">
        <v>1922</v>
      </c>
      <c r="D1153" s="205" t="s">
        <v>137</v>
      </c>
      <c r="E1153" s="206" t="s">
        <v>1923</v>
      </c>
      <c r="F1153" s="207" t="s">
        <v>1924</v>
      </c>
      <c r="G1153" s="208" t="s">
        <v>227</v>
      </c>
      <c r="H1153" s="209">
        <v>0.59999999999999998</v>
      </c>
      <c r="I1153" s="210"/>
      <c r="J1153" s="211">
        <f>ROUND(I1153*H1153,2)</f>
        <v>0</v>
      </c>
      <c r="K1153" s="207" t="s">
        <v>790</v>
      </c>
      <c r="L1153" s="212"/>
      <c r="M1153" s="213" t="s">
        <v>21</v>
      </c>
      <c r="N1153" s="214" t="s">
        <v>48</v>
      </c>
      <c r="O1153" s="87"/>
      <c r="P1153" s="215">
        <f>O1153*H1153</f>
        <v>0</v>
      </c>
      <c r="Q1153" s="215">
        <v>0.010659999999999999</v>
      </c>
      <c r="R1153" s="215">
        <f>Q1153*H1153</f>
        <v>0.0063959999999999998</v>
      </c>
      <c r="S1153" s="215">
        <v>0</v>
      </c>
      <c r="T1153" s="216">
        <f>S1153*H1153</f>
        <v>0</v>
      </c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R1153" s="217" t="s">
        <v>401</v>
      </c>
      <c r="AT1153" s="217" t="s">
        <v>137</v>
      </c>
      <c r="AU1153" s="217" t="s">
        <v>87</v>
      </c>
      <c r="AY1153" s="20" t="s">
        <v>136</v>
      </c>
      <c r="BE1153" s="218">
        <f>IF(N1153="základní",J1153,0)</f>
        <v>0</v>
      </c>
      <c r="BF1153" s="218">
        <f>IF(N1153="snížená",J1153,0)</f>
        <v>0</v>
      </c>
      <c r="BG1153" s="218">
        <f>IF(N1153="zákl. přenesená",J1153,0)</f>
        <v>0</v>
      </c>
      <c r="BH1153" s="218">
        <f>IF(N1153="sníž. přenesená",J1153,0)</f>
        <v>0</v>
      </c>
      <c r="BI1153" s="218">
        <f>IF(N1153="nulová",J1153,0)</f>
        <v>0</v>
      </c>
      <c r="BJ1153" s="20" t="s">
        <v>85</v>
      </c>
      <c r="BK1153" s="218">
        <f>ROUND(I1153*H1153,2)</f>
        <v>0</v>
      </c>
      <c r="BL1153" s="20" t="s">
        <v>401</v>
      </c>
      <c r="BM1153" s="217" t="s">
        <v>1925</v>
      </c>
    </row>
    <row r="1154" s="2" customFormat="1">
      <c r="A1154" s="41"/>
      <c r="B1154" s="42"/>
      <c r="C1154" s="43"/>
      <c r="D1154" s="219" t="s">
        <v>143</v>
      </c>
      <c r="E1154" s="43"/>
      <c r="F1154" s="220" t="s">
        <v>1924</v>
      </c>
      <c r="G1154" s="43"/>
      <c r="H1154" s="43"/>
      <c r="I1154" s="221"/>
      <c r="J1154" s="43"/>
      <c r="K1154" s="43"/>
      <c r="L1154" s="47"/>
      <c r="M1154" s="222"/>
      <c r="N1154" s="223"/>
      <c r="O1154" s="87"/>
      <c r="P1154" s="87"/>
      <c r="Q1154" s="87"/>
      <c r="R1154" s="87"/>
      <c r="S1154" s="87"/>
      <c r="T1154" s="88"/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T1154" s="20" t="s">
        <v>143</v>
      </c>
      <c r="AU1154" s="20" t="s">
        <v>87</v>
      </c>
    </row>
    <row r="1155" s="13" customFormat="1">
      <c r="A1155" s="13"/>
      <c r="B1155" s="234"/>
      <c r="C1155" s="235"/>
      <c r="D1155" s="219" t="s">
        <v>278</v>
      </c>
      <c r="E1155" s="236" t="s">
        <v>724</v>
      </c>
      <c r="F1155" s="237" t="s">
        <v>1926</v>
      </c>
      <c r="G1155" s="235"/>
      <c r="H1155" s="238">
        <v>0.59999999999999998</v>
      </c>
      <c r="I1155" s="239"/>
      <c r="J1155" s="235"/>
      <c r="K1155" s="235"/>
      <c r="L1155" s="240"/>
      <c r="M1155" s="241"/>
      <c r="N1155" s="242"/>
      <c r="O1155" s="242"/>
      <c r="P1155" s="242"/>
      <c r="Q1155" s="242"/>
      <c r="R1155" s="242"/>
      <c r="S1155" s="242"/>
      <c r="T1155" s="24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4" t="s">
        <v>278</v>
      </c>
      <c r="AU1155" s="244" t="s">
        <v>87</v>
      </c>
      <c r="AV1155" s="13" t="s">
        <v>87</v>
      </c>
      <c r="AW1155" s="13" t="s">
        <v>38</v>
      </c>
      <c r="AX1155" s="13" t="s">
        <v>85</v>
      </c>
      <c r="AY1155" s="244" t="s">
        <v>136</v>
      </c>
    </row>
    <row r="1156" s="2" customFormat="1" ht="21.75" customHeight="1">
      <c r="A1156" s="41"/>
      <c r="B1156" s="42"/>
      <c r="C1156" s="225" t="s">
        <v>466</v>
      </c>
      <c r="D1156" s="225" t="s">
        <v>152</v>
      </c>
      <c r="E1156" s="226" t="s">
        <v>1927</v>
      </c>
      <c r="F1156" s="227" t="s">
        <v>1928</v>
      </c>
      <c r="G1156" s="228" t="s">
        <v>227</v>
      </c>
      <c r="H1156" s="229">
        <v>12</v>
      </c>
      <c r="I1156" s="230"/>
      <c r="J1156" s="231">
        <f>ROUND(I1156*H1156,2)</f>
        <v>0</v>
      </c>
      <c r="K1156" s="227" t="s">
        <v>790</v>
      </c>
      <c r="L1156" s="47"/>
      <c r="M1156" s="232" t="s">
        <v>21</v>
      </c>
      <c r="N1156" s="233" t="s">
        <v>48</v>
      </c>
      <c r="O1156" s="87"/>
      <c r="P1156" s="215">
        <f>O1156*H1156</f>
        <v>0</v>
      </c>
      <c r="Q1156" s="215">
        <v>0</v>
      </c>
      <c r="R1156" s="215">
        <f>Q1156*H1156</f>
        <v>0</v>
      </c>
      <c r="S1156" s="215">
        <v>0</v>
      </c>
      <c r="T1156" s="216">
        <f>S1156*H1156</f>
        <v>0</v>
      </c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R1156" s="217" t="s">
        <v>267</v>
      </c>
      <c r="AT1156" s="217" t="s">
        <v>152</v>
      </c>
      <c r="AU1156" s="217" t="s">
        <v>87</v>
      </c>
      <c r="AY1156" s="20" t="s">
        <v>136</v>
      </c>
      <c r="BE1156" s="218">
        <f>IF(N1156="základní",J1156,0)</f>
        <v>0</v>
      </c>
      <c r="BF1156" s="218">
        <f>IF(N1156="snížená",J1156,0)</f>
        <v>0</v>
      </c>
      <c r="BG1156" s="218">
        <f>IF(N1156="zákl. přenesená",J1156,0)</f>
        <v>0</v>
      </c>
      <c r="BH1156" s="218">
        <f>IF(N1156="sníž. přenesená",J1156,0)</f>
        <v>0</v>
      </c>
      <c r="BI1156" s="218">
        <f>IF(N1156="nulová",J1156,0)</f>
        <v>0</v>
      </c>
      <c r="BJ1156" s="20" t="s">
        <v>85</v>
      </c>
      <c r="BK1156" s="218">
        <f>ROUND(I1156*H1156,2)</f>
        <v>0</v>
      </c>
      <c r="BL1156" s="20" t="s">
        <v>267</v>
      </c>
      <c r="BM1156" s="217" t="s">
        <v>1929</v>
      </c>
    </row>
    <row r="1157" s="2" customFormat="1">
      <c r="A1157" s="41"/>
      <c r="B1157" s="42"/>
      <c r="C1157" s="43"/>
      <c r="D1157" s="219" t="s">
        <v>143</v>
      </c>
      <c r="E1157" s="43"/>
      <c r="F1157" s="220" t="s">
        <v>1930</v>
      </c>
      <c r="G1157" s="43"/>
      <c r="H1157" s="43"/>
      <c r="I1157" s="221"/>
      <c r="J1157" s="43"/>
      <c r="K1157" s="43"/>
      <c r="L1157" s="47"/>
      <c r="M1157" s="222"/>
      <c r="N1157" s="223"/>
      <c r="O1157" s="87"/>
      <c r="P1157" s="87"/>
      <c r="Q1157" s="87"/>
      <c r="R1157" s="87"/>
      <c r="S1157" s="87"/>
      <c r="T1157" s="88"/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T1157" s="20" t="s">
        <v>143</v>
      </c>
      <c r="AU1157" s="20" t="s">
        <v>87</v>
      </c>
    </row>
    <row r="1158" s="2" customFormat="1">
      <c r="A1158" s="41"/>
      <c r="B1158" s="42"/>
      <c r="C1158" s="43"/>
      <c r="D1158" s="276" t="s">
        <v>793</v>
      </c>
      <c r="E1158" s="43"/>
      <c r="F1158" s="277" t="s">
        <v>1931</v>
      </c>
      <c r="G1158" s="43"/>
      <c r="H1158" s="43"/>
      <c r="I1158" s="221"/>
      <c r="J1158" s="43"/>
      <c r="K1158" s="43"/>
      <c r="L1158" s="47"/>
      <c r="M1158" s="222"/>
      <c r="N1158" s="223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20" t="s">
        <v>793</v>
      </c>
      <c r="AU1158" s="20" t="s">
        <v>87</v>
      </c>
    </row>
    <row r="1159" s="15" customFormat="1">
      <c r="A1159" s="15"/>
      <c r="B1159" s="258"/>
      <c r="C1159" s="259"/>
      <c r="D1159" s="219" t="s">
        <v>278</v>
      </c>
      <c r="E1159" s="260" t="s">
        <v>21</v>
      </c>
      <c r="F1159" s="261" t="s">
        <v>1391</v>
      </c>
      <c r="G1159" s="259"/>
      <c r="H1159" s="260" t="s">
        <v>21</v>
      </c>
      <c r="I1159" s="262"/>
      <c r="J1159" s="259"/>
      <c r="K1159" s="259"/>
      <c r="L1159" s="263"/>
      <c r="M1159" s="264"/>
      <c r="N1159" s="265"/>
      <c r="O1159" s="265"/>
      <c r="P1159" s="265"/>
      <c r="Q1159" s="265"/>
      <c r="R1159" s="265"/>
      <c r="S1159" s="265"/>
      <c r="T1159" s="266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7" t="s">
        <v>278</v>
      </c>
      <c r="AU1159" s="267" t="s">
        <v>87</v>
      </c>
      <c r="AV1159" s="15" t="s">
        <v>85</v>
      </c>
      <c r="AW1159" s="15" t="s">
        <v>38</v>
      </c>
      <c r="AX1159" s="15" t="s">
        <v>77</v>
      </c>
      <c r="AY1159" s="267" t="s">
        <v>136</v>
      </c>
    </row>
    <row r="1160" s="13" customFormat="1">
      <c r="A1160" s="13"/>
      <c r="B1160" s="234"/>
      <c r="C1160" s="235"/>
      <c r="D1160" s="219" t="s">
        <v>278</v>
      </c>
      <c r="E1160" s="236" t="s">
        <v>21</v>
      </c>
      <c r="F1160" s="237" t="s">
        <v>1932</v>
      </c>
      <c r="G1160" s="235"/>
      <c r="H1160" s="238">
        <v>12</v>
      </c>
      <c r="I1160" s="239"/>
      <c r="J1160" s="235"/>
      <c r="K1160" s="235"/>
      <c r="L1160" s="240"/>
      <c r="M1160" s="241"/>
      <c r="N1160" s="242"/>
      <c r="O1160" s="242"/>
      <c r="P1160" s="242"/>
      <c r="Q1160" s="242"/>
      <c r="R1160" s="242"/>
      <c r="S1160" s="242"/>
      <c r="T1160" s="24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4" t="s">
        <v>278</v>
      </c>
      <c r="AU1160" s="244" t="s">
        <v>87</v>
      </c>
      <c r="AV1160" s="13" t="s">
        <v>87</v>
      </c>
      <c r="AW1160" s="13" t="s">
        <v>38</v>
      </c>
      <c r="AX1160" s="13" t="s">
        <v>85</v>
      </c>
      <c r="AY1160" s="244" t="s">
        <v>136</v>
      </c>
    </row>
    <row r="1161" s="2" customFormat="1" ht="16.5" customHeight="1">
      <c r="A1161" s="41"/>
      <c r="B1161" s="42"/>
      <c r="C1161" s="205" t="s">
        <v>1933</v>
      </c>
      <c r="D1161" s="205" t="s">
        <v>137</v>
      </c>
      <c r="E1161" s="206" t="s">
        <v>1934</v>
      </c>
      <c r="F1161" s="207" t="s">
        <v>1935</v>
      </c>
      <c r="G1161" s="208" t="s">
        <v>227</v>
      </c>
      <c r="H1161" s="209">
        <v>12</v>
      </c>
      <c r="I1161" s="210"/>
      <c r="J1161" s="211">
        <f>ROUND(I1161*H1161,2)</f>
        <v>0</v>
      </c>
      <c r="K1161" s="207" t="s">
        <v>21</v>
      </c>
      <c r="L1161" s="212"/>
      <c r="M1161" s="213" t="s">
        <v>21</v>
      </c>
      <c r="N1161" s="214" t="s">
        <v>48</v>
      </c>
      <c r="O1161" s="87"/>
      <c r="P1161" s="215">
        <f>O1161*H1161</f>
        <v>0</v>
      </c>
      <c r="Q1161" s="215">
        <v>0.048070000000000002</v>
      </c>
      <c r="R1161" s="215">
        <f>Q1161*H1161</f>
        <v>0.57684000000000002</v>
      </c>
      <c r="S1161" s="215">
        <v>0</v>
      </c>
      <c r="T1161" s="216">
        <f>S1161*H1161</f>
        <v>0</v>
      </c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R1161" s="217" t="s">
        <v>401</v>
      </c>
      <c r="AT1161" s="217" t="s">
        <v>137</v>
      </c>
      <c r="AU1161" s="217" t="s">
        <v>87</v>
      </c>
      <c r="AY1161" s="20" t="s">
        <v>136</v>
      </c>
      <c r="BE1161" s="218">
        <f>IF(N1161="základní",J1161,0)</f>
        <v>0</v>
      </c>
      <c r="BF1161" s="218">
        <f>IF(N1161="snížená",J1161,0)</f>
        <v>0</v>
      </c>
      <c r="BG1161" s="218">
        <f>IF(N1161="zákl. přenesená",J1161,0)</f>
        <v>0</v>
      </c>
      <c r="BH1161" s="218">
        <f>IF(N1161="sníž. přenesená",J1161,0)</f>
        <v>0</v>
      </c>
      <c r="BI1161" s="218">
        <f>IF(N1161="nulová",J1161,0)</f>
        <v>0</v>
      </c>
      <c r="BJ1161" s="20" t="s">
        <v>85</v>
      </c>
      <c r="BK1161" s="218">
        <f>ROUND(I1161*H1161,2)</f>
        <v>0</v>
      </c>
      <c r="BL1161" s="20" t="s">
        <v>401</v>
      </c>
      <c r="BM1161" s="217" t="s">
        <v>1936</v>
      </c>
    </row>
    <row r="1162" s="2" customFormat="1">
      <c r="A1162" s="41"/>
      <c r="B1162" s="42"/>
      <c r="C1162" s="43"/>
      <c r="D1162" s="219" t="s">
        <v>143</v>
      </c>
      <c r="E1162" s="43"/>
      <c r="F1162" s="220" t="s">
        <v>1935</v>
      </c>
      <c r="G1162" s="43"/>
      <c r="H1162" s="43"/>
      <c r="I1162" s="221"/>
      <c r="J1162" s="43"/>
      <c r="K1162" s="43"/>
      <c r="L1162" s="47"/>
      <c r="M1162" s="222"/>
      <c r="N1162" s="223"/>
      <c r="O1162" s="87"/>
      <c r="P1162" s="87"/>
      <c r="Q1162" s="87"/>
      <c r="R1162" s="87"/>
      <c r="S1162" s="87"/>
      <c r="T1162" s="88"/>
      <c r="U1162" s="41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T1162" s="20" t="s">
        <v>143</v>
      </c>
      <c r="AU1162" s="20" t="s">
        <v>87</v>
      </c>
    </row>
    <row r="1163" s="15" customFormat="1">
      <c r="A1163" s="15"/>
      <c r="B1163" s="258"/>
      <c r="C1163" s="259"/>
      <c r="D1163" s="219" t="s">
        <v>278</v>
      </c>
      <c r="E1163" s="260" t="s">
        <v>21</v>
      </c>
      <c r="F1163" s="261" t="s">
        <v>1170</v>
      </c>
      <c r="G1163" s="259"/>
      <c r="H1163" s="260" t="s">
        <v>21</v>
      </c>
      <c r="I1163" s="262"/>
      <c r="J1163" s="259"/>
      <c r="K1163" s="259"/>
      <c r="L1163" s="263"/>
      <c r="M1163" s="264"/>
      <c r="N1163" s="265"/>
      <c r="O1163" s="265"/>
      <c r="P1163" s="265"/>
      <c r="Q1163" s="265"/>
      <c r="R1163" s="265"/>
      <c r="S1163" s="265"/>
      <c r="T1163" s="266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67" t="s">
        <v>278</v>
      </c>
      <c r="AU1163" s="267" t="s">
        <v>87</v>
      </c>
      <c r="AV1163" s="15" t="s">
        <v>85</v>
      </c>
      <c r="AW1163" s="15" t="s">
        <v>38</v>
      </c>
      <c r="AX1163" s="15" t="s">
        <v>77</v>
      </c>
      <c r="AY1163" s="267" t="s">
        <v>136</v>
      </c>
    </row>
    <row r="1164" s="13" customFormat="1">
      <c r="A1164" s="13"/>
      <c r="B1164" s="234"/>
      <c r="C1164" s="235"/>
      <c r="D1164" s="219" t="s">
        <v>278</v>
      </c>
      <c r="E1164" s="236" t="s">
        <v>21</v>
      </c>
      <c r="F1164" s="237" t="s">
        <v>1932</v>
      </c>
      <c r="G1164" s="235"/>
      <c r="H1164" s="238">
        <v>12</v>
      </c>
      <c r="I1164" s="239"/>
      <c r="J1164" s="235"/>
      <c r="K1164" s="235"/>
      <c r="L1164" s="240"/>
      <c r="M1164" s="289"/>
      <c r="N1164" s="290"/>
      <c r="O1164" s="290"/>
      <c r="P1164" s="290"/>
      <c r="Q1164" s="290"/>
      <c r="R1164" s="290"/>
      <c r="S1164" s="290"/>
      <c r="T1164" s="291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4" t="s">
        <v>278</v>
      </c>
      <c r="AU1164" s="244" t="s">
        <v>87</v>
      </c>
      <c r="AV1164" s="13" t="s">
        <v>87</v>
      </c>
      <c r="AW1164" s="13" t="s">
        <v>38</v>
      </c>
      <c r="AX1164" s="13" t="s">
        <v>85</v>
      </c>
      <c r="AY1164" s="244" t="s">
        <v>136</v>
      </c>
    </row>
    <row r="1165" s="2" customFormat="1" ht="6.96" customHeight="1">
      <c r="A1165" s="41"/>
      <c r="B1165" s="62"/>
      <c r="C1165" s="63"/>
      <c r="D1165" s="63"/>
      <c r="E1165" s="63"/>
      <c r="F1165" s="63"/>
      <c r="G1165" s="63"/>
      <c r="H1165" s="63"/>
      <c r="I1165" s="63"/>
      <c r="J1165" s="63"/>
      <c r="K1165" s="63"/>
      <c r="L1165" s="47"/>
      <c r="M1165" s="41"/>
      <c r="O1165" s="41"/>
      <c r="P1165" s="41"/>
      <c r="Q1165" s="41"/>
      <c r="R1165" s="41"/>
      <c r="S1165" s="41"/>
      <c r="T1165" s="41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</row>
  </sheetData>
  <sheetProtection sheet="1" autoFilter="0" formatColumns="0" formatRows="0" objects="1" scenarios="1" spinCount="100000" saltValue="I7MHHGHzYKs7/rlBEHz5O5bu9E4HVtmQUVNX2RLiB1kMZtHV9EOeCRylbrt6kQOWLUcKi3qoRB0tvW04p0YOeQ==" hashValue="1DGo5BWbDFdOv9pakOAUjmd35PlVQvUgo4Rq9D9M0c5i8gqXL+fMwaiBdczKHWkskb30e9sSxhFXci7sUHKAUA==" algorithmName="SHA-512" password="CC35"/>
  <autoFilter ref="C94:K1164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6" r:id="rId1" display="https://podminky.urs.cz/item/CS_URS_2024_02/113107237"/>
    <hyperlink ref="F113" r:id="rId2" display="https://podminky.urs.cz/item/CS_URS_2024_02/113151111"/>
    <hyperlink ref="F131" r:id="rId3" display="https://podminky.urs.cz/item/CS_URS_2024_02/121151123"/>
    <hyperlink ref="F144" r:id="rId4" display="https://podminky.urs.cz/item/CS_URS_2024_02/131251106"/>
    <hyperlink ref="F162" r:id="rId5" display="https://podminky.urs.cz/item/CS_URS_2024_02/162351103B"/>
    <hyperlink ref="F192" r:id="rId6" display="https://podminky.urs.cz/item/CS_URS_2024_02/167151111"/>
    <hyperlink ref="F199" r:id="rId7" display="https://podminky.urs.cz/item/CS_URS_2024_02/171251201"/>
    <hyperlink ref="F206" r:id="rId8" display="https://podminky.urs.cz/item/CS_URS_2024_02/174101101"/>
    <hyperlink ref="F229" r:id="rId9" display="https://podminky.urs.cz/item/CS_URS_2024_02/174101101B"/>
    <hyperlink ref="F246" r:id="rId10" display="https://podminky.urs.cz/item/CS_URS_2024_02/181351113"/>
    <hyperlink ref="F253" r:id="rId11" display="https://podminky.urs.cz/item/CS_URS_2024_02/181451121"/>
    <hyperlink ref="F260" r:id="rId12" display="https://podminky.urs.cz/item/CS_URS_2024_02/181411123"/>
    <hyperlink ref="F267" r:id="rId13" display="https://podminky.urs.cz/item/CS_URS_2024_02/181951111"/>
    <hyperlink ref="F271" r:id="rId14" display="https://podminky.urs.cz/item/CS_URS_2024_02/181951112"/>
    <hyperlink ref="F278" r:id="rId15" display="https://podminky.urs.cz/item/CS_URS_2024_02/182251101"/>
    <hyperlink ref="F282" r:id="rId16" display="https://podminky.urs.cz/item/CS_URS_2024_02/182351123"/>
    <hyperlink ref="F288" r:id="rId17" display="https://podminky.urs.cz/item/CS_URS_2024_02/185803111"/>
    <hyperlink ref="F292" r:id="rId18" display="https://podminky.urs.cz/item/CS_URS_2024_02/185803113"/>
    <hyperlink ref="F296" r:id="rId19" display="https://podminky.urs.cz/item/CS_URS_2024_02/185804312"/>
    <hyperlink ref="F301" r:id="rId20" display="https://podminky.urs.cz/item/CS_URS_2024_02/211531111"/>
    <hyperlink ref="F306" r:id="rId21" display="https://podminky.urs.cz/item/CS_URS_2024_02/212755214"/>
    <hyperlink ref="F311" r:id="rId22" display="https://podminky.urs.cz/item/CS_URS_2024_02/221211114"/>
    <hyperlink ref="F321" r:id="rId23" display="https://podminky.urs.cz/item/CS_URS_2024_02/225311114"/>
    <hyperlink ref="F327" r:id="rId24" display="https://podminky.urs.cz/item/CS_URS_2024_02/281601111"/>
    <hyperlink ref="F340" r:id="rId25" display="https://podminky.urs.cz/item/CS_URS_2024_02/282605111R"/>
    <hyperlink ref="F348" r:id="rId26" display="https://podminky.urs.cz/item/CS_URS_2024_02/282606011"/>
    <hyperlink ref="F363" r:id="rId27" display="https://podminky.urs.cz/item/CS_URS_2024_02/321222312"/>
    <hyperlink ref="F372" r:id="rId28" display="https://podminky.urs.cz/item/CS_URS_2024_02/321321116"/>
    <hyperlink ref="F409" r:id="rId29" display="https://podminky.urs.cz/item/CS_URS_2024_02/321351010"/>
    <hyperlink ref="F437" r:id="rId30" display="https://podminky.urs.cz/item/CS_URS_2024_02/321352010"/>
    <hyperlink ref="F441" r:id="rId31" display="https://podminky.urs.cz/item/CS_URS_2024_02/321366111"/>
    <hyperlink ref="F449" r:id="rId32" display="https://podminky.urs.cz/item/CS_URS_2024_02/321368211"/>
    <hyperlink ref="F463" r:id="rId33" display="https://podminky.urs.cz/item/CS_URS_2024_02/338171113"/>
    <hyperlink ref="F470" r:id="rId34" display="https://podminky.urs.cz/item/CS_URS_2024_02/338171115"/>
    <hyperlink ref="F479" r:id="rId35" display="https://podminky.urs.cz/item/CS_URS_2024_02/348171130"/>
    <hyperlink ref="F493" r:id="rId36" display="https://podminky.urs.cz/item/CS_URS_2024_02/451315124"/>
    <hyperlink ref="F506" r:id="rId37" display="https://podminky.urs.cz/item/CS_URS_2024_02/451312111"/>
    <hyperlink ref="F524" r:id="rId38" display="https://podminky.urs.cz/item/CS_URS_2024_02/457311116"/>
    <hyperlink ref="F533" r:id="rId39" display="https://podminky.urs.cz/item/CS_URS_2024_02/457531113"/>
    <hyperlink ref="F540" r:id="rId40" display="https://podminky.urs.cz/item/CS_URS_2024_02/465513327"/>
    <hyperlink ref="F639" r:id="rId41" display="https://podminky.urs.cz/item/CS_URS_2024_02/871218211"/>
    <hyperlink ref="F643" r:id="rId42" display="https://podminky.urs.cz/item/CS_URS_2024_02/871353121"/>
    <hyperlink ref="F651" r:id="rId43" display="https://podminky.urs.cz/item/CS_URS_2024_02/877355211"/>
    <hyperlink ref="F664" r:id="rId44" display="https://podminky.urs.cz/item/CS_URS_2024_02/899623161"/>
    <hyperlink ref="F675" r:id="rId45" display="https://podminky.urs.cz/item/CS_URS_2024_02/899643121"/>
    <hyperlink ref="F680" r:id="rId46" display="https://podminky.urs.cz/item/CS_URS_2024_02/899643122"/>
    <hyperlink ref="F684" r:id="rId47" display="https://podminky.urs.cz/item/CS_URS_2024_02/916231213"/>
    <hyperlink ref="F694" r:id="rId48" display="https://podminky.urs.cz/item/CS_URS_2024_02/919111233"/>
    <hyperlink ref="F701" r:id="rId49" display="https://podminky.urs.cz/item/CS_URS_2024_02/919121132"/>
    <hyperlink ref="F705" r:id="rId50" display="https://podminky.urs.cz/item/CS_URS_2024_02/919726122"/>
    <hyperlink ref="F748" r:id="rId51" display="https://podminky.urs.cz/item/CS_URS_2024_02/938901131"/>
    <hyperlink ref="F753" r:id="rId52" display="https://podminky.urs.cz/item/CS_URS_2024_02/941111121"/>
    <hyperlink ref="F758" r:id="rId53" display="https://podminky.urs.cz/item/CS_URS_2024_02/941111221"/>
    <hyperlink ref="F762" r:id="rId54" display="https://podminky.urs.cz/item/CS_URS_2024_02/941111821"/>
    <hyperlink ref="F774" r:id="rId55" display="https://podminky.urs.cz/item/CS_URS_2024_02/953334118"/>
    <hyperlink ref="F781" r:id="rId56" display="https://podminky.urs.cz/item/CS_URS_2024_02/953945121"/>
    <hyperlink ref="F796" r:id="rId57" display="https://podminky.urs.cz/item/CS_URS_2024_02/961044111"/>
    <hyperlink ref="F832" r:id="rId58" display="https://podminky.urs.cz/item/CS_URS_2024_02/963015131"/>
    <hyperlink ref="F840" r:id="rId59" display="https://podminky.urs.cz/item/CS_URS_2024_02/966072811"/>
    <hyperlink ref="F846" r:id="rId60" display="https://podminky.urs.cz/item/CS_URS_2024_02/977151127"/>
    <hyperlink ref="F851" r:id="rId61" display="https://podminky.urs.cz/item/CS_URS_2024_02/977211111"/>
    <hyperlink ref="F866" r:id="rId62" display="https://podminky.urs.cz/item/CS_URS_2024_02/985131111"/>
    <hyperlink ref="F871" r:id="rId63" display="https://podminky.urs.cz/item/CS_URS_2024_02/985331213"/>
    <hyperlink ref="F931" r:id="rId64" display="https://podminky.urs.cz/item/CS_URS_2024_02/997006002"/>
    <hyperlink ref="F935" r:id="rId65" display="https://podminky.urs.cz/item/CS_URS_2024_02/997006007"/>
    <hyperlink ref="F939" r:id="rId66" display="https://podminky.urs.cz/item/CS_URS_2024_02/997006551"/>
    <hyperlink ref="F965" r:id="rId67" display="https://podminky.urs.cz/item/CS_URS_2024_02/997221611"/>
    <hyperlink ref="F1000" r:id="rId68" display="https://podminky.urs.cz/item/CS_URS_2024_02/998325011"/>
    <hyperlink ref="F1018" r:id="rId69" display="https://podminky.urs.cz/item/CS_URS_2024_02/741110312"/>
    <hyperlink ref="F1039" r:id="rId70" display="https://podminky.urs.cz/item/CS_URS_2024_02/741110313"/>
    <hyperlink ref="F1052" r:id="rId71" display="https://podminky.urs.cz/item/CS_URS_2024_02/998741101"/>
    <hyperlink ref="F1057" r:id="rId72" display="https://podminky.urs.cz/item/CS_URS_2024_02/767995112"/>
    <hyperlink ref="F1065" r:id="rId73" display="https://podminky.urs.cz/item/CS_URS_2024_02/767995114"/>
    <hyperlink ref="F1074" r:id="rId74" display="https://podminky.urs.cz/item/CS_URS_2024_02/767995115"/>
    <hyperlink ref="F1096" r:id="rId75" display="https://podminky.urs.cz/item/CS_URS_2024_02/767995116"/>
    <hyperlink ref="F1106" r:id="rId76" display="https://podminky.urs.cz/item/CS_URS_2024_02/767995117"/>
    <hyperlink ref="F1115" r:id="rId77" display="https://podminky.urs.cz/item/CS_URS_2024_02/767996701"/>
    <hyperlink ref="F1119" r:id="rId78" display="https://podminky.urs.cz/item/CS_URS_2024_02/767996702"/>
    <hyperlink ref="F1128" r:id="rId79" display="https://podminky.urs.cz/item/CS_URS_2024_02/767996703"/>
    <hyperlink ref="F1132" r:id="rId80" display="https://podminky.urs.cz/item/CS_URS_2024_02/767996704"/>
    <hyperlink ref="F1137" r:id="rId81" display="https://podminky.urs.cz/item/CS_URS_2024_02/767996705"/>
    <hyperlink ref="F1141" r:id="rId82" display="https://podminky.urs.cz/item/CS_URS_2024_02/998767101"/>
    <hyperlink ref="F1151" r:id="rId83" display="https://podminky.urs.cz/item/CS_URS_2024_02/460743111"/>
    <hyperlink ref="F1158" r:id="rId84" display="https://podminky.urs.cz/item/CS_URS_2024_02/460743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  <c r="AZ2" s="272" t="s">
        <v>1937</v>
      </c>
      <c r="BA2" s="272" t="s">
        <v>1938</v>
      </c>
      <c r="BB2" s="272" t="s">
        <v>194</v>
      </c>
      <c r="BC2" s="272" t="s">
        <v>1939</v>
      </c>
      <c r="BD2" s="272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72" t="s">
        <v>1940</v>
      </c>
      <c r="BA3" s="272" t="s">
        <v>1941</v>
      </c>
      <c r="BB3" s="272" t="s">
        <v>194</v>
      </c>
      <c r="BC3" s="272" t="s">
        <v>1942</v>
      </c>
      <c r="BD3" s="272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72" t="s">
        <v>1943</v>
      </c>
      <c r="BA4" s="272" t="s">
        <v>1944</v>
      </c>
      <c r="BB4" s="272" t="s">
        <v>194</v>
      </c>
      <c r="BC4" s="272" t="s">
        <v>1945</v>
      </c>
      <c r="BD4" s="272" t="s">
        <v>87</v>
      </c>
    </row>
    <row r="5" s="1" customFormat="1" ht="6.96" customHeight="1">
      <c r="B5" s="23"/>
      <c r="L5" s="23"/>
      <c r="AZ5" s="272" t="s">
        <v>548</v>
      </c>
      <c r="BA5" s="272" t="s">
        <v>549</v>
      </c>
      <c r="BB5" s="272" t="s">
        <v>550</v>
      </c>
      <c r="BC5" s="272" t="s">
        <v>1946</v>
      </c>
      <c r="BD5" s="272" t="s">
        <v>87</v>
      </c>
    </row>
    <row r="6" s="1" customFormat="1" ht="12" customHeight="1">
      <c r="B6" s="23"/>
      <c r="D6" s="135" t="s">
        <v>16</v>
      </c>
      <c r="L6" s="23"/>
      <c r="AZ6" s="272" t="s">
        <v>1947</v>
      </c>
      <c r="BA6" s="272" t="s">
        <v>1948</v>
      </c>
      <c r="BB6" s="272" t="s">
        <v>543</v>
      </c>
      <c r="BC6" s="272" t="s">
        <v>1949</v>
      </c>
      <c r="BD6" s="272" t="s">
        <v>87</v>
      </c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  <c r="AZ7" s="272" t="s">
        <v>1950</v>
      </c>
      <c r="BA7" s="272" t="s">
        <v>1951</v>
      </c>
      <c r="BB7" s="272" t="s">
        <v>227</v>
      </c>
      <c r="BC7" s="272" t="s">
        <v>268</v>
      </c>
      <c r="BD7" s="272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72" t="s">
        <v>1952</v>
      </c>
      <c r="BA8" s="272" t="s">
        <v>1948</v>
      </c>
      <c r="BB8" s="272" t="s">
        <v>227</v>
      </c>
      <c r="BC8" s="272" t="s">
        <v>1953</v>
      </c>
      <c r="BD8" s="272" t="s">
        <v>87</v>
      </c>
    </row>
    <row r="9" s="2" customFormat="1" ht="16.5" customHeight="1">
      <c r="A9" s="41"/>
      <c r="B9" s="47"/>
      <c r="C9" s="41"/>
      <c r="D9" s="41"/>
      <c r="E9" s="138" t="s">
        <v>1954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72" t="s">
        <v>554</v>
      </c>
      <c r="BA9" s="272" t="s">
        <v>554</v>
      </c>
      <c r="BB9" s="272" t="s">
        <v>21</v>
      </c>
      <c r="BC9" s="272" t="s">
        <v>1955</v>
      </c>
      <c r="BD9" s="272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72" t="s">
        <v>1956</v>
      </c>
      <c r="BA10" s="272" t="s">
        <v>1956</v>
      </c>
      <c r="BB10" s="272" t="s">
        <v>21</v>
      </c>
      <c r="BC10" s="272" t="s">
        <v>1957</v>
      </c>
      <c r="BD10" s="272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72" t="s">
        <v>1958</v>
      </c>
      <c r="BA11" s="272" t="s">
        <v>1959</v>
      </c>
      <c r="BB11" s="272" t="s">
        <v>140</v>
      </c>
      <c r="BC11" s="272" t="s">
        <v>1960</v>
      </c>
      <c r="BD11" s="272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72" t="s">
        <v>573</v>
      </c>
      <c r="BA12" s="272" t="s">
        <v>574</v>
      </c>
      <c r="BB12" s="272" t="s">
        <v>194</v>
      </c>
      <c r="BC12" s="272" t="s">
        <v>1961</v>
      </c>
      <c r="BD12" s="272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72" t="s">
        <v>1962</v>
      </c>
      <c r="BA13" s="272" t="s">
        <v>1963</v>
      </c>
      <c r="BB13" s="272" t="s">
        <v>194</v>
      </c>
      <c r="BC13" s="272" t="s">
        <v>1964</v>
      </c>
      <c r="BD13" s="272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72" t="s">
        <v>1965</v>
      </c>
      <c r="BA14" s="272" t="s">
        <v>1966</v>
      </c>
      <c r="BB14" s="272" t="s">
        <v>194</v>
      </c>
      <c r="BC14" s="272" t="s">
        <v>1967</v>
      </c>
      <c r="BD14" s="272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72" t="s">
        <v>1968</v>
      </c>
      <c r="BA15" s="272" t="s">
        <v>1969</v>
      </c>
      <c r="BB15" s="272" t="s">
        <v>550</v>
      </c>
      <c r="BC15" s="272" t="s">
        <v>1970</v>
      </c>
      <c r="BD15" s="272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72" t="s">
        <v>598</v>
      </c>
      <c r="BA16" s="272" t="s">
        <v>599</v>
      </c>
      <c r="BB16" s="272" t="s">
        <v>543</v>
      </c>
      <c r="BC16" s="272" t="s">
        <v>1971</v>
      </c>
      <c r="BD16" s="272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72" t="s">
        <v>1972</v>
      </c>
      <c r="BA17" s="272" t="s">
        <v>1972</v>
      </c>
      <c r="BB17" s="272" t="s">
        <v>543</v>
      </c>
      <c r="BC17" s="272" t="s">
        <v>1973</v>
      </c>
      <c r="BD17" s="272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72" t="s">
        <v>1974</v>
      </c>
      <c r="BA18" s="272" t="s">
        <v>1975</v>
      </c>
      <c r="BB18" s="272" t="s">
        <v>140</v>
      </c>
      <c r="BC18" s="272" t="s">
        <v>1976</v>
      </c>
      <c r="BD18" s="272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72" t="s">
        <v>1977</v>
      </c>
      <c r="BA19" s="272" t="s">
        <v>1978</v>
      </c>
      <c r="BB19" s="272" t="s">
        <v>472</v>
      </c>
      <c r="BC19" s="272" t="s">
        <v>141</v>
      </c>
      <c r="BD19" s="272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72" t="s">
        <v>1979</v>
      </c>
      <c r="BA20" s="272" t="s">
        <v>1980</v>
      </c>
      <c r="BB20" s="272" t="s">
        <v>472</v>
      </c>
      <c r="BC20" s="272" t="s">
        <v>1981</v>
      </c>
      <c r="BD20" s="272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72" t="s">
        <v>1982</v>
      </c>
      <c r="BA21" s="272" t="s">
        <v>1983</v>
      </c>
      <c r="BB21" s="272" t="s">
        <v>140</v>
      </c>
      <c r="BC21" s="272" t="s">
        <v>1984</v>
      </c>
      <c r="BD21" s="272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72" t="s">
        <v>1985</v>
      </c>
      <c r="BA22" s="272" t="s">
        <v>1985</v>
      </c>
      <c r="BB22" s="272" t="s">
        <v>543</v>
      </c>
      <c r="BC22" s="272" t="s">
        <v>1986</v>
      </c>
      <c r="BD22" s="272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72" t="s">
        <v>1987</v>
      </c>
      <c r="BA23" s="272" t="s">
        <v>1987</v>
      </c>
      <c r="BB23" s="272" t="s">
        <v>472</v>
      </c>
      <c r="BC23" s="272" t="s">
        <v>141</v>
      </c>
      <c r="BD23" s="272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72" t="s">
        <v>747</v>
      </c>
      <c r="BA24" s="272" t="s">
        <v>747</v>
      </c>
      <c r="BB24" s="272" t="s">
        <v>550</v>
      </c>
      <c r="BC24" s="272" t="s">
        <v>1988</v>
      </c>
      <c r="BD24" s="272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72" t="s">
        <v>1989</v>
      </c>
      <c r="BA25" s="272" t="s">
        <v>1989</v>
      </c>
      <c r="BB25" s="272" t="s">
        <v>472</v>
      </c>
      <c r="BC25" s="272" t="s">
        <v>170</v>
      </c>
      <c r="BD25" s="272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72" t="s">
        <v>1990</v>
      </c>
      <c r="BA26" s="272" t="s">
        <v>1991</v>
      </c>
      <c r="BB26" s="272" t="s">
        <v>140</v>
      </c>
      <c r="BC26" s="272" t="s">
        <v>1992</v>
      </c>
      <c r="BD26" s="272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73" t="s">
        <v>1993</v>
      </c>
      <c r="BA27" s="273" t="s">
        <v>1994</v>
      </c>
      <c r="BB27" s="273" t="s">
        <v>140</v>
      </c>
      <c r="BC27" s="273" t="s">
        <v>1995</v>
      </c>
      <c r="BD27" s="273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72" t="s">
        <v>1996</v>
      </c>
      <c r="BA28" s="272" t="s">
        <v>1997</v>
      </c>
      <c r="BB28" s="272" t="s">
        <v>550</v>
      </c>
      <c r="BC28" s="272" t="s">
        <v>1998</v>
      </c>
      <c r="BD28" s="272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72" t="s">
        <v>1999</v>
      </c>
      <c r="BA29" s="272" t="s">
        <v>2000</v>
      </c>
      <c r="BB29" s="272" t="s">
        <v>550</v>
      </c>
      <c r="BC29" s="272" t="s">
        <v>2001</v>
      </c>
      <c r="BD29" s="272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72" t="s">
        <v>2002</v>
      </c>
      <c r="BA30" s="272" t="s">
        <v>2002</v>
      </c>
      <c r="BB30" s="272" t="s">
        <v>140</v>
      </c>
      <c r="BC30" s="272" t="s">
        <v>2003</v>
      </c>
      <c r="BD30" s="272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72" t="s">
        <v>2004</v>
      </c>
      <c r="BA31" s="272" t="s">
        <v>2005</v>
      </c>
      <c r="BB31" s="272" t="s">
        <v>140</v>
      </c>
      <c r="BC31" s="272" t="s">
        <v>2006</v>
      </c>
      <c r="BD31" s="272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72" t="s">
        <v>2007</v>
      </c>
      <c r="BA32" s="272" t="s">
        <v>2008</v>
      </c>
      <c r="BB32" s="272" t="s">
        <v>227</v>
      </c>
      <c r="BC32" s="272" t="s">
        <v>2009</v>
      </c>
      <c r="BD32" s="272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ROUND((SUM(BE94:BE1029)),  2)</f>
        <v>0</v>
      </c>
      <c r="G33" s="41"/>
      <c r="H33" s="41"/>
      <c r="I33" s="151">
        <v>0.20999999999999999</v>
      </c>
      <c r="J33" s="150">
        <f>ROUND(((SUM(BE94:BE1029))*I33),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72" t="s">
        <v>2010</v>
      </c>
      <c r="BA33" s="272" t="s">
        <v>2011</v>
      </c>
      <c r="BB33" s="272" t="s">
        <v>550</v>
      </c>
      <c r="BC33" s="272" t="s">
        <v>2012</v>
      </c>
      <c r="BD33" s="272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ROUND((SUM(BF94:BF1029)),  2)</f>
        <v>0</v>
      </c>
      <c r="G34" s="41"/>
      <c r="H34" s="41"/>
      <c r="I34" s="151">
        <v>0.12</v>
      </c>
      <c r="J34" s="150">
        <f>ROUND(((SUM(BF94:BF1029))*I34),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72" t="s">
        <v>2013</v>
      </c>
      <c r="BA34" s="272" t="s">
        <v>2014</v>
      </c>
      <c r="BB34" s="272" t="s">
        <v>543</v>
      </c>
      <c r="BC34" s="272" t="s">
        <v>1961</v>
      </c>
      <c r="BD34" s="272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ROUND((SUM(BG94:BG1029)),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72" t="s">
        <v>2015</v>
      </c>
      <c r="BA35" s="272" t="s">
        <v>2016</v>
      </c>
      <c r="BB35" s="272" t="s">
        <v>210</v>
      </c>
      <c r="BC35" s="272" t="s">
        <v>187</v>
      </c>
      <c r="BD35" s="272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ROUND((SUM(BH94:BH1029)),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272" t="s">
        <v>2017</v>
      </c>
      <c r="BA36" s="272" t="s">
        <v>2018</v>
      </c>
      <c r="BB36" s="272" t="s">
        <v>543</v>
      </c>
      <c r="BC36" s="272" t="s">
        <v>2019</v>
      </c>
      <c r="BD36" s="272" t="s">
        <v>87</v>
      </c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ROUND((SUM(BI94:BI1029)),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272" t="s">
        <v>2020</v>
      </c>
      <c r="BA37" s="272" t="s">
        <v>2021</v>
      </c>
      <c r="BB37" s="272" t="s">
        <v>543</v>
      </c>
      <c r="BC37" s="272" t="s">
        <v>2022</v>
      </c>
      <c r="BD37" s="272" t="s">
        <v>87</v>
      </c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272" t="s">
        <v>2023</v>
      </c>
      <c r="BA38" s="272" t="s">
        <v>2023</v>
      </c>
      <c r="BB38" s="272" t="s">
        <v>194</v>
      </c>
      <c r="BC38" s="272" t="s">
        <v>2024</v>
      </c>
      <c r="BD38" s="272" t="s">
        <v>87</v>
      </c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Z39" s="272" t="s">
        <v>2025</v>
      </c>
      <c r="BA39" s="272" t="s">
        <v>2026</v>
      </c>
      <c r="BB39" s="272" t="s">
        <v>140</v>
      </c>
      <c r="BC39" s="272" t="s">
        <v>2027</v>
      </c>
      <c r="BD39" s="272" t="s">
        <v>87</v>
      </c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Z40" s="272" t="s">
        <v>2028</v>
      </c>
      <c r="BA40" s="272" t="s">
        <v>2029</v>
      </c>
      <c r="BB40" s="272" t="s">
        <v>140</v>
      </c>
      <c r="BC40" s="272" t="s">
        <v>2030</v>
      </c>
      <c r="BD40" s="272" t="s">
        <v>87</v>
      </c>
    </row>
    <row r="41">
      <c r="AZ41" s="272" t="s">
        <v>2031</v>
      </c>
      <c r="BA41" s="272" t="s">
        <v>2032</v>
      </c>
      <c r="BB41" s="272" t="s">
        <v>140</v>
      </c>
      <c r="BC41" s="272" t="s">
        <v>2033</v>
      </c>
      <c r="BD41" s="272" t="s">
        <v>87</v>
      </c>
    </row>
    <row r="42">
      <c r="AZ42" s="272" t="s">
        <v>625</v>
      </c>
      <c r="BA42" s="272" t="s">
        <v>626</v>
      </c>
      <c r="BB42" s="272" t="s">
        <v>194</v>
      </c>
      <c r="BC42" s="272" t="s">
        <v>2034</v>
      </c>
      <c r="BD42" s="272" t="s">
        <v>87</v>
      </c>
    </row>
    <row r="43">
      <c r="AZ43" s="272" t="s">
        <v>2035</v>
      </c>
      <c r="BA43" s="272" t="s">
        <v>2036</v>
      </c>
      <c r="BB43" s="272" t="s">
        <v>543</v>
      </c>
      <c r="BC43" s="272" t="s">
        <v>2037</v>
      </c>
      <c r="BD43" s="272" t="s">
        <v>87</v>
      </c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Z44" s="272" t="s">
        <v>2038</v>
      </c>
      <c r="BA44" s="272" t="s">
        <v>2038</v>
      </c>
      <c r="BB44" s="272" t="s">
        <v>140</v>
      </c>
      <c r="BC44" s="272" t="s">
        <v>2039</v>
      </c>
      <c r="BD44" s="272" t="s">
        <v>87</v>
      </c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Z45" s="272" t="s">
        <v>2040</v>
      </c>
      <c r="BA45" s="272" t="s">
        <v>2041</v>
      </c>
      <c r="BB45" s="272" t="s">
        <v>194</v>
      </c>
      <c r="BC45" s="272" t="s">
        <v>2042</v>
      </c>
      <c r="BD45" s="272" t="s">
        <v>87</v>
      </c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Z46" s="272" t="s">
        <v>2043</v>
      </c>
      <c r="BA46" s="272" t="s">
        <v>2044</v>
      </c>
      <c r="BB46" s="272" t="s">
        <v>543</v>
      </c>
      <c r="BC46" s="272" t="s">
        <v>2045</v>
      </c>
      <c r="BD46" s="272" t="s">
        <v>87</v>
      </c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Z47" s="272" t="s">
        <v>2046</v>
      </c>
      <c r="BA47" s="272" t="s">
        <v>2047</v>
      </c>
      <c r="BB47" s="272" t="s">
        <v>543</v>
      </c>
      <c r="BC47" s="272" t="s">
        <v>2048</v>
      </c>
      <c r="BD47" s="272" t="s">
        <v>87</v>
      </c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Z48" s="272" t="s">
        <v>2049</v>
      </c>
      <c r="BA48" s="272" t="s">
        <v>2050</v>
      </c>
      <c r="BB48" s="272" t="s">
        <v>194</v>
      </c>
      <c r="BC48" s="272" t="s">
        <v>2051</v>
      </c>
      <c r="BD48" s="272" t="s">
        <v>87</v>
      </c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Z49" s="272" t="s">
        <v>720</v>
      </c>
      <c r="BA49" s="272" t="s">
        <v>721</v>
      </c>
      <c r="BB49" s="272" t="s">
        <v>227</v>
      </c>
      <c r="BC49" s="272" t="s">
        <v>2052</v>
      </c>
      <c r="BD49" s="272" t="s">
        <v>87</v>
      </c>
    </row>
    <row r="50" s="2" customFormat="1" ht="16.5" customHeight="1">
      <c r="A50" s="41"/>
      <c r="B50" s="42"/>
      <c r="C50" s="43"/>
      <c r="D50" s="43"/>
      <c r="E50" s="72" t="str">
        <f>E9</f>
        <v>SO 02 - Rekonstrukce vystrojení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Z50" s="272" t="s">
        <v>2053</v>
      </c>
      <c r="BA50" s="272" t="s">
        <v>2054</v>
      </c>
      <c r="BB50" s="272" t="s">
        <v>194</v>
      </c>
      <c r="BC50" s="272" t="s">
        <v>1964</v>
      </c>
      <c r="BD50" s="272" t="s">
        <v>87</v>
      </c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Z51" s="272" t="s">
        <v>2055</v>
      </c>
      <c r="BA51" s="272" t="s">
        <v>2056</v>
      </c>
      <c r="BB51" s="272" t="s">
        <v>227</v>
      </c>
      <c r="BC51" s="272" t="s">
        <v>2057</v>
      </c>
      <c r="BD51" s="272" t="s">
        <v>87</v>
      </c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Z52" s="272" t="s">
        <v>2058</v>
      </c>
      <c r="BA52" s="272" t="s">
        <v>2058</v>
      </c>
      <c r="BB52" s="272" t="s">
        <v>140</v>
      </c>
      <c r="BC52" s="272" t="s">
        <v>2059</v>
      </c>
      <c r="BD52" s="272" t="s">
        <v>87</v>
      </c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Z53" s="272" t="s">
        <v>2060</v>
      </c>
      <c r="BA53" s="272" t="s">
        <v>2060</v>
      </c>
      <c r="BB53" s="272" t="s">
        <v>194</v>
      </c>
      <c r="BC53" s="272" t="s">
        <v>1964</v>
      </c>
      <c r="BD53" s="272" t="s">
        <v>87</v>
      </c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Z54" s="272" t="s">
        <v>2061</v>
      </c>
      <c r="BA54" s="272" t="s">
        <v>2062</v>
      </c>
      <c r="BB54" s="272" t="s">
        <v>140</v>
      </c>
      <c r="BC54" s="272" t="s">
        <v>2063</v>
      </c>
      <c r="BD54" s="272" t="s">
        <v>87</v>
      </c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Z55" s="272" t="s">
        <v>2064</v>
      </c>
      <c r="BA55" s="272" t="s">
        <v>2065</v>
      </c>
      <c r="BB55" s="272" t="s">
        <v>140</v>
      </c>
      <c r="BC55" s="272" t="s">
        <v>2066</v>
      </c>
      <c r="BD55" s="272" t="s">
        <v>87</v>
      </c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Z56" s="272" t="s">
        <v>2067</v>
      </c>
      <c r="BA56" s="272" t="s">
        <v>2067</v>
      </c>
      <c r="BB56" s="272" t="s">
        <v>140</v>
      </c>
      <c r="BC56" s="272" t="s">
        <v>2068</v>
      </c>
      <c r="BD56" s="272" t="s">
        <v>87</v>
      </c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Z57" s="272" t="s">
        <v>2069</v>
      </c>
      <c r="BA57" s="272" t="s">
        <v>2070</v>
      </c>
      <c r="BB57" s="272" t="s">
        <v>543</v>
      </c>
      <c r="BC57" s="272" t="s">
        <v>2071</v>
      </c>
      <c r="BD57" s="272" t="s">
        <v>87</v>
      </c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Z58" s="272" t="s">
        <v>542</v>
      </c>
      <c r="BA58" s="272" t="s">
        <v>542</v>
      </c>
      <c r="BB58" s="272" t="s">
        <v>543</v>
      </c>
      <c r="BC58" s="272" t="s">
        <v>2072</v>
      </c>
      <c r="BD58" s="272" t="s">
        <v>87</v>
      </c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  <c r="AZ59" s="272" t="s">
        <v>704</v>
      </c>
      <c r="BA59" s="272" t="s">
        <v>2073</v>
      </c>
      <c r="BB59" s="272" t="s">
        <v>194</v>
      </c>
      <c r="BC59" s="272" t="s">
        <v>167</v>
      </c>
      <c r="BD59" s="272" t="s">
        <v>87</v>
      </c>
    </row>
    <row r="60" s="9" customFormat="1" ht="24.96" customHeight="1">
      <c r="A60" s="9"/>
      <c r="B60" s="168"/>
      <c r="C60" s="169"/>
      <c r="D60" s="170" t="s">
        <v>703</v>
      </c>
      <c r="E60" s="171"/>
      <c r="F60" s="171"/>
      <c r="G60" s="171"/>
      <c r="H60" s="171"/>
      <c r="I60" s="171"/>
      <c r="J60" s="172">
        <f>J95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274" t="s">
        <v>708</v>
      </c>
      <c r="BA60" s="274" t="s">
        <v>2074</v>
      </c>
      <c r="BB60" s="274" t="s">
        <v>194</v>
      </c>
      <c r="BC60" s="274" t="s">
        <v>1961</v>
      </c>
      <c r="BD60" s="274" t="s">
        <v>87</v>
      </c>
    </row>
    <row r="61" s="10" customFormat="1" ht="19.92" customHeight="1">
      <c r="A61" s="10"/>
      <c r="B61" s="174"/>
      <c r="C61" s="175"/>
      <c r="D61" s="176" t="s">
        <v>707</v>
      </c>
      <c r="E61" s="177"/>
      <c r="F61" s="177"/>
      <c r="G61" s="177"/>
      <c r="H61" s="177"/>
      <c r="I61" s="177"/>
      <c r="J61" s="178">
        <f>J96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Z61" s="275" t="s">
        <v>2075</v>
      </c>
      <c r="BA61" s="275" t="s">
        <v>2075</v>
      </c>
      <c r="BB61" s="275" t="s">
        <v>543</v>
      </c>
      <c r="BC61" s="275" t="s">
        <v>2076</v>
      </c>
      <c r="BD61" s="275" t="s">
        <v>87</v>
      </c>
    </row>
    <row r="62" s="10" customFormat="1" ht="19.92" customHeight="1">
      <c r="A62" s="10"/>
      <c r="B62" s="174"/>
      <c r="C62" s="175"/>
      <c r="D62" s="176" t="s">
        <v>711</v>
      </c>
      <c r="E62" s="177"/>
      <c r="F62" s="177"/>
      <c r="G62" s="177"/>
      <c r="H62" s="177"/>
      <c r="I62" s="177"/>
      <c r="J62" s="178">
        <f>J248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Z62" s="275" t="s">
        <v>764</v>
      </c>
      <c r="BA62" s="275" t="s">
        <v>764</v>
      </c>
      <c r="BB62" s="275" t="s">
        <v>543</v>
      </c>
      <c r="BC62" s="275" t="s">
        <v>2077</v>
      </c>
      <c r="BD62" s="275" t="s">
        <v>87</v>
      </c>
    </row>
    <row r="63" s="10" customFormat="1" ht="19.92" customHeight="1">
      <c r="A63" s="10"/>
      <c r="B63" s="174"/>
      <c r="C63" s="175"/>
      <c r="D63" s="176" t="s">
        <v>715</v>
      </c>
      <c r="E63" s="177"/>
      <c r="F63" s="177"/>
      <c r="G63" s="177"/>
      <c r="H63" s="177"/>
      <c r="I63" s="177"/>
      <c r="J63" s="178">
        <f>J342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Z63" s="275" t="s">
        <v>2078</v>
      </c>
      <c r="BA63" s="275" t="s">
        <v>2079</v>
      </c>
      <c r="BB63" s="275" t="s">
        <v>543</v>
      </c>
      <c r="BC63" s="275" t="s">
        <v>2080</v>
      </c>
      <c r="BD63" s="275" t="s">
        <v>87</v>
      </c>
    </row>
    <row r="64" s="10" customFormat="1" ht="19.92" customHeight="1">
      <c r="A64" s="10"/>
      <c r="B64" s="174"/>
      <c r="C64" s="175"/>
      <c r="D64" s="176" t="s">
        <v>719</v>
      </c>
      <c r="E64" s="177"/>
      <c r="F64" s="177"/>
      <c r="G64" s="177"/>
      <c r="H64" s="177"/>
      <c r="I64" s="177"/>
      <c r="J64" s="178">
        <f>J441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727</v>
      </c>
      <c r="E65" s="177"/>
      <c r="F65" s="177"/>
      <c r="G65" s="177"/>
      <c r="H65" s="177"/>
      <c r="I65" s="177"/>
      <c r="J65" s="178">
        <f>J521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730</v>
      </c>
      <c r="E66" s="177"/>
      <c r="F66" s="177"/>
      <c r="G66" s="177"/>
      <c r="H66" s="177"/>
      <c r="I66" s="177"/>
      <c r="J66" s="178">
        <f>J533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734</v>
      </c>
      <c r="E67" s="177"/>
      <c r="F67" s="177"/>
      <c r="G67" s="177"/>
      <c r="H67" s="177"/>
      <c r="I67" s="177"/>
      <c r="J67" s="178">
        <f>J729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738</v>
      </c>
      <c r="E68" s="177"/>
      <c r="F68" s="177"/>
      <c r="G68" s="177"/>
      <c r="H68" s="177"/>
      <c r="I68" s="177"/>
      <c r="J68" s="178">
        <f>J778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742</v>
      </c>
      <c r="E69" s="171"/>
      <c r="F69" s="171"/>
      <c r="G69" s="171"/>
      <c r="H69" s="171"/>
      <c r="I69" s="171"/>
      <c r="J69" s="172">
        <f>J794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2081</v>
      </c>
      <c r="E70" s="177"/>
      <c r="F70" s="177"/>
      <c r="G70" s="177"/>
      <c r="H70" s="177"/>
      <c r="I70" s="177"/>
      <c r="J70" s="178">
        <f>J795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2082</v>
      </c>
      <c r="E71" s="177"/>
      <c r="F71" s="177"/>
      <c r="G71" s="177"/>
      <c r="H71" s="177"/>
      <c r="I71" s="177"/>
      <c r="J71" s="178">
        <f>J835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749</v>
      </c>
      <c r="E72" s="177"/>
      <c r="F72" s="177"/>
      <c r="G72" s="177"/>
      <c r="H72" s="177"/>
      <c r="I72" s="177"/>
      <c r="J72" s="178">
        <f>J848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8"/>
      <c r="C73" s="169"/>
      <c r="D73" s="170" t="s">
        <v>753</v>
      </c>
      <c r="E73" s="171"/>
      <c r="F73" s="171"/>
      <c r="G73" s="171"/>
      <c r="H73" s="171"/>
      <c r="I73" s="171"/>
      <c r="J73" s="172">
        <f>J1018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4"/>
      <c r="C74" s="175"/>
      <c r="D74" s="176" t="s">
        <v>2083</v>
      </c>
      <c r="E74" s="177"/>
      <c r="F74" s="177"/>
      <c r="G74" s="177"/>
      <c r="H74" s="177"/>
      <c r="I74" s="177"/>
      <c r="J74" s="178">
        <f>J1019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121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63" t="str">
        <f>E7</f>
        <v>PK Dolánky – rekonstrukce</v>
      </c>
      <c r="F84" s="35"/>
      <c r="G84" s="35"/>
      <c r="H84" s="35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101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E9</f>
        <v>SO 02 - Rekonstrukce vystrojení plavební komory</v>
      </c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F12</f>
        <v xml:space="preserve"> </v>
      </c>
      <c r="G88" s="43"/>
      <c r="H88" s="43"/>
      <c r="I88" s="35" t="s">
        <v>24</v>
      </c>
      <c r="J88" s="75" t="str">
        <f>IF(J12="","",J12)</f>
        <v>4. 10. 2024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E15</f>
        <v>Povodí Vltavy, státní podnik</v>
      </c>
      <c r="G90" s="43"/>
      <c r="H90" s="43"/>
      <c r="I90" s="35" t="s">
        <v>34</v>
      </c>
      <c r="J90" s="39" t="str">
        <f>E21</f>
        <v>AQUATIS a. s.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32</v>
      </c>
      <c r="D91" s="43"/>
      <c r="E91" s="43"/>
      <c r="F91" s="30" t="str">
        <f>IF(E18="","",E18)</f>
        <v>Vyplň údaj</v>
      </c>
      <c r="G91" s="43"/>
      <c r="H91" s="43"/>
      <c r="I91" s="35" t="s">
        <v>39</v>
      </c>
      <c r="J91" s="39" t="str">
        <f>E24</f>
        <v>Bc. Aneta Patková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0"/>
      <c r="B93" s="181"/>
      <c r="C93" s="182" t="s">
        <v>122</v>
      </c>
      <c r="D93" s="183" t="s">
        <v>62</v>
      </c>
      <c r="E93" s="183" t="s">
        <v>58</v>
      </c>
      <c r="F93" s="183" t="s">
        <v>59</v>
      </c>
      <c r="G93" s="183" t="s">
        <v>123</v>
      </c>
      <c r="H93" s="183" t="s">
        <v>124</v>
      </c>
      <c r="I93" s="183" t="s">
        <v>125</v>
      </c>
      <c r="J93" s="183" t="s">
        <v>106</v>
      </c>
      <c r="K93" s="184" t="s">
        <v>126</v>
      </c>
      <c r="L93" s="185"/>
      <c r="M93" s="95" t="s">
        <v>21</v>
      </c>
      <c r="N93" s="96" t="s">
        <v>47</v>
      </c>
      <c r="O93" s="96" t="s">
        <v>127</v>
      </c>
      <c r="P93" s="96" t="s">
        <v>128</v>
      </c>
      <c r="Q93" s="96" t="s">
        <v>129</v>
      </c>
      <c r="R93" s="96" t="s">
        <v>130</v>
      </c>
      <c r="S93" s="96" t="s">
        <v>131</v>
      </c>
      <c r="T93" s="97" t="s">
        <v>132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41"/>
      <c r="B94" s="42"/>
      <c r="C94" s="102" t="s">
        <v>133</v>
      </c>
      <c r="D94" s="43"/>
      <c r="E94" s="43"/>
      <c r="F94" s="43"/>
      <c r="G94" s="43"/>
      <c r="H94" s="43"/>
      <c r="I94" s="43"/>
      <c r="J94" s="186">
        <f>BK94</f>
        <v>0</v>
      </c>
      <c r="K94" s="43"/>
      <c r="L94" s="47"/>
      <c r="M94" s="98"/>
      <c r="N94" s="187"/>
      <c r="O94" s="99"/>
      <c r="P94" s="188">
        <f>P95+P794+P1018</f>
        <v>0</v>
      </c>
      <c r="Q94" s="99"/>
      <c r="R94" s="188">
        <f>R95+R794+R1018</f>
        <v>797.57370436999997</v>
      </c>
      <c r="S94" s="99"/>
      <c r="T94" s="189">
        <f>T95+T794+T1018</f>
        <v>132.953204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76</v>
      </c>
      <c r="AU94" s="20" t="s">
        <v>107</v>
      </c>
      <c r="BK94" s="190">
        <f>BK95+BK794+BK1018</f>
        <v>0</v>
      </c>
    </row>
    <row r="95" s="12" customFormat="1" ht="25.92" customHeight="1">
      <c r="A95" s="12"/>
      <c r="B95" s="191"/>
      <c r="C95" s="192"/>
      <c r="D95" s="193" t="s">
        <v>76</v>
      </c>
      <c r="E95" s="194" t="s">
        <v>780</v>
      </c>
      <c r="F95" s="194" t="s">
        <v>781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P96+P248+P342+P441+P521+P533+P729+P778</f>
        <v>0</v>
      </c>
      <c r="Q95" s="199"/>
      <c r="R95" s="200">
        <f>R96+R248+R342+R441+R521+R533+R729+R778</f>
        <v>762.41566134999994</v>
      </c>
      <c r="S95" s="199"/>
      <c r="T95" s="201">
        <f>T96+T248+T342+T441+T521+T533+T729+T778</f>
        <v>112.85896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85</v>
      </c>
      <c r="AT95" s="203" t="s">
        <v>76</v>
      </c>
      <c r="AU95" s="203" t="s">
        <v>77</v>
      </c>
      <c r="AY95" s="202" t="s">
        <v>136</v>
      </c>
      <c r="BK95" s="204">
        <f>BK96+BK248+BK342+BK441+BK521+BK533+BK729+BK778</f>
        <v>0</v>
      </c>
    </row>
    <row r="96" s="12" customFormat="1" ht="22.8" customHeight="1">
      <c r="A96" s="12"/>
      <c r="B96" s="191"/>
      <c r="C96" s="192"/>
      <c r="D96" s="193" t="s">
        <v>76</v>
      </c>
      <c r="E96" s="256" t="s">
        <v>85</v>
      </c>
      <c r="F96" s="256" t="s">
        <v>782</v>
      </c>
      <c r="G96" s="192"/>
      <c r="H96" s="192"/>
      <c r="I96" s="195"/>
      <c r="J96" s="257">
        <f>BK96</f>
        <v>0</v>
      </c>
      <c r="K96" s="192"/>
      <c r="L96" s="197"/>
      <c r="M96" s="198"/>
      <c r="N96" s="199"/>
      <c r="O96" s="199"/>
      <c r="P96" s="200">
        <f>SUM(P97:P247)</f>
        <v>0</v>
      </c>
      <c r="Q96" s="199"/>
      <c r="R96" s="200">
        <f>SUM(R97:R247)</f>
        <v>148.32447999999999</v>
      </c>
      <c r="S96" s="199"/>
      <c r="T96" s="201">
        <f>SUM(T97:T247)</f>
        <v>12.646399999999998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85</v>
      </c>
      <c r="AY96" s="202" t="s">
        <v>136</v>
      </c>
      <c r="BK96" s="204">
        <f>SUM(BK97:BK247)</f>
        <v>0</v>
      </c>
    </row>
    <row r="97" s="2" customFormat="1" ht="16.5" customHeight="1">
      <c r="A97" s="41"/>
      <c r="B97" s="42"/>
      <c r="C97" s="225" t="s">
        <v>85</v>
      </c>
      <c r="D97" s="225" t="s">
        <v>152</v>
      </c>
      <c r="E97" s="226" t="s">
        <v>2084</v>
      </c>
      <c r="F97" s="227" t="s">
        <v>2085</v>
      </c>
      <c r="G97" s="228" t="s">
        <v>543</v>
      </c>
      <c r="H97" s="229">
        <v>6.6559999999999997</v>
      </c>
      <c r="I97" s="230"/>
      <c r="J97" s="231">
        <f>ROUND(I97*H97,2)</f>
        <v>0</v>
      </c>
      <c r="K97" s="227" t="s">
        <v>790</v>
      </c>
      <c r="L97" s="47"/>
      <c r="M97" s="232" t="s">
        <v>21</v>
      </c>
      <c r="N97" s="233" t="s">
        <v>48</v>
      </c>
      <c r="O97" s="87"/>
      <c r="P97" s="215">
        <f>O97*H97</f>
        <v>0</v>
      </c>
      <c r="Q97" s="215">
        <v>0</v>
      </c>
      <c r="R97" s="215">
        <f>Q97*H97</f>
        <v>0</v>
      </c>
      <c r="S97" s="215">
        <v>1.8999999999999999</v>
      </c>
      <c r="T97" s="216">
        <f>S97*H97</f>
        <v>12.646399999999998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7" t="s">
        <v>142</v>
      </c>
      <c r="AT97" s="217" t="s">
        <v>152</v>
      </c>
      <c r="AU97" s="217" t="s">
        <v>87</v>
      </c>
      <c r="AY97" s="20" t="s">
        <v>136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20" t="s">
        <v>85</v>
      </c>
      <c r="BK97" s="218">
        <f>ROUND(I97*H97,2)</f>
        <v>0</v>
      </c>
      <c r="BL97" s="20" t="s">
        <v>142</v>
      </c>
      <c r="BM97" s="217" t="s">
        <v>2086</v>
      </c>
    </row>
    <row r="98" s="2" customFormat="1">
      <c r="A98" s="41"/>
      <c r="B98" s="42"/>
      <c r="C98" s="43"/>
      <c r="D98" s="219" t="s">
        <v>143</v>
      </c>
      <c r="E98" s="43"/>
      <c r="F98" s="220" t="s">
        <v>2087</v>
      </c>
      <c r="G98" s="43"/>
      <c r="H98" s="43"/>
      <c r="I98" s="221"/>
      <c r="J98" s="43"/>
      <c r="K98" s="43"/>
      <c r="L98" s="47"/>
      <c r="M98" s="222"/>
      <c r="N98" s="22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143</v>
      </c>
      <c r="AU98" s="20" t="s">
        <v>87</v>
      </c>
    </row>
    <row r="99" s="2" customFormat="1">
      <c r="A99" s="41"/>
      <c r="B99" s="42"/>
      <c r="C99" s="43"/>
      <c r="D99" s="276" t="s">
        <v>793</v>
      </c>
      <c r="E99" s="43"/>
      <c r="F99" s="277" t="s">
        <v>2088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793</v>
      </c>
      <c r="AU99" s="20" t="s">
        <v>87</v>
      </c>
    </row>
    <row r="100" s="15" customFormat="1">
      <c r="A100" s="15"/>
      <c r="B100" s="258"/>
      <c r="C100" s="259"/>
      <c r="D100" s="219" t="s">
        <v>278</v>
      </c>
      <c r="E100" s="260" t="s">
        <v>21</v>
      </c>
      <c r="F100" s="261" t="s">
        <v>2089</v>
      </c>
      <c r="G100" s="259"/>
      <c r="H100" s="260" t="s">
        <v>21</v>
      </c>
      <c r="I100" s="262"/>
      <c r="J100" s="259"/>
      <c r="K100" s="259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278</v>
      </c>
      <c r="AU100" s="267" t="s">
        <v>87</v>
      </c>
      <c r="AV100" s="15" t="s">
        <v>85</v>
      </c>
      <c r="AW100" s="15" t="s">
        <v>38</v>
      </c>
      <c r="AX100" s="15" t="s">
        <v>77</v>
      </c>
      <c r="AY100" s="267" t="s">
        <v>136</v>
      </c>
    </row>
    <row r="101" s="13" customFormat="1">
      <c r="A101" s="13"/>
      <c r="B101" s="234"/>
      <c r="C101" s="235"/>
      <c r="D101" s="219" t="s">
        <v>278</v>
      </c>
      <c r="E101" s="236" t="s">
        <v>1972</v>
      </c>
      <c r="F101" s="237" t="s">
        <v>2090</v>
      </c>
      <c r="G101" s="235"/>
      <c r="H101" s="238">
        <v>6.6559999999999997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278</v>
      </c>
      <c r="AU101" s="244" t="s">
        <v>87</v>
      </c>
      <c r="AV101" s="13" t="s">
        <v>87</v>
      </c>
      <c r="AW101" s="13" t="s">
        <v>38</v>
      </c>
      <c r="AX101" s="13" t="s">
        <v>85</v>
      </c>
      <c r="AY101" s="244" t="s">
        <v>136</v>
      </c>
    </row>
    <row r="102" s="2" customFormat="1" ht="21.75" customHeight="1">
      <c r="A102" s="41"/>
      <c r="B102" s="42"/>
      <c r="C102" s="225" t="s">
        <v>87</v>
      </c>
      <c r="D102" s="225" t="s">
        <v>152</v>
      </c>
      <c r="E102" s="226" t="s">
        <v>2091</v>
      </c>
      <c r="F102" s="227" t="s">
        <v>2092</v>
      </c>
      <c r="G102" s="228" t="s">
        <v>543</v>
      </c>
      <c r="H102" s="229">
        <v>17.835000000000001</v>
      </c>
      <c r="I102" s="230"/>
      <c r="J102" s="231">
        <f>ROUND(I102*H102,2)</f>
        <v>0</v>
      </c>
      <c r="K102" s="227" t="s">
        <v>790</v>
      </c>
      <c r="L102" s="47"/>
      <c r="M102" s="232" t="s">
        <v>21</v>
      </c>
      <c r="N102" s="233" t="s">
        <v>48</v>
      </c>
      <c r="O102" s="87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7" t="s">
        <v>142</v>
      </c>
      <c r="AT102" s="217" t="s">
        <v>152</v>
      </c>
      <c r="AU102" s="217" t="s">
        <v>87</v>
      </c>
      <c r="AY102" s="20" t="s">
        <v>136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20" t="s">
        <v>85</v>
      </c>
      <c r="BK102" s="218">
        <f>ROUND(I102*H102,2)</f>
        <v>0</v>
      </c>
      <c r="BL102" s="20" t="s">
        <v>142</v>
      </c>
      <c r="BM102" s="217" t="s">
        <v>2093</v>
      </c>
    </row>
    <row r="103" s="2" customFormat="1">
      <c r="A103" s="41"/>
      <c r="B103" s="42"/>
      <c r="C103" s="43"/>
      <c r="D103" s="219" t="s">
        <v>143</v>
      </c>
      <c r="E103" s="43"/>
      <c r="F103" s="220" t="s">
        <v>2094</v>
      </c>
      <c r="G103" s="43"/>
      <c r="H103" s="43"/>
      <c r="I103" s="221"/>
      <c r="J103" s="43"/>
      <c r="K103" s="43"/>
      <c r="L103" s="47"/>
      <c r="M103" s="222"/>
      <c r="N103" s="22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143</v>
      </c>
      <c r="AU103" s="20" t="s">
        <v>87</v>
      </c>
    </row>
    <row r="104" s="2" customFormat="1">
      <c r="A104" s="41"/>
      <c r="B104" s="42"/>
      <c r="C104" s="43"/>
      <c r="D104" s="276" t="s">
        <v>793</v>
      </c>
      <c r="E104" s="43"/>
      <c r="F104" s="277" t="s">
        <v>2095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793</v>
      </c>
      <c r="AU104" s="20" t="s">
        <v>87</v>
      </c>
    </row>
    <row r="105" s="15" customFormat="1">
      <c r="A105" s="15"/>
      <c r="B105" s="258"/>
      <c r="C105" s="259"/>
      <c r="D105" s="219" t="s">
        <v>278</v>
      </c>
      <c r="E105" s="260" t="s">
        <v>21</v>
      </c>
      <c r="F105" s="261" t="s">
        <v>2096</v>
      </c>
      <c r="G105" s="259"/>
      <c r="H105" s="260" t="s">
        <v>21</v>
      </c>
      <c r="I105" s="262"/>
      <c r="J105" s="259"/>
      <c r="K105" s="259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278</v>
      </c>
      <c r="AU105" s="267" t="s">
        <v>87</v>
      </c>
      <c r="AV105" s="15" t="s">
        <v>85</v>
      </c>
      <c r="AW105" s="15" t="s">
        <v>38</v>
      </c>
      <c r="AX105" s="15" t="s">
        <v>77</v>
      </c>
      <c r="AY105" s="267" t="s">
        <v>136</v>
      </c>
    </row>
    <row r="106" s="13" customFormat="1">
      <c r="A106" s="13"/>
      <c r="B106" s="234"/>
      <c r="C106" s="235"/>
      <c r="D106" s="219" t="s">
        <v>278</v>
      </c>
      <c r="E106" s="236" t="s">
        <v>2078</v>
      </c>
      <c r="F106" s="237" t="s">
        <v>2097</v>
      </c>
      <c r="G106" s="235"/>
      <c r="H106" s="238">
        <v>17.835000000000001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278</v>
      </c>
      <c r="AU106" s="244" t="s">
        <v>87</v>
      </c>
      <c r="AV106" s="13" t="s">
        <v>87</v>
      </c>
      <c r="AW106" s="13" t="s">
        <v>38</v>
      </c>
      <c r="AX106" s="13" t="s">
        <v>85</v>
      </c>
      <c r="AY106" s="244" t="s">
        <v>136</v>
      </c>
    </row>
    <row r="107" s="2" customFormat="1" ht="21.75" customHeight="1">
      <c r="A107" s="41"/>
      <c r="B107" s="42"/>
      <c r="C107" s="225" t="s">
        <v>148</v>
      </c>
      <c r="D107" s="225" t="s">
        <v>152</v>
      </c>
      <c r="E107" s="226" t="s">
        <v>2098</v>
      </c>
      <c r="F107" s="227" t="s">
        <v>2099</v>
      </c>
      <c r="G107" s="228" t="s">
        <v>543</v>
      </c>
      <c r="H107" s="229">
        <v>38.351999999999997</v>
      </c>
      <c r="I107" s="230"/>
      <c r="J107" s="231">
        <f>ROUND(I107*H107,2)</f>
        <v>0</v>
      </c>
      <c r="K107" s="227" t="s">
        <v>790</v>
      </c>
      <c r="L107" s="47"/>
      <c r="M107" s="232" t="s">
        <v>21</v>
      </c>
      <c r="N107" s="233" t="s">
        <v>48</v>
      </c>
      <c r="O107" s="87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7" t="s">
        <v>142</v>
      </c>
      <c r="AT107" s="217" t="s">
        <v>152</v>
      </c>
      <c r="AU107" s="217" t="s">
        <v>87</v>
      </c>
      <c r="AY107" s="20" t="s">
        <v>136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0" t="s">
        <v>85</v>
      </c>
      <c r="BK107" s="218">
        <f>ROUND(I107*H107,2)</f>
        <v>0</v>
      </c>
      <c r="BL107" s="20" t="s">
        <v>142</v>
      </c>
      <c r="BM107" s="217" t="s">
        <v>2100</v>
      </c>
    </row>
    <row r="108" s="2" customFormat="1">
      <c r="A108" s="41"/>
      <c r="B108" s="42"/>
      <c r="C108" s="43"/>
      <c r="D108" s="219" t="s">
        <v>143</v>
      </c>
      <c r="E108" s="43"/>
      <c r="F108" s="220" t="s">
        <v>2101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143</v>
      </c>
      <c r="AU108" s="20" t="s">
        <v>87</v>
      </c>
    </row>
    <row r="109" s="2" customFormat="1">
      <c r="A109" s="41"/>
      <c r="B109" s="42"/>
      <c r="C109" s="43"/>
      <c r="D109" s="276" t="s">
        <v>793</v>
      </c>
      <c r="E109" s="43"/>
      <c r="F109" s="277" t="s">
        <v>2102</v>
      </c>
      <c r="G109" s="43"/>
      <c r="H109" s="43"/>
      <c r="I109" s="221"/>
      <c r="J109" s="43"/>
      <c r="K109" s="43"/>
      <c r="L109" s="47"/>
      <c r="M109" s="222"/>
      <c r="N109" s="22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793</v>
      </c>
      <c r="AU109" s="20" t="s">
        <v>87</v>
      </c>
    </row>
    <row r="110" s="15" customFormat="1">
      <c r="A110" s="15"/>
      <c r="B110" s="258"/>
      <c r="C110" s="259"/>
      <c r="D110" s="219" t="s">
        <v>278</v>
      </c>
      <c r="E110" s="260" t="s">
        <v>21</v>
      </c>
      <c r="F110" s="261" t="s">
        <v>2103</v>
      </c>
      <c r="G110" s="259"/>
      <c r="H110" s="260" t="s">
        <v>21</v>
      </c>
      <c r="I110" s="262"/>
      <c r="J110" s="259"/>
      <c r="K110" s="259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278</v>
      </c>
      <c r="AU110" s="267" t="s">
        <v>87</v>
      </c>
      <c r="AV110" s="15" t="s">
        <v>85</v>
      </c>
      <c r="AW110" s="15" t="s">
        <v>38</v>
      </c>
      <c r="AX110" s="15" t="s">
        <v>77</v>
      </c>
      <c r="AY110" s="267" t="s">
        <v>136</v>
      </c>
    </row>
    <row r="111" s="13" customFormat="1">
      <c r="A111" s="13"/>
      <c r="B111" s="234"/>
      <c r="C111" s="235"/>
      <c r="D111" s="219" t="s">
        <v>278</v>
      </c>
      <c r="E111" s="236" t="s">
        <v>21</v>
      </c>
      <c r="F111" s="237" t="s">
        <v>2104</v>
      </c>
      <c r="G111" s="235"/>
      <c r="H111" s="238">
        <v>28.289999999999999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278</v>
      </c>
      <c r="AU111" s="244" t="s">
        <v>87</v>
      </c>
      <c r="AV111" s="13" t="s">
        <v>87</v>
      </c>
      <c r="AW111" s="13" t="s">
        <v>38</v>
      </c>
      <c r="AX111" s="13" t="s">
        <v>77</v>
      </c>
      <c r="AY111" s="244" t="s">
        <v>136</v>
      </c>
    </row>
    <row r="112" s="13" customFormat="1">
      <c r="A112" s="13"/>
      <c r="B112" s="234"/>
      <c r="C112" s="235"/>
      <c r="D112" s="219" t="s">
        <v>278</v>
      </c>
      <c r="E112" s="236" t="s">
        <v>21</v>
      </c>
      <c r="F112" s="237" t="s">
        <v>2105</v>
      </c>
      <c r="G112" s="235"/>
      <c r="H112" s="238">
        <v>10.061999999999999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278</v>
      </c>
      <c r="AU112" s="244" t="s">
        <v>87</v>
      </c>
      <c r="AV112" s="13" t="s">
        <v>87</v>
      </c>
      <c r="AW112" s="13" t="s">
        <v>38</v>
      </c>
      <c r="AX112" s="13" t="s">
        <v>77</v>
      </c>
      <c r="AY112" s="244" t="s">
        <v>136</v>
      </c>
    </row>
    <row r="113" s="14" customFormat="1">
      <c r="A113" s="14"/>
      <c r="B113" s="245"/>
      <c r="C113" s="246"/>
      <c r="D113" s="219" t="s">
        <v>278</v>
      </c>
      <c r="E113" s="247" t="s">
        <v>598</v>
      </c>
      <c r="F113" s="248" t="s">
        <v>280</v>
      </c>
      <c r="G113" s="246"/>
      <c r="H113" s="249">
        <v>38.351999999999997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278</v>
      </c>
      <c r="AU113" s="255" t="s">
        <v>87</v>
      </c>
      <c r="AV113" s="14" t="s">
        <v>142</v>
      </c>
      <c r="AW113" s="14" t="s">
        <v>38</v>
      </c>
      <c r="AX113" s="14" t="s">
        <v>85</v>
      </c>
      <c r="AY113" s="255" t="s">
        <v>136</v>
      </c>
    </row>
    <row r="114" s="2" customFormat="1" ht="21.75" customHeight="1">
      <c r="A114" s="41"/>
      <c r="B114" s="42"/>
      <c r="C114" s="225" t="s">
        <v>142</v>
      </c>
      <c r="D114" s="225" t="s">
        <v>152</v>
      </c>
      <c r="E114" s="226" t="s">
        <v>2106</v>
      </c>
      <c r="F114" s="227" t="s">
        <v>2107</v>
      </c>
      <c r="G114" s="228" t="s">
        <v>543</v>
      </c>
      <c r="H114" s="229">
        <v>16.640000000000001</v>
      </c>
      <c r="I114" s="230"/>
      <c r="J114" s="231">
        <f>ROUND(I114*H114,2)</f>
        <v>0</v>
      </c>
      <c r="K114" s="227" t="s">
        <v>790</v>
      </c>
      <c r="L114" s="47"/>
      <c r="M114" s="232" t="s">
        <v>21</v>
      </c>
      <c r="N114" s="233" t="s">
        <v>48</v>
      </c>
      <c r="O114" s="87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7" t="s">
        <v>142</v>
      </c>
      <c r="AT114" s="217" t="s">
        <v>152</v>
      </c>
      <c r="AU114" s="217" t="s">
        <v>87</v>
      </c>
      <c r="AY114" s="20" t="s">
        <v>136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20" t="s">
        <v>85</v>
      </c>
      <c r="BK114" s="218">
        <f>ROUND(I114*H114,2)</f>
        <v>0</v>
      </c>
      <c r="BL114" s="20" t="s">
        <v>142</v>
      </c>
      <c r="BM114" s="217" t="s">
        <v>2108</v>
      </c>
    </row>
    <row r="115" s="2" customFormat="1">
      <c r="A115" s="41"/>
      <c r="B115" s="42"/>
      <c r="C115" s="43"/>
      <c r="D115" s="219" t="s">
        <v>143</v>
      </c>
      <c r="E115" s="43"/>
      <c r="F115" s="220" t="s">
        <v>2109</v>
      </c>
      <c r="G115" s="43"/>
      <c r="H115" s="43"/>
      <c r="I115" s="221"/>
      <c r="J115" s="43"/>
      <c r="K115" s="43"/>
      <c r="L115" s="47"/>
      <c r="M115" s="222"/>
      <c r="N115" s="22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143</v>
      </c>
      <c r="AU115" s="20" t="s">
        <v>87</v>
      </c>
    </row>
    <row r="116" s="2" customFormat="1">
      <c r="A116" s="41"/>
      <c r="B116" s="42"/>
      <c r="C116" s="43"/>
      <c r="D116" s="276" t="s">
        <v>793</v>
      </c>
      <c r="E116" s="43"/>
      <c r="F116" s="277" t="s">
        <v>2110</v>
      </c>
      <c r="G116" s="43"/>
      <c r="H116" s="43"/>
      <c r="I116" s="221"/>
      <c r="J116" s="43"/>
      <c r="K116" s="43"/>
      <c r="L116" s="47"/>
      <c r="M116" s="222"/>
      <c r="N116" s="22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793</v>
      </c>
      <c r="AU116" s="20" t="s">
        <v>87</v>
      </c>
    </row>
    <row r="117" s="15" customFormat="1">
      <c r="A117" s="15"/>
      <c r="B117" s="258"/>
      <c r="C117" s="259"/>
      <c r="D117" s="219" t="s">
        <v>278</v>
      </c>
      <c r="E117" s="260" t="s">
        <v>21</v>
      </c>
      <c r="F117" s="261" t="s">
        <v>2111</v>
      </c>
      <c r="G117" s="259"/>
      <c r="H117" s="260" t="s">
        <v>21</v>
      </c>
      <c r="I117" s="262"/>
      <c r="J117" s="259"/>
      <c r="K117" s="259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278</v>
      </c>
      <c r="AU117" s="267" t="s">
        <v>87</v>
      </c>
      <c r="AV117" s="15" t="s">
        <v>85</v>
      </c>
      <c r="AW117" s="15" t="s">
        <v>38</v>
      </c>
      <c r="AX117" s="15" t="s">
        <v>77</v>
      </c>
      <c r="AY117" s="267" t="s">
        <v>136</v>
      </c>
    </row>
    <row r="118" s="13" customFormat="1">
      <c r="A118" s="13"/>
      <c r="B118" s="234"/>
      <c r="C118" s="235"/>
      <c r="D118" s="219" t="s">
        <v>278</v>
      </c>
      <c r="E118" s="236" t="s">
        <v>21</v>
      </c>
      <c r="F118" s="237" t="s">
        <v>2112</v>
      </c>
      <c r="G118" s="235"/>
      <c r="H118" s="238">
        <v>16.640000000000001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278</v>
      </c>
      <c r="AU118" s="244" t="s">
        <v>87</v>
      </c>
      <c r="AV118" s="13" t="s">
        <v>87</v>
      </c>
      <c r="AW118" s="13" t="s">
        <v>38</v>
      </c>
      <c r="AX118" s="13" t="s">
        <v>77</v>
      </c>
      <c r="AY118" s="244" t="s">
        <v>136</v>
      </c>
    </row>
    <row r="119" s="14" customFormat="1">
      <c r="A119" s="14"/>
      <c r="B119" s="245"/>
      <c r="C119" s="246"/>
      <c r="D119" s="219" t="s">
        <v>278</v>
      </c>
      <c r="E119" s="247" t="s">
        <v>2013</v>
      </c>
      <c r="F119" s="248" t="s">
        <v>280</v>
      </c>
      <c r="G119" s="246"/>
      <c r="H119" s="249">
        <v>16.640000000000001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278</v>
      </c>
      <c r="AU119" s="255" t="s">
        <v>87</v>
      </c>
      <c r="AV119" s="14" t="s">
        <v>142</v>
      </c>
      <c r="AW119" s="14" t="s">
        <v>38</v>
      </c>
      <c r="AX119" s="14" t="s">
        <v>85</v>
      </c>
      <c r="AY119" s="255" t="s">
        <v>136</v>
      </c>
    </row>
    <row r="120" s="2" customFormat="1" ht="16.5" customHeight="1">
      <c r="A120" s="41"/>
      <c r="B120" s="42"/>
      <c r="C120" s="225" t="s">
        <v>156</v>
      </c>
      <c r="D120" s="225" t="s">
        <v>152</v>
      </c>
      <c r="E120" s="226" t="s">
        <v>2113</v>
      </c>
      <c r="F120" s="227" t="s">
        <v>2114</v>
      </c>
      <c r="G120" s="228" t="s">
        <v>543</v>
      </c>
      <c r="H120" s="229">
        <v>126.76900000000001</v>
      </c>
      <c r="I120" s="230"/>
      <c r="J120" s="231">
        <f>ROUND(I120*H120,2)</f>
        <v>0</v>
      </c>
      <c r="K120" s="227" t="s">
        <v>790</v>
      </c>
      <c r="L120" s="47"/>
      <c r="M120" s="232" t="s">
        <v>21</v>
      </c>
      <c r="N120" s="233" t="s">
        <v>48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7" t="s">
        <v>142</v>
      </c>
      <c r="AT120" s="217" t="s">
        <v>152</v>
      </c>
      <c r="AU120" s="217" t="s">
        <v>87</v>
      </c>
      <c r="AY120" s="20" t="s">
        <v>136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20" t="s">
        <v>85</v>
      </c>
      <c r="BK120" s="218">
        <f>ROUND(I120*H120,2)</f>
        <v>0</v>
      </c>
      <c r="BL120" s="20" t="s">
        <v>142</v>
      </c>
      <c r="BM120" s="217" t="s">
        <v>2115</v>
      </c>
    </row>
    <row r="121" s="2" customFormat="1">
      <c r="A121" s="41"/>
      <c r="B121" s="42"/>
      <c r="C121" s="43"/>
      <c r="D121" s="219" t="s">
        <v>143</v>
      </c>
      <c r="E121" s="43"/>
      <c r="F121" s="220" t="s">
        <v>2116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143</v>
      </c>
      <c r="AU121" s="20" t="s">
        <v>87</v>
      </c>
    </row>
    <row r="122" s="2" customFormat="1">
      <c r="A122" s="41"/>
      <c r="B122" s="42"/>
      <c r="C122" s="43"/>
      <c r="D122" s="276" t="s">
        <v>793</v>
      </c>
      <c r="E122" s="43"/>
      <c r="F122" s="277" t="s">
        <v>2117</v>
      </c>
      <c r="G122" s="43"/>
      <c r="H122" s="43"/>
      <c r="I122" s="221"/>
      <c r="J122" s="43"/>
      <c r="K122" s="43"/>
      <c r="L122" s="47"/>
      <c r="M122" s="222"/>
      <c r="N122" s="22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793</v>
      </c>
      <c r="AU122" s="20" t="s">
        <v>87</v>
      </c>
    </row>
    <row r="123" s="13" customFormat="1">
      <c r="A123" s="13"/>
      <c r="B123" s="234"/>
      <c r="C123" s="235"/>
      <c r="D123" s="219" t="s">
        <v>278</v>
      </c>
      <c r="E123" s="236" t="s">
        <v>21</v>
      </c>
      <c r="F123" s="237" t="s">
        <v>2118</v>
      </c>
      <c r="G123" s="235"/>
      <c r="H123" s="238">
        <v>126.76900000000001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278</v>
      </c>
      <c r="AU123" s="244" t="s">
        <v>87</v>
      </c>
      <c r="AV123" s="13" t="s">
        <v>87</v>
      </c>
      <c r="AW123" s="13" t="s">
        <v>38</v>
      </c>
      <c r="AX123" s="13" t="s">
        <v>85</v>
      </c>
      <c r="AY123" s="244" t="s">
        <v>136</v>
      </c>
    </row>
    <row r="124" s="2" customFormat="1" ht="16.5" customHeight="1">
      <c r="A124" s="41"/>
      <c r="B124" s="42"/>
      <c r="C124" s="225" t="s">
        <v>151</v>
      </c>
      <c r="D124" s="225" t="s">
        <v>152</v>
      </c>
      <c r="E124" s="226" t="s">
        <v>2119</v>
      </c>
      <c r="F124" s="227" t="s">
        <v>2120</v>
      </c>
      <c r="G124" s="228" t="s">
        <v>543</v>
      </c>
      <c r="H124" s="229">
        <v>126.76900000000001</v>
      </c>
      <c r="I124" s="230"/>
      <c r="J124" s="231">
        <f>ROUND(I124*H124,2)</f>
        <v>0</v>
      </c>
      <c r="K124" s="227" t="s">
        <v>790</v>
      </c>
      <c r="L124" s="47"/>
      <c r="M124" s="232" t="s">
        <v>21</v>
      </c>
      <c r="N124" s="233" t="s">
        <v>48</v>
      </c>
      <c r="O124" s="87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7" t="s">
        <v>142</v>
      </c>
      <c r="AT124" s="217" t="s">
        <v>152</v>
      </c>
      <c r="AU124" s="217" t="s">
        <v>87</v>
      </c>
      <c r="AY124" s="20" t="s">
        <v>136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20" t="s">
        <v>85</v>
      </c>
      <c r="BK124" s="218">
        <f>ROUND(I124*H124,2)</f>
        <v>0</v>
      </c>
      <c r="BL124" s="20" t="s">
        <v>142</v>
      </c>
      <c r="BM124" s="217" t="s">
        <v>2121</v>
      </c>
    </row>
    <row r="125" s="2" customFormat="1">
      <c r="A125" s="41"/>
      <c r="B125" s="42"/>
      <c r="C125" s="43"/>
      <c r="D125" s="219" t="s">
        <v>143</v>
      </c>
      <c r="E125" s="43"/>
      <c r="F125" s="220" t="s">
        <v>2122</v>
      </c>
      <c r="G125" s="43"/>
      <c r="H125" s="43"/>
      <c r="I125" s="221"/>
      <c r="J125" s="43"/>
      <c r="K125" s="43"/>
      <c r="L125" s="47"/>
      <c r="M125" s="222"/>
      <c r="N125" s="22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143</v>
      </c>
      <c r="AU125" s="20" t="s">
        <v>87</v>
      </c>
    </row>
    <row r="126" s="2" customFormat="1">
      <c r="A126" s="41"/>
      <c r="B126" s="42"/>
      <c r="C126" s="43"/>
      <c r="D126" s="276" t="s">
        <v>793</v>
      </c>
      <c r="E126" s="43"/>
      <c r="F126" s="277" t="s">
        <v>2123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793</v>
      </c>
      <c r="AU126" s="20" t="s">
        <v>87</v>
      </c>
    </row>
    <row r="127" s="15" customFormat="1">
      <c r="A127" s="15"/>
      <c r="B127" s="258"/>
      <c r="C127" s="259"/>
      <c r="D127" s="219" t="s">
        <v>278</v>
      </c>
      <c r="E127" s="260" t="s">
        <v>21</v>
      </c>
      <c r="F127" s="261" t="s">
        <v>1246</v>
      </c>
      <c r="G127" s="259"/>
      <c r="H127" s="260" t="s">
        <v>21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278</v>
      </c>
      <c r="AU127" s="267" t="s">
        <v>87</v>
      </c>
      <c r="AV127" s="15" t="s">
        <v>85</v>
      </c>
      <c r="AW127" s="15" t="s">
        <v>38</v>
      </c>
      <c r="AX127" s="15" t="s">
        <v>77</v>
      </c>
      <c r="AY127" s="267" t="s">
        <v>136</v>
      </c>
    </row>
    <row r="128" s="13" customFormat="1">
      <c r="A128" s="13"/>
      <c r="B128" s="234"/>
      <c r="C128" s="235"/>
      <c r="D128" s="219" t="s">
        <v>278</v>
      </c>
      <c r="E128" s="236" t="s">
        <v>2046</v>
      </c>
      <c r="F128" s="237" t="s">
        <v>2124</v>
      </c>
      <c r="G128" s="235"/>
      <c r="H128" s="238">
        <v>126.76900000000001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278</v>
      </c>
      <c r="AU128" s="244" t="s">
        <v>87</v>
      </c>
      <c r="AV128" s="13" t="s">
        <v>87</v>
      </c>
      <c r="AW128" s="13" t="s">
        <v>38</v>
      </c>
      <c r="AX128" s="13" t="s">
        <v>77</v>
      </c>
      <c r="AY128" s="244" t="s">
        <v>136</v>
      </c>
    </row>
    <row r="129" s="13" customFormat="1">
      <c r="A129" s="13"/>
      <c r="B129" s="234"/>
      <c r="C129" s="235"/>
      <c r="D129" s="219" t="s">
        <v>278</v>
      </c>
      <c r="E129" s="236" t="s">
        <v>21</v>
      </c>
      <c r="F129" s="237" t="s">
        <v>2125</v>
      </c>
      <c r="G129" s="235"/>
      <c r="H129" s="238">
        <v>126.76900000000001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278</v>
      </c>
      <c r="AU129" s="244" t="s">
        <v>87</v>
      </c>
      <c r="AV129" s="13" t="s">
        <v>87</v>
      </c>
      <c r="AW129" s="13" t="s">
        <v>38</v>
      </c>
      <c r="AX129" s="13" t="s">
        <v>77</v>
      </c>
      <c r="AY129" s="244" t="s">
        <v>136</v>
      </c>
    </row>
    <row r="130" s="14" customFormat="1">
      <c r="A130" s="14"/>
      <c r="B130" s="245"/>
      <c r="C130" s="246"/>
      <c r="D130" s="219" t="s">
        <v>278</v>
      </c>
      <c r="E130" s="247" t="s">
        <v>2043</v>
      </c>
      <c r="F130" s="248" t="s">
        <v>280</v>
      </c>
      <c r="G130" s="246"/>
      <c r="H130" s="249">
        <v>253.53800000000001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278</v>
      </c>
      <c r="AU130" s="255" t="s">
        <v>87</v>
      </c>
      <c r="AV130" s="14" t="s">
        <v>142</v>
      </c>
      <c r="AW130" s="14" t="s">
        <v>38</v>
      </c>
      <c r="AX130" s="14" t="s">
        <v>77</v>
      </c>
      <c r="AY130" s="255" t="s">
        <v>136</v>
      </c>
    </row>
    <row r="131" s="13" customFormat="1">
      <c r="A131" s="13"/>
      <c r="B131" s="234"/>
      <c r="C131" s="235"/>
      <c r="D131" s="219" t="s">
        <v>278</v>
      </c>
      <c r="E131" s="236" t="s">
        <v>21</v>
      </c>
      <c r="F131" s="237" t="s">
        <v>2126</v>
      </c>
      <c r="G131" s="235"/>
      <c r="H131" s="238">
        <v>126.76900000000001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278</v>
      </c>
      <c r="AU131" s="244" t="s">
        <v>87</v>
      </c>
      <c r="AV131" s="13" t="s">
        <v>87</v>
      </c>
      <c r="AW131" s="13" t="s">
        <v>38</v>
      </c>
      <c r="AX131" s="13" t="s">
        <v>85</v>
      </c>
      <c r="AY131" s="244" t="s">
        <v>136</v>
      </c>
    </row>
    <row r="132" s="2" customFormat="1" ht="16.5" customHeight="1">
      <c r="A132" s="41"/>
      <c r="B132" s="42"/>
      <c r="C132" s="225" t="s">
        <v>816</v>
      </c>
      <c r="D132" s="225" t="s">
        <v>152</v>
      </c>
      <c r="E132" s="226" t="s">
        <v>2127</v>
      </c>
      <c r="F132" s="227" t="s">
        <v>2128</v>
      </c>
      <c r="G132" s="228" t="s">
        <v>227</v>
      </c>
      <c r="H132" s="229">
        <v>98.400000000000006</v>
      </c>
      <c r="I132" s="230"/>
      <c r="J132" s="231">
        <f>ROUND(I132*H132,2)</f>
        <v>0</v>
      </c>
      <c r="K132" s="227" t="s">
        <v>21</v>
      </c>
      <c r="L132" s="47"/>
      <c r="M132" s="232" t="s">
        <v>21</v>
      </c>
      <c r="N132" s="233" t="s">
        <v>48</v>
      </c>
      <c r="O132" s="87"/>
      <c r="P132" s="215">
        <f>O132*H132</f>
        <v>0</v>
      </c>
      <c r="Q132" s="215">
        <v>0.0053</v>
      </c>
      <c r="R132" s="215">
        <f>Q132*H132</f>
        <v>0.52151999999999998</v>
      </c>
      <c r="S132" s="215">
        <v>0</v>
      </c>
      <c r="T132" s="21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7" t="s">
        <v>142</v>
      </c>
      <c r="AT132" s="217" t="s">
        <v>152</v>
      </c>
      <c r="AU132" s="217" t="s">
        <v>87</v>
      </c>
      <c r="AY132" s="20" t="s">
        <v>136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20" t="s">
        <v>85</v>
      </c>
      <c r="BK132" s="218">
        <f>ROUND(I132*H132,2)</f>
        <v>0</v>
      </c>
      <c r="BL132" s="20" t="s">
        <v>142</v>
      </c>
      <c r="BM132" s="217" t="s">
        <v>2129</v>
      </c>
    </row>
    <row r="133" s="2" customFormat="1">
      <c r="A133" s="41"/>
      <c r="B133" s="42"/>
      <c r="C133" s="43"/>
      <c r="D133" s="219" t="s">
        <v>143</v>
      </c>
      <c r="E133" s="43"/>
      <c r="F133" s="220" t="s">
        <v>2130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143</v>
      </c>
      <c r="AU133" s="20" t="s">
        <v>87</v>
      </c>
    </row>
    <row r="134" s="2" customFormat="1">
      <c r="A134" s="41"/>
      <c r="B134" s="42"/>
      <c r="C134" s="43"/>
      <c r="D134" s="219" t="s">
        <v>144</v>
      </c>
      <c r="E134" s="43"/>
      <c r="F134" s="224" t="s">
        <v>2131</v>
      </c>
      <c r="G134" s="43"/>
      <c r="H134" s="43"/>
      <c r="I134" s="221"/>
      <c r="J134" s="43"/>
      <c r="K134" s="43"/>
      <c r="L134" s="47"/>
      <c r="M134" s="222"/>
      <c r="N134" s="22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144</v>
      </c>
      <c r="AU134" s="20" t="s">
        <v>87</v>
      </c>
    </row>
    <row r="135" s="13" customFormat="1">
      <c r="A135" s="13"/>
      <c r="B135" s="234"/>
      <c r="C135" s="235"/>
      <c r="D135" s="219" t="s">
        <v>278</v>
      </c>
      <c r="E135" s="236" t="s">
        <v>21</v>
      </c>
      <c r="F135" s="237" t="s">
        <v>2007</v>
      </c>
      <c r="G135" s="235"/>
      <c r="H135" s="238">
        <v>98.400000000000006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278</v>
      </c>
      <c r="AU135" s="244" t="s">
        <v>87</v>
      </c>
      <c r="AV135" s="13" t="s">
        <v>87</v>
      </c>
      <c r="AW135" s="13" t="s">
        <v>38</v>
      </c>
      <c r="AX135" s="13" t="s">
        <v>85</v>
      </c>
      <c r="AY135" s="244" t="s">
        <v>136</v>
      </c>
    </row>
    <row r="136" s="2" customFormat="1" ht="16.5" customHeight="1">
      <c r="A136" s="41"/>
      <c r="B136" s="42"/>
      <c r="C136" s="205" t="s">
        <v>141</v>
      </c>
      <c r="D136" s="205" t="s">
        <v>137</v>
      </c>
      <c r="E136" s="206" t="s">
        <v>2132</v>
      </c>
      <c r="F136" s="207" t="s">
        <v>2133</v>
      </c>
      <c r="G136" s="208" t="s">
        <v>227</v>
      </c>
      <c r="H136" s="209">
        <v>98.400000000000006</v>
      </c>
      <c r="I136" s="210"/>
      <c r="J136" s="211">
        <f>ROUND(I136*H136,2)</f>
        <v>0</v>
      </c>
      <c r="K136" s="207" t="s">
        <v>21</v>
      </c>
      <c r="L136" s="212"/>
      <c r="M136" s="213" t="s">
        <v>21</v>
      </c>
      <c r="N136" s="214" t="s">
        <v>48</v>
      </c>
      <c r="O136" s="87"/>
      <c r="P136" s="215">
        <f>O136*H136</f>
        <v>0</v>
      </c>
      <c r="Q136" s="215">
        <v>0.079799999999999996</v>
      </c>
      <c r="R136" s="215">
        <f>Q136*H136</f>
        <v>7.8523199999999997</v>
      </c>
      <c r="S136" s="215">
        <v>0</v>
      </c>
      <c r="T136" s="21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7" t="s">
        <v>141</v>
      </c>
      <c r="AT136" s="217" t="s">
        <v>137</v>
      </c>
      <c r="AU136" s="217" t="s">
        <v>87</v>
      </c>
      <c r="AY136" s="20" t="s">
        <v>136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20" t="s">
        <v>85</v>
      </c>
      <c r="BK136" s="218">
        <f>ROUND(I136*H136,2)</f>
        <v>0</v>
      </c>
      <c r="BL136" s="20" t="s">
        <v>142</v>
      </c>
      <c r="BM136" s="217" t="s">
        <v>2134</v>
      </c>
    </row>
    <row r="137" s="2" customFormat="1">
      <c r="A137" s="41"/>
      <c r="B137" s="42"/>
      <c r="C137" s="43"/>
      <c r="D137" s="219" t="s">
        <v>143</v>
      </c>
      <c r="E137" s="43"/>
      <c r="F137" s="220" t="s">
        <v>2133</v>
      </c>
      <c r="G137" s="43"/>
      <c r="H137" s="43"/>
      <c r="I137" s="221"/>
      <c r="J137" s="43"/>
      <c r="K137" s="43"/>
      <c r="L137" s="47"/>
      <c r="M137" s="222"/>
      <c r="N137" s="22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143</v>
      </c>
      <c r="AU137" s="20" t="s">
        <v>87</v>
      </c>
    </row>
    <row r="138" s="15" customFormat="1">
      <c r="A138" s="15"/>
      <c r="B138" s="258"/>
      <c r="C138" s="259"/>
      <c r="D138" s="219" t="s">
        <v>278</v>
      </c>
      <c r="E138" s="260" t="s">
        <v>21</v>
      </c>
      <c r="F138" s="261" t="s">
        <v>2135</v>
      </c>
      <c r="G138" s="259"/>
      <c r="H138" s="260" t="s">
        <v>21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278</v>
      </c>
      <c r="AU138" s="267" t="s">
        <v>87</v>
      </c>
      <c r="AV138" s="15" t="s">
        <v>85</v>
      </c>
      <c r="AW138" s="15" t="s">
        <v>38</v>
      </c>
      <c r="AX138" s="15" t="s">
        <v>77</v>
      </c>
      <c r="AY138" s="267" t="s">
        <v>136</v>
      </c>
    </row>
    <row r="139" s="13" customFormat="1">
      <c r="A139" s="13"/>
      <c r="B139" s="234"/>
      <c r="C139" s="235"/>
      <c r="D139" s="219" t="s">
        <v>278</v>
      </c>
      <c r="E139" s="236" t="s">
        <v>2007</v>
      </c>
      <c r="F139" s="237" t="s">
        <v>2136</v>
      </c>
      <c r="G139" s="235"/>
      <c r="H139" s="238">
        <v>98.400000000000006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278</v>
      </c>
      <c r="AU139" s="244" t="s">
        <v>87</v>
      </c>
      <c r="AV139" s="13" t="s">
        <v>87</v>
      </c>
      <c r="AW139" s="13" t="s">
        <v>38</v>
      </c>
      <c r="AX139" s="13" t="s">
        <v>85</v>
      </c>
      <c r="AY139" s="244" t="s">
        <v>136</v>
      </c>
    </row>
    <row r="140" s="2" customFormat="1" ht="16.5" customHeight="1">
      <c r="A140" s="41"/>
      <c r="B140" s="42"/>
      <c r="C140" s="225" t="s">
        <v>167</v>
      </c>
      <c r="D140" s="225" t="s">
        <v>152</v>
      </c>
      <c r="E140" s="226" t="s">
        <v>2137</v>
      </c>
      <c r="F140" s="227" t="s">
        <v>2138</v>
      </c>
      <c r="G140" s="228" t="s">
        <v>194</v>
      </c>
      <c r="H140" s="229">
        <v>19.800000000000001</v>
      </c>
      <c r="I140" s="230"/>
      <c r="J140" s="231">
        <f>ROUND(I140*H140,2)</f>
        <v>0</v>
      </c>
      <c r="K140" s="227" t="s">
        <v>790</v>
      </c>
      <c r="L140" s="47"/>
      <c r="M140" s="232" t="s">
        <v>21</v>
      </c>
      <c r="N140" s="233" t="s">
        <v>48</v>
      </c>
      <c r="O140" s="87"/>
      <c r="P140" s="215">
        <f>O140*H140</f>
        <v>0</v>
      </c>
      <c r="Q140" s="215">
        <v>0.0264</v>
      </c>
      <c r="R140" s="215">
        <f>Q140*H140</f>
        <v>0.52271999999999996</v>
      </c>
      <c r="S140" s="215">
        <v>0</v>
      </c>
      <c r="T140" s="21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7" t="s">
        <v>142</v>
      </c>
      <c r="AT140" s="217" t="s">
        <v>152</v>
      </c>
      <c r="AU140" s="217" t="s">
        <v>87</v>
      </c>
      <c r="AY140" s="20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20" t="s">
        <v>85</v>
      </c>
      <c r="BK140" s="218">
        <f>ROUND(I140*H140,2)</f>
        <v>0</v>
      </c>
      <c r="BL140" s="20" t="s">
        <v>142</v>
      </c>
      <c r="BM140" s="217" t="s">
        <v>2139</v>
      </c>
    </row>
    <row r="141" s="2" customFormat="1">
      <c r="A141" s="41"/>
      <c r="B141" s="42"/>
      <c r="C141" s="43"/>
      <c r="D141" s="219" t="s">
        <v>143</v>
      </c>
      <c r="E141" s="43"/>
      <c r="F141" s="220" t="s">
        <v>2140</v>
      </c>
      <c r="G141" s="43"/>
      <c r="H141" s="43"/>
      <c r="I141" s="221"/>
      <c r="J141" s="43"/>
      <c r="K141" s="43"/>
      <c r="L141" s="47"/>
      <c r="M141" s="222"/>
      <c r="N141" s="22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143</v>
      </c>
      <c r="AU141" s="20" t="s">
        <v>87</v>
      </c>
    </row>
    <row r="142" s="2" customFormat="1">
      <c r="A142" s="41"/>
      <c r="B142" s="42"/>
      <c r="C142" s="43"/>
      <c r="D142" s="276" t="s">
        <v>793</v>
      </c>
      <c r="E142" s="43"/>
      <c r="F142" s="277" t="s">
        <v>2141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793</v>
      </c>
      <c r="AU142" s="20" t="s">
        <v>87</v>
      </c>
    </row>
    <row r="143" s="15" customFormat="1">
      <c r="A143" s="15"/>
      <c r="B143" s="258"/>
      <c r="C143" s="259"/>
      <c r="D143" s="219" t="s">
        <v>278</v>
      </c>
      <c r="E143" s="260" t="s">
        <v>21</v>
      </c>
      <c r="F143" s="261" t="s">
        <v>2142</v>
      </c>
      <c r="G143" s="259"/>
      <c r="H143" s="260" t="s">
        <v>21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278</v>
      </c>
      <c r="AU143" s="267" t="s">
        <v>87</v>
      </c>
      <c r="AV143" s="15" t="s">
        <v>85</v>
      </c>
      <c r="AW143" s="15" t="s">
        <v>38</v>
      </c>
      <c r="AX143" s="15" t="s">
        <v>77</v>
      </c>
      <c r="AY143" s="267" t="s">
        <v>136</v>
      </c>
    </row>
    <row r="144" s="13" customFormat="1">
      <c r="A144" s="13"/>
      <c r="B144" s="234"/>
      <c r="C144" s="235"/>
      <c r="D144" s="219" t="s">
        <v>278</v>
      </c>
      <c r="E144" s="236" t="s">
        <v>21</v>
      </c>
      <c r="F144" s="237" t="s">
        <v>2143</v>
      </c>
      <c r="G144" s="235"/>
      <c r="H144" s="238">
        <v>19.800000000000001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278</v>
      </c>
      <c r="AU144" s="244" t="s">
        <v>87</v>
      </c>
      <c r="AV144" s="13" t="s">
        <v>87</v>
      </c>
      <c r="AW144" s="13" t="s">
        <v>38</v>
      </c>
      <c r="AX144" s="13" t="s">
        <v>85</v>
      </c>
      <c r="AY144" s="244" t="s">
        <v>136</v>
      </c>
    </row>
    <row r="145" s="2" customFormat="1" ht="16.5" customHeight="1">
      <c r="A145" s="41"/>
      <c r="B145" s="42"/>
      <c r="C145" s="225" t="s">
        <v>159</v>
      </c>
      <c r="D145" s="225" t="s">
        <v>152</v>
      </c>
      <c r="E145" s="226" t="s">
        <v>2144</v>
      </c>
      <c r="F145" s="227" t="s">
        <v>2145</v>
      </c>
      <c r="G145" s="228" t="s">
        <v>227</v>
      </c>
      <c r="H145" s="229">
        <v>136</v>
      </c>
      <c r="I145" s="230"/>
      <c r="J145" s="231">
        <f>ROUND(I145*H145,2)</f>
        <v>0</v>
      </c>
      <c r="K145" s="227" t="s">
        <v>790</v>
      </c>
      <c r="L145" s="47"/>
      <c r="M145" s="232" t="s">
        <v>21</v>
      </c>
      <c r="N145" s="233" t="s">
        <v>48</v>
      </c>
      <c r="O145" s="87"/>
      <c r="P145" s="215">
        <f>O145*H145</f>
        <v>0</v>
      </c>
      <c r="Q145" s="215">
        <v>0.00033</v>
      </c>
      <c r="R145" s="215">
        <f>Q145*H145</f>
        <v>0.044880000000000003</v>
      </c>
      <c r="S145" s="215">
        <v>0</v>
      </c>
      <c r="T145" s="21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7" t="s">
        <v>142</v>
      </c>
      <c r="AT145" s="217" t="s">
        <v>152</v>
      </c>
      <c r="AU145" s="217" t="s">
        <v>87</v>
      </c>
      <c r="AY145" s="20" t="s">
        <v>136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20" t="s">
        <v>85</v>
      </c>
      <c r="BK145" s="218">
        <f>ROUND(I145*H145,2)</f>
        <v>0</v>
      </c>
      <c r="BL145" s="20" t="s">
        <v>142</v>
      </c>
      <c r="BM145" s="217" t="s">
        <v>2146</v>
      </c>
    </row>
    <row r="146" s="2" customFormat="1">
      <c r="A146" s="41"/>
      <c r="B146" s="42"/>
      <c r="C146" s="43"/>
      <c r="D146" s="219" t="s">
        <v>143</v>
      </c>
      <c r="E146" s="43"/>
      <c r="F146" s="220" t="s">
        <v>2147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143</v>
      </c>
      <c r="AU146" s="20" t="s">
        <v>87</v>
      </c>
    </row>
    <row r="147" s="2" customFormat="1">
      <c r="A147" s="41"/>
      <c r="B147" s="42"/>
      <c r="C147" s="43"/>
      <c r="D147" s="276" t="s">
        <v>793</v>
      </c>
      <c r="E147" s="43"/>
      <c r="F147" s="277" t="s">
        <v>2148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793</v>
      </c>
      <c r="AU147" s="20" t="s">
        <v>87</v>
      </c>
    </row>
    <row r="148" s="15" customFormat="1">
      <c r="A148" s="15"/>
      <c r="B148" s="258"/>
      <c r="C148" s="259"/>
      <c r="D148" s="219" t="s">
        <v>278</v>
      </c>
      <c r="E148" s="260" t="s">
        <v>21</v>
      </c>
      <c r="F148" s="261" t="s">
        <v>1391</v>
      </c>
      <c r="G148" s="259"/>
      <c r="H148" s="260" t="s">
        <v>21</v>
      </c>
      <c r="I148" s="262"/>
      <c r="J148" s="259"/>
      <c r="K148" s="259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278</v>
      </c>
      <c r="AU148" s="267" t="s">
        <v>87</v>
      </c>
      <c r="AV148" s="15" t="s">
        <v>85</v>
      </c>
      <c r="AW148" s="15" t="s">
        <v>38</v>
      </c>
      <c r="AX148" s="15" t="s">
        <v>77</v>
      </c>
      <c r="AY148" s="267" t="s">
        <v>136</v>
      </c>
    </row>
    <row r="149" s="13" customFormat="1">
      <c r="A149" s="13"/>
      <c r="B149" s="234"/>
      <c r="C149" s="235"/>
      <c r="D149" s="219" t="s">
        <v>278</v>
      </c>
      <c r="E149" s="236" t="s">
        <v>21</v>
      </c>
      <c r="F149" s="237" t="s">
        <v>2149</v>
      </c>
      <c r="G149" s="235"/>
      <c r="H149" s="238">
        <v>68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278</v>
      </c>
      <c r="AU149" s="244" t="s">
        <v>87</v>
      </c>
      <c r="AV149" s="13" t="s">
        <v>87</v>
      </c>
      <c r="AW149" s="13" t="s">
        <v>38</v>
      </c>
      <c r="AX149" s="13" t="s">
        <v>77</v>
      </c>
      <c r="AY149" s="244" t="s">
        <v>136</v>
      </c>
    </row>
    <row r="150" s="13" customFormat="1">
      <c r="A150" s="13"/>
      <c r="B150" s="234"/>
      <c r="C150" s="235"/>
      <c r="D150" s="219" t="s">
        <v>278</v>
      </c>
      <c r="E150" s="236" t="s">
        <v>21</v>
      </c>
      <c r="F150" s="237" t="s">
        <v>2150</v>
      </c>
      <c r="G150" s="235"/>
      <c r="H150" s="238">
        <v>68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278</v>
      </c>
      <c r="AU150" s="244" t="s">
        <v>87</v>
      </c>
      <c r="AV150" s="13" t="s">
        <v>87</v>
      </c>
      <c r="AW150" s="13" t="s">
        <v>38</v>
      </c>
      <c r="AX150" s="13" t="s">
        <v>77</v>
      </c>
      <c r="AY150" s="244" t="s">
        <v>136</v>
      </c>
    </row>
    <row r="151" s="14" customFormat="1">
      <c r="A151" s="14"/>
      <c r="B151" s="245"/>
      <c r="C151" s="246"/>
      <c r="D151" s="219" t="s">
        <v>278</v>
      </c>
      <c r="E151" s="247" t="s">
        <v>21</v>
      </c>
      <c r="F151" s="248" t="s">
        <v>280</v>
      </c>
      <c r="G151" s="246"/>
      <c r="H151" s="249">
        <v>136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278</v>
      </c>
      <c r="AU151" s="255" t="s">
        <v>87</v>
      </c>
      <c r="AV151" s="14" t="s">
        <v>142</v>
      </c>
      <c r="AW151" s="14" t="s">
        <v>38</v>
      </c>
      <c r="AX151" s="14" t="s">
        <v>85</v>
      </c>
      <c r="AY151" s="255" t="s">
        <v>136</v>
      </c>
    </row>
    <row r="152" s="2" customFormat="1" ht="16.5" customHeight="1">
      <c r="A152" s="41"/>
      <c r="B152" s="42"/>
      <c r="C152" s="225" t="s">
        <v>174</v>
      </c>
      <c r="D152" s="225" t="s">
        <v>152</v>
      </c>
      <c r="E152" s="226" t="s">
        <v>2151</v>
      </c>
      <c r="F152" s="227" t="s">
        <v>2152</v>
      </c>
      <c r="G152" s="228" t="s">
        <v>472</v>
      </c>
      <c r="H152" s="229">
        <v>64</v>
      </c>
      <c r="I152" s="230"/>
      <c r="J152" s="231">
        <f>ROUND(I152*H152,2)</f>
        <v>0</v>
      </c>
      <c r="K152" s="227" t="s">
        <v>790</v>
      </c>
      <c r="L152" s="47"/>
      <c r="M152" s="232" t="s">
        <v>21</v>
      </c>
      <c r="N152" s="233" t="s">
        <v>48</v>
      </c>
      <c r="O152" s="87"/>
      <c r="P152" s="215">
        <f>O152*H152</f>
        <v>0</v>
      </c>
      <c r="Q152" s="215">
        <v>0.00020000000000000001</v>
      </c>
      <c r="R152" s="215">
        <f>Q152*H152</f>
        <v>0.012800000000000001</v>
      </c>
      <c r="S152" s="215">
        <v>0</v>
      </c>
      <c r="T152" s="21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7" t="s">
        <v>142</v>
      </c>
      <c r="AT152" s="217" t="s">
        <v>152</v>
      </c>
      <c r="AU152" s="217" t="s">
        <v>87</v>
      </c>
      <c r="AY152" s="20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20" t="s">
        <v>85</v>
      </c>
      <c r="BK152" s="218">
        <f>ROUND(I152*H152,2)</f>
        <v>0</v>
      </c>
      <c r="BL152" s="20" t="s">
        <v>142</v>
      </c>
      <c r="BM152" s="217" t="s">
        <v>2153</v>
      </c>
    </row>
    <row r="153" s="2" customFormat="1">
      <c r="A153" s="41"/>
      <c r="B153" s="42"/>
      <c r="C153" s="43"/>
      <c r="D153" s="219" t="s">
        <v>143</v>
      </c>
      <c r="E153" s="43"/>
      <c r="F153" s="220" t="s">
        <v>2154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143</v>
      </c>
      <c r="AU153" s="20" t="s">
        <v>87</v>
      </c>
    </row>
    <row r="154" s="2" customFormat="1">
      <c r="A154" s="41"/>
      <c r="B154" s="42"/>
      <c r="C154" s="43"/>
      <c r="D154" s="276" t="s">
        <v>793</v>
      </c>
      <c r="E154" s="43"/>
      <c r="F154" s="277" t="s">
        <v>2155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793</v>
      </c>
      <c r="AU154" s="20" t="s">
        <v>87</v>
      </c>
    </row>
    <row r="155" s="13" customFormat="1">
      <c r="A155" s="13"/>
      <c r="B155" s="234"/>
      <c r="C155" s="235"/>
      <c r="D155" s="219" t="s">
        <v>278</v>
      </c>
      <c r="E155" s="236" t="s">
        <v>21</v>
      </c>
      <c r="F155" s="237" t="s">
        <v>2156</v>
      </c>
      <c r="G155" s="235"/>
      <c r="H155" s="238">
        <v>32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278</v>
      </c>
      <c r="AU155" s="244" t="s">
        <v>87</v>
      </c>
      <c r="AV155" s="13" t="s">
        <v>87</v>
      </c>
      <c r="AW155" s="13" t="s">
        <v>38</v>
      </c>
      <c r="AX155" s="13" t="s">
        <v>77</v>
      </c>
      <c r="AY155" s="244" t="s">
        <v>136</v>
      </c>
    </row>
    <row r="156" s="13" customFormat="1">
      <c r="A156" s="13"/>
      <c r="B156" s="234"/>
      <c r="C156" s="235"/>
      <c r="D156" s="219" t="s">
        <v>278</v>
      </c>
      <c r="E156" s="236" t="s">
        <v>21</v>
      </c>
      <c r="F156" s="237" t="s">
        <v>2157</v>
      </c>
      <c r="G156" s="235"/>
      <c r="H156" s="238">
        <v>32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278</v>
      </c>
      <c r="AU156" s="244" t="s">
        <v>87</v>
      </c>
      <c r="AV156" s="13" t="s">
        <v>87</v>
      </c>
      <c r="AW156" s="13" t="s">
        <v>38</v>
      </c>
      <c r="AX156" s="13" t="s">
        <v>77</v>
      </c>
      <c r="AY156" s="244" t="s">
        <v>136</v>
      </c>
    </row>
    <row r="157" s="14" customFormat="1">
      <c r="A157" s="14"/>
      <c r="B157" s="245"/>
      <c r="C157" s="246"/>
      <c r="D157" s="219" t="s">
        <v>278</v>
      </c>
      <c r="E157" s="247" t="s">
        <v>21</v>
      </c>
      <c r="F157" s="248" t="s">
        <v>280</v>
      </c>
      <c r="G157" s="246"/>
      <c r="H157" s="249">
        <v>64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278</v>
      </c>
      <c r="AU157" s="255" t="s">
        <v>87</v>
      </c>
      <c r="AV157" s="14" t="s">
        <v>142</v>
      </c>
      <c r="AW157" s="14" t="s">
        <v>38</v>
      </c>
      <c r="AX157" s="14" t="s">
        <v>85</v>
      </c>
      <c r="AY157" s="255" t="s">
        <v>136</v>
      </c>
    </row>
    <row r="158" s="2" customFormat="1" ht="16.5" customHeight="1">
      <c r="A158" s="41"/>
      <c r="B158" s="42"/>
      <c r="C158" s="225" t="s">
        <v>8</v>
      </c>
      <c r="D158" s="225" t="s">
        <v>152</v>
      </c>
      <c r="E158" s="226" t="s">
        <v>2158</v>
      </c>
      <c r="F158" s="227" t="s">
        <v>2159</v>
      </c>
      <c r="G158" s="228" t="s">
        <v>472</v>
      </c>
      <c r="H158" s="229">
        <v>36</v>
      </c>
      <c r="I158" s="230"/>
      <c r="J158" s="231">
        <f>ROUND(I158*H158,2)</f>
        <v>0</v>
      </c>
      <c r="K158" s="227" t="s">
        <v>790</v>
      </c>
      <c r="L158" s="47"/>
      <c r="M158" s="232" t="s">
        <v>21</v>
      </c>
      <c r="N158" s="233" t="s">
        <v>48</v>
      </c>
      <c r="O158" s="87"/>
      <c r="P158" s="215">
        <f>O158*H158</f>
        <v>0</v>
      </c>
      <c r="Q158" s="215">
        <v>0.00020000000000000001</v>
      </c>
      <c r="R158" s="215">
        <f>Q158*H158</f>
        <v>0.0072000000000000007</v>
      </c>
      <c r="S158" s="215">
        <v>0</v>
      </c>
      <c r="T158" s="21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7" t="s">
        <v>142</v>
      </c>
      <c r="AT158" s="217" t="s">
        <v>152</v>
      </c>
      <c r="AU158" s="217" t="s">
        <v>87</v>
      </c>
      <c r="AY158" s="20" t="s">
        <v>136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20" t="s">
        <v>85</v>
      </c>
      <c r="BK158" s="218">
        <f>ROUND(I158*H158,2)</f>
        <v>0</v>
      </c>
      <c r="BL158" s="20" t="s">
        <v>142</v>
      </c>
      <c r="BM158" s="217" t="s">
        <v>2160</v>
      </c>
    </row>
    <row r="159" s="2" customFormat="1">
      <c r="A159" s="41"/>
      <c r="B159" s="42"/>
      <c r="C159" s="43"/>
      <c r="D159" s="219" t="s">
        <v>143</v>
      </c>
      <c r="E159" s="43"/>
      <c r="F159" s="220" t="s">
        <v>2161</v>
      </c>
      <c r="G159" s="43"/>
      <c r="H159" s="43"/>
      <c r="I159" s="221"/>
      <c r="J159" s="43"/>
      <c r="K159" s="43"/>
      <c r="L159" s="47"/>
      <c r="M159" s="222"/>
      <c r="N159" s="22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143</v>
      </c>
      <c r="AU159" s="20" t="s">
        <v>87</v>
      </c>
    </row>
    <row r="160" s="2" customFormat="1">
      <c r="A160" s="41"/>
      <c r="B160" s="42"/>
      <c r="C160" s="43"/>
      <c r="D160" s="276" t="s">
        <v>793</v>
      </c>
      <c r="E160" s="43"/>
      <c r="F160" s="277" t="s">
        <v>2162</v>
      </c>
      <c r="G160" s="43"/>
      <c r="H160" s="43"/>
      <c r="I160" s="221"/>
      <c r="J160" s="43"/>
      <c r="K160" s="43"/>
      <c r="L160" s="47"/>
      <c r="M160" s="222"/>
      <c r="N160" s="223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793</v>
      </c>
      <c r="AU160" s="20" t="s">
        <v>87</v>
      </c>
    </row>
    <row r="161" s="2" customFormat="1">
      <c r="A161" s="41"/>
      <c r="B161" s="42"/>
      <c r="C161" s="43"/>
      <c r="D161" s="219" t="s">
        <v>144</v>
      </c>
      <c r="E161" s="43"/>
      <c r="F161" s="224" t="s">
        <v>2163</v>
      </c>
      <c r="G161" s="43"/>
      <c r="H161" s="43"/>
      <c r="I161" s="221"/>
      <c r="J161" s="43"/>
      <c r="K161" s="43"/>
      <c r="L161" s="47"/>
      <c r="M161" s="222"/>
      <c r="N161" s="22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144</v>
      </c>
      <c r="AU161" s="20" t="s">
        <v>87</v>
      </c>
    </row>
    <row r="162" s="13" customFormat="1">
      <c r="A162" s="13"/>
      <c r="B162" s="234"/>
      <c r="C162" s="235"/>
      <c r="D162" s="219" t="s">
        <v>278</v>
      </c>
      <c r="E162" s="236" t="s">
        <v>21</v>
      </c>
      <c r="F162" s="237" t="s">
        <v>2164</v>
      </c>
      <c r="G162" s="235"/>
      <c r="H162" s="238">
        <v>12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278</v>
      </c>
      <c r="AU162" s="244" t="s">
        <v>87</v>
      </c>
      <c r="AV162" s="13" t="s">
        <v>87</v>
      </c>
      <c r="AW162" s="13" t="s">
        <v>38</v>
      </c>
      <c r="AX162" s="13" t="s">
        <v>77</v>
      </c>
      <c r="AY162" s="244" t="s">
        <v>136</v>
      </c>
    </row>
    <row r="163" s="13" customFormat="1">
      <c r="A163" s="13"/>
      <c r="B163" s="234"/>
      <c r="C163" s="235"/>
      <c r="D163" s="219" t="s">
        <v>278</v>
      </c>
      <c r="E163" s="236" t="s">
        <v>21</v>
      </c>
      <c r="F163" s="237" t="s">
        <v>2165</v>
      </c>
      <c r="G163" s="235"/>
      <c r="H163" s="238">
        <v>24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278</v>
      </c>
      <c r="AU163" s="244" t="s">
        <v>87</v>
      </c>
      <c r="AV163" s="13" t="s">
        <v>87</v>
      </c>
      <c r="AW163" s="13" t="s">
        <v>38</v>
      </c>
      <c r="AX163" s="13" t="s">
        <v>77</v>
      </c>
      <c r="AY163" s="244" t="s">
        <v>136</v>
      </c>
    </row>
    <row r="164" s="14" customFormat="1">
      <c r="A164" s="14"/>
      <c r="B164" s="245"/>
      <c r="C164" s="246"/>
      <c r="D164" s="219" t="s">
        <v>278</v>
      </c>
      <c r="E164" s="247" t="s">
        <v>21</v>
      </c>
      <c r="F164" s="248" t="s">
        <v>280</v>
      </c>
      <c r="G164" s="246"/>
      <c r="H164" s="249">
        <v>36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278</v>
      </c>
      <c r="AU164" s="255" t="s">
        <v>87</v>
      </c>
      <c r="AV164" s="14" t="s">
        <v>142</v>
      </c>
      <c r="AW164" s="14" t="s">
        <v>38</v>
      </c>
      <c r="AX164" s="14" t="s">
        <v>85</v>
      </c>
      <c r="AY164" s="255" t="s">
        <v>136</v>
      </c>
    </row>
    <row r="165" s="2" customFormat="1" ht="16.5" customHeight="1">
      <c r="A165" s="41"/>
      <c r="B165" s="42"/>
      <c r="C165" s="225" t="s">
        <v>181</v>
      </c>
      <c r="D165" s="225" t="s">
        <v>152</v>
      </c>
      <c r="E165" s="226" t="s">
        <v>2166</v>
      </c>
      <c r="F165" s="227" t="s">
        <v>2167</v>
      </c>
      <c r="G165" s="228" t="s">
        <v>227</v>
      </c>
      <c r="H165" s="229">
        <v>136</v>
      </c>
      <c r="I165" s="230"/>
      <c r="J165" s="231">
        <f>ROUND(I165*H165,2)</f>
        <v>0</v>
      </c>
      <c r="K165" s="227" t="s">
        <v>790</v>
      </c>
      <c r="L165" s="47"/>
      <c r="M165" s="232" t="s">
        <v>21</v>
      </c>
      <c r="N165" s="233" t="s">
        <v>48</v>
      </c>
      <c r="O165" s="87"/>
      <c r="P165" s="215">
        <f>O165*H165</f>
        <v>0</v>
      </c>
      <c r="Q165" s="215">
        <v>0.0010100000000000001</v>
      </c>
      <c r="R165" s="215">
        <f>Q165*H165</f>
        <v>0.13736000000000001</v>
      </c>
      <c r="S165" s="215">
        <v>0</v>
      </c>
      <c r="T165" s="21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7" t="s">
        <v>142</v>
      </c>
      <c r="AT165" s="217" t="s">
        <v>152</v>
      </c>
      <c r="AU165" s="217" t="s">
        <v>87</v>
      </c>
      <c r="AY165" s="20" t="s">
        <v>136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20" t="s">
        <v>85</v>
      </c>
      <c r="BK165" s="218">
        <f>ROUND(I165*H165,2)</f>
        <v>0</v>
      </c>
      <c r="BL165" s="20" t="s">
        <v>142</v>
      </c>
      <c r="BM165" s="217" t="s">
        <v>2168</v>
      </c>
    </row>
    <row r="166" s="2" customFormat="1">
      <c r="A166" s="41"/>
      <c r="B166" s="42"/>
      <c r="C166" s="43"/>
      <c r="D166" s="219" t="s">
        <v>143</v>
      </c>
      <c r="E166" s="43"/>
      <c r="F166" s="220" t="s">
        <v>2169</v>
      </c>
      <c r="G166" s="43"/>
      <c r="H166" s="43"/>
      <c r="I166" s="221"/>
      <c r="J166" s="43"/>
      <c r="K166" s="43"/>
      <c r="L166" s="47"/>
      <c r="M166" s="222"/>
      <c r="N166" s="22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143</v>
      </c>
      <c r="AU166" s="20" t="s">
        <v>87</v>
      </c>
    </row>
    <row r="167" s="2" customFormat="1">
      <c r="A167" s="41"/>
      <c r="B167" s="42"/>
      <c r="C167" s="43"/>
      <c r="D167" s="276" t="s">
        <v>793</v>
      </c>
      <c r="E167" s="43"/>
      <c r="F167" s="277" t="s">
        <v>2170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793</v>
      </c>
      <c r="AU167" s="20" t="s">
        <v>87</v>
      </c>
    </row>
    <row r="168" s="15" customFormat="1">
      <c r="A168" s="15"/>
      <c r="B168" s="258"/>
      <c r="C168" s="259"/>
      <c r="D168" s="219" t="s">
        <v>278</v>
      </c>
      <c r="E168" s="260" t="s">
        <v>21</v>
      </c>
      <c r="F168" s="261" t="s">
        <v>1391</v>
      </c>
      <c r="G168" s="259"/>
      <c r="H168" s="260" t="s">
        <v>21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278</v>
      </c>
      <c r="AU168" s="267" t="s">
        <v>87</v>
      </c>
      <c r="AV168" s="15" t="s">
        <v>85</v>
      </c>
      <c r="AW168" s="15" t="s">
        <v>38</v>
      </c>
      <c r="AX168" s="15" t="s">
        <v>77</v>
      </c>
      <c r="AY168" s="267" t="s">
        <v>136</v>
      </c>
    </row>
    <row r="169" s="13" customFormat="1">
      <c r="A169" s="13"/>
      <c r="B169" s="234"/>
      <c r="C169" s="235"/>
      <c r="D169" s="219" t="s">
        <v>278</v>
      </c>
      <c r="E169" s="236" t="s">
        <v>21</v>
      </c>
      <c r="F169" s="237" t="s">
        <v>2149</v>
      </c>
      <c r="G169" s="235"/>
      <c r="H169" s="238">
        <v>68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278</v>
      </c>
      <c r="AU169" s="244" t="s">
        <v>87</v>
      </c>
      <c r="AV169" s="13" t="s">
        <v>87</v>
      </c>
      <c r="AW169" s="13" t="s">
        <v>38</v>
      </c>
      <c r="AX169" s="13" t="s">
        <v>77</v>
      </c>
      <c r="AY169" s="244" t="s">
        <v>136</v>
      </c>
    </row>
    <row r="170" s="13" customFormat="1">
      <c r="A170" s="13"/>
      <c r="B170" s="234"/>
      <c r="C170" s="235"/>
      <c r="D170" s="219" t="s">
        <v>278</v>
      </c>
      <c r="E170" s="236" t="s">
        <v>21</v>
      </c>
      <c r="F170" s="237" t="s">
        <v>2150</v>
      </c>
      <c r="G170" s="235"/>
      <c r="H170" s="238">
        <v>68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278</v>
      </c>
      <c r="AU170" s="244" t="s">
        <v>87</v>
      </c>
      <c r="AV170" s="13" t="s">
        <v>87</v>
      </c>
      <c r="AW170" s="13" t="s">
        <v>38</v>
      </c>
      <c r="AX170" s="13" t="s">
        <v>77</v>
      </c>
      <c r="AY170" s="244" t="s">
        <v>136</v>
      </c>
    </row>
    <row r="171" s="14" customFormat="1">
      <c r="A171" s="14"/>
      <c r="B171" s="245"/>
      <c r="C171" s="246"/>
      <c r="D171" s="219" t="s">
        <v>278</v>
      </c>
      <c r="E171" s="247" t="s">
        <v>21</v>
      </c>
      <c r="F171" s="248" t="s">
        <v>280</v>
      </c>
      <c r="G171" s="246"/>
      <c r="H171" s="249">
        <v>136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278</v>
      </c>
      <c r="AU171" s="255" t="s">
        <v>87</v>
      </c>
      <c r="AV171" s="14" t="s">
        <v>142</v>
      </c>
      <c r="AW171" s="14" t="s">
        <v>38</v>
      </c>
      <c r="AX171" s="14" t="s">
        <v>85</v>
      </c>
      <c r="AY171" s="255" t="s">
        <v>136</v>
      </c>
    </row>
    <row r="172" s="2" customFormat="1" ht="16.5" customHeight="1">
      <c r="A172" s="41"/>
      <c r="B172" s="42"/>
      <c r="C172" s="225" t="s">
        <v>166</v>
      </c>
      <c r="D172" s="225" t="s">
        <v>152</v>
      </c>
      <c r="E172" s="226" t="s">
        <v>2171</v>
      </c>
      <c r="F172" s="227" t="s">
        <v>2172</v>
      </c>
      <c r="G172" s="228" t="s">
        <v>194</v>
      </c>
      <c r="H172" s="229">
        <v>612</v>
      </c>
      <c r="I172" s="230"/>
      <c r="J172" s="231">
        <f>ROUND(I172*H172,2)</f>
        <v>0</v>
      </c>
      <c r="K172" s="227" t="s">
        <v>790</v>
      </c>
      <c r="L172" s="47"/>
      <c r="M172" s="232" t="s">
        <v>21</v>
      </c>
      <c r="N172" s="233" t="s">
        <v>48</v>
      </c>
      <c r="O172" s="87"/>
      <c r="P172" s="215">
        <f>O172*H172</f>
        <v>0</v>
      </c>
      <c r="Q172" s="215">
        <v>0.00014999999999999999</v>
      </c>
      <c r="R172" s="215">
        <f>Q172*H172</f>
        <v>0.091799999999999993</v>
      </c>
      <c r="S172" s="215">
        <v>0</v>
      </c>
      <c r="T172" s="21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7" t="s">
        <v>142</v>
      </c>
      <c r="AT172" s="217" t="s">
        <v>152</v>
      </c>
      <c r="AU172" s="217" t="s">
        <v>87</v>
      </c>
      <c r="AY172" s="20" t="s">
        <v>136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20" t="s">
        <v>85</v>
      </c>
      <c r="BK172" s="218">
        <f>ROUND(I172*H172,2)</f>
        <v>0</v>
      </c>
      <c r="BL172" s="20" t="s">
        <v>142</v>
      </c>
      <c r="BM172" s="217" t="s">
        <v>2173</v>
      </c>
    </row>
    <row r="173" s="2" customFormat="1">
      <c r="A173" s="41"/>
      <c r="B173" s="42"/>
      <c r="C173" s="43"/>
      <c r="D173" s="219" t="s">
        <v>143</v>
      </c>
      <c r="E173" s="43"/>
      <c r="F173" s="220" t="s">
        <v>2174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143</v>
      </c>
      <c r="AU173" s="20" t="s">
        <v>87</v>
      </c>
    </row>
    <row r="174" s="2" customFormat="1">
      <c r="A174" s="41"/>
      <c r="B174" s="42"/>
      <c r="C174" s="43"/>
      <c r="D174" s="276" t="s">
        <v>793</v>
      </c>
      <c r="E174" s="43"/>
      <c r="F174" s="277" t="s">
        <v>2175</v>
      </c>
      <c r="G174" s="43"/>
      <c r="H174" s="43"/>
      <c r="I174" s="221"/>
      <c r="J174" s="43"/>
      <c r="K174" s="43"/>
      <c r="L174" s="47"/>
      <c r="M174" s="222"/>
      <c r="N174" s="223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793</v>
      </c>
      <c r="AU174" s="20" t="s">
        <v>87</v>
      </c>
    </row>
    <row r="175" s="15" customFormat="1">
      <c r="A175" s="15"/>
      <c r="B175" s="258"/>
      <c r="C175" s="259"/>
      <c r="D175" s="219" t="s">
        <v>278</v>
      </c>
      <c r="E175" s="260" t="s">
        <v>21</v>
      </c>
      <c r="F175" s="261" t="s">
        <v>2176</v>
      </c>
      <c r="G175" s="259"/>
      <c r="H175" s="260" t="s">
        <v>21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278</v>
      </c>
      <c r="AU175" s="267" t="s">
        <v>87</v>
      </c>
      <c r="AV175" s="15" t="s">
        <v>85</v>
      </c>
      <c r="AW175" s="15" t="s">
        <v>38</v>
      </c>
      <c r="AX175" s="15" t="s">
        <v>77</v>
      </c>
      <c r="AY175" s="267" t="s">
        <v>136</v>
      </c>
    </row>
    <row r="176" s="13" customFormat="1">
      <c r="A176" s="13"/>
      <c r="B176" s="234"/>
      <c r="C176" s="235"/>
      <c r="D176" s="219" t="s">
        <v>278</v>
      </c>
      <c r="E176" s="236" t="s">
        <v>21</v>
      </c>
      <c r="F176" s="237" t="s">
        <v>2177</v>
      </c>
      <c r="G176" s="235"/>
      <c r="H176" s="238">
        <v>612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278</v>
      </c>
      <c r="AU176" s="244" t="s">
        <v>87</v>
      </c>
      <c r="AV176" s="13" t="s">
        <v>87</v>
      </c>
      <c r="AW176" s="13" t="s">
        <v>38</v>
      </c>
      <c r="AX176" s="13" t="s">
        <v>77</v>
      </c>
      <c r="AY176" s="244" t="s">
        <v>136</v>
      </c>
    </row>
    <row r="177" s="14" customFormat="1">
      <c r="A177" s="14"/>
      <c r="B177" s="245"/>
      <c r="C177" s="246"/>
      <c r="D177" s="219" t="s">
        <v>278</v>
      </c>
      <c r="E177" s="247" t="s">
        <v>2049</v>
      </c>
      <c r="F177" s="248" t="s">
        <v>280</v>
      </c>
      <c r="G177" s="246"/>
      <c r="H177" s="249">
        <v>612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278</v>
      </c>
      <c r="AU177" s="255" t="s">
        <v>87</v>
      </c>
      <c r="AV177" s="14" t="s">
        <v>142</v>
      </c>
      <c r="AW177" s="14" t="s">
        <v>38</v>
      </c>
      <c r="AX177" s="14" t="s">
        <v>85</v>
      </c>
      <c r="AY177" s="255" t="s">
        <v>136</v>
      </c>
    </row>
    <row r="178" s="2" customFormat="1" ht="16.5" customHeight="1">
      <c r="A178" s="41"/>
      <c r="B178" s="42"/>
      <c r="C178" s="205" t="s">
        <v>188</v>
      </c>
      <c r="D178" s="205" t="s">
        <v>137</v>
      </c>
      <c r="E178" s="206" t="s">
        <v>2178</v>
      </c>
      <c r="F178" s="207" t="s">
        <v>2179</v>
      </c>
      <c r="G178" s="208" t="s">
        <v>550</v>
      </c>
      <c r="H178" s="209">
        <v>75.581999999999994</v>
      </c>
      <c r="I178" s="210"/>
      <c r="J178" s="211">
        <f>ROUND(I178*H178,2)</f>
        <v>0</v>
      </c>
      <c r="K178" s="207" t="s">
        <v>21</v>
      </c>
      <c r="L178" s="212"/>
      <c r="M178" s="213" t="s">
        <v>21</v>
      </c>
      <c r="N178" s="214" t="s">
        <v>48</v>
      </c>
      <c r="O178" s="87"/>
      <c r="P178" s="215">
        <f>O178*H178</f>
        <v>0</v>
      </c>
      <c r="Q178" s="215">
        <v>1</v>
      </c>
      <c r="R178" s="215">
        <f>Q178*H178</f>
        <v>75.581999999999994</v>
      </c>
      <c r="S178" s="215">
        <v>0</v>
      </c>
      <c r="T178" s="21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7" t="s">
        <v>141</v>
      </c>
      <c r="AT178" s="217" t="s">
        <v>137</v>
      </c>
      <c r="AU178" s="217" t="s">
        <v>87</v>
      </c>
      <c r="AY178" s="20" t="s">
        <v>136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20" t="s">
        <v>85</v>
      </c>
      <c r="BK178" s="218">
        <f>ROUND(I178*H178,2)</f>
        <v>0</v>
      </c>
      <c r="BL178" s="20" t="s">
        <v>142</v>
      </c>
      <c r="BM178" s="217" t="s">
        <v>2180</v>
      </c>
    </row>
    <row r="179" s="2" customFormat="1">
      <c r="A179" s="41"/>
      <c r="B179" s="42"/>
      <c r="C179" s="43"/>
      <c r="D179" s="219" t="s">
        <v>143</v>
      </c>
      <c r="E179" s="43"/>
      <c r="F179" s="220" t="s">
        <v>2179</v>
      </c>
      <c r="G179" s="43"/>
      <c r="H179" s="43"/>
      <c r="I179" s="221"/>
      <c r="J179" s="43"/>
      <c r="K179" s="43"/>
      <c r="L179" s="47"/>
      <c r="M179" s="222"/>
      <c r="N179" s="22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143</v>
      </c>
      <c r="AU179" s="20" t="s">
        <v>87</v>
      </c>
    </row>
    <row r="180" s="13" customFormat="1">
      <c r="A180" s="13"/>
      <c r="B180" s="234"/>
      <c r="C180" s="235"/>
      <c r="D180" s="219" t="s">
        <v>278</v>
      </c>
      <c r="E180" s="236" t="s">
        <v>21</v>
      </c>
      <c r="F180" s="237" t="s">
        <v>2181</v>
      </c>
      <c r="G180" s="235"/>
      <c r="H180" s="238">
        <v>75.581999999999994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278</v>
      </c>
      <c r="AU180" s="244" t="s">
        <v>87</v>
      </c>
      <c r="AV180" s="13" t="s">
        <v>87</v>
      </c>
      <c r="AW180" s="13" t="s">
        <v>38</v>
      </c>
      <c r="AX180" s="13" t="s">
        <v>85</v>
      </c>
      <c r="AY180" s="244" t="s">
        <v>136</v>
      </c>
    </row>
    <row r="181" s="2" customFormat="1" ht="16.5" customHeight="1">
      <c r="A181" s="41"/>
      <c r="B181" s="42"/>
      <c r="C181" s="225" t="s">
        <v>170</v>
      </c>
      <c r="D181" s="225" t="s">
        <v>152</v>
      </c>
      <c r="E181" s="226" t="s">
        <v>2182</v>
      </c>
      <c r="F181" s="227" t="s">
        <v>2183</v>
      </c>
      <c r="G181" s="228" t="s">
        <v>194</v>
      </c>
      <c r="H181" s="229">
        <v>458.31</v>
      </c>
      <c r="I181" s="230"/>
      <c r="J181" s="231">
        <f>ROUND(I181*H181,2)</f>
        <v>0</v>
      </c>
      <c r="K181" s="227" t="s">
        <v>790</v>
      </c>
      <c r="L181" s="47"/>
      <c r="M181" s="232" t="s">
        <v>21</v>
      </c>
      <c r="N181" s="233" t="s">
        <v>48</v>
      </c>
      <c r="O181" s="87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7" t="s">
        <v>142</v>
      </c>
      <c r="AT181" s="217" t="s">
        <v>152</v>
      </c>
      <c r="AU181" s="217" t="s">
        <v>87</v>
      </c>
      <c r="AY181" s="20" t="s">
        <v>136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20" t="s">
        <v>85</v>
      </c>
      <c r="BK181" s="218">
        <f>ROUND(I181*H181,2)</f>
        <v>0</v>
      </c>
      <c r="BL181" s="20" t="s">
        <v>142</v>
      </c>
      <c r="BM181" s="217" t="s">
        <v>2184</v>
      </c>
    </row>
    <row r="182" s="2" customFormat="1">
      <c r="A182" s="41"/>
      <c r="B182" s="42"/>
      <c r="C182" s="43"/>
      <c r="D182" s="219" t="s">
        <v>143</v>
      </c>
      <c r="E182" s="43"/>
      <c r="F182" s="220" t="s">
        <v>2185</v>
      </c>
      <c r="G182" s="43"/>
      <c r="H182" s="43"/>
      <c r="I182" s="221"/>
      <c r="J182" s="43"/>
      <c r="K182" s="43"/>
      <c r="L182" s="47"/>
      <c r="M182" s="222"/>
      <c r="N182" s="22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143</v>
      </c>
      <c r="AU182" s="20" t="s">
        <v>87</v>
      </c>
    </row>
    <row r="183" s="2" customFormat="1">
      <c r="A183" s="41"/>
      <c r="B183" s="42"/>
      <c r="C183" s="43"/>
      <c r="D183" s="276" t="s">
        <v>793</v>
      </c>
      <c r="E183" s="43"/>
      <c r="F183" s="277" t="s">
        <v>2186</v>
      </c>
      <c r="G183" s="43"/>
      <c r="H183" s="43"/>
      <c r="I183" s="221"/>
      <c r="J183" s="43"/>
      <c r="K183" s="43"/>
      <c r="L183" s="47"/>
      <c r="M183" s="222"/>
      <c r="N183" s="22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793</v>
      </c>
      <c r="AU183" s="20" t="s">
        <v>87</v>
      </c>
    </row>
    <row r="184" s="15" customFormat="1">
      <c r="A184" s="15"/>
      <c r="B184" s="258"/>
      <c r="C184" s="259"/>
      <c r="D184" s="219" t="s">
        <v>278</v>
      </c>
      <c r="E184" s="260" t="s">
        <v>21</v>
      </c>
      <c r="F184" s="261" t="s">
        <v>2176</v>
      </c>
      <c r="G184" s="259"/>
      <c r="H184" s="260" t="s">
        <v>21</v>
      </c>
      <c r="I184" s="262"/>
      <c r="J184" s="259"/>
      <c r="K184" s="259"/>
      <c r="L184" s="263"/>
      <c r="M184" s="264"/>
      <c r="N184" s="265"/>
      <c r="O184" s="265"/>
      <c r="P184" s="265"/>
      <c r="Q184" s="265"/>
      <c r="R184" s="265"/>
      <c r="S184" s="265"/>
      <c r="T184" s="26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7" t="s">
        <v>278</v>
      </c>
      <c r="AU184" s="267" t="s">
        <v>87</v>
      </c>
      <c r="AV184" s="15" t="s">
        <v>85</v>
      </c>
      <c r="AW184" s="15" t="s">
        <v>38</v>
      </c>
      <c r="AX184" s="15" t="s">
        <v>77</v>
      </c>
      <c r="AY184" s="267" t="s">
        <v>136</v>
      </c>
    </row>
    <row r="185" s="13" customFormat="1">
      <c r="A185" s="13"/>
      <c r="B185" s="234"/>
      <c r="C185" s="235"/>
      <c r="D185" s="219" t="s">
        <v>278</v>
      </c>
      <c r="E185" s="236" t="s">
        <v>21</v>
      </c>
      <c r="F185" s="237" t="s">
        <v>2187</v>
      </c>
      <c r="G185" s="235"/>
      <c r="H185" s="238">
        <v>210.44999999999999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278</v>
      </c>
      <c r="AU185" s="244" t="s">
        <v>87</v>
      </c>
      <c r="AV185" s="13" t="s">
        <v>87</v>
      </c>
      <c r="AW185" s="13" t="s">
        <v>38</v>
      </c>
      <c r="AX185" s="13" t="s">
        <v>77</v>
      </c>
      <c r="AY185" s="244" t="s">
        <v>136</v>
      </c>
    </row>
    <row r="186" s="13" customFormat="1">
      <c r="A186" s="13"/>
      <c r="B186" s="234"/>
      <c r="C186" s="235"/>
      <c r="D186" s="219" t="s">
        <v>278</v>
      </c>
      <c r="E186" s="236" t="s">
        <v>21</v>
      </c>
      <c r="F186" s="237" t="s">
        <v>2188</v>
      </c>
      <c r="G186" s="235"/>
      <c r="H186" s="238">
        <v>247.86000000000001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278</v>
      </c>
      <c r="AU186" s="244" t="s">
        <v>87</v>
      </c>
      <c r="AV186" s="13" t="s">
        <v>87</v>
      </c>
      <c r="AW186" s="13" t="s">
        <v>38</v>
      </c>
      <c r="AX186" s="13" t="s">
        <v>77</v>
      </c>
      <c r="AY186" s="244" t="s">
        <v>136</v>
      </c>
    </row>
    <row r="187" s="14" customFormat="1">
      <c r="A187" s="14"/>
      <c r="B187" s="245"/>
      <c r="C187" s="246"/>
      <c r="D187" s="219" t="s">
        <v>278</v>
      </c>
      <c r="E187" s="247" t="s">
        <v>21</v>
      </c>
      <c r="F187" s="248" t="s">
        <v>280</v>
      </c>
      <c r="G187" s="246"/>
      <c r="H187" s="249">
        <v>458.31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278</v>
      </c>
      <c r="AU187" s="255" t="s">
        <v>87</v>
      </c>
      <c r="AV187" s="14" t="s">
        <v>142</v>
      </c>
      <c r="AW187" s="14" t="s">
        <v>38</v>
      </c>
      <c r="AX187" s="14" t="s">
        <v>85</v>
      </c>
      <c r="AY187" s="255" t="s">
        <v>136</v>
      </c>
    </row>
    <row r="188" s="2" customFormat="1" ht="16.5" customHeight="1">
      <c r="A188" s="41"/>
      <c r="B188" s="42"/>
      <c r="C188" s="225" t="s">
        <v>197</v>
      </c>
      <c r="D188" s="225" t="s">
        <v>152</v>
      </c>
      <c r="E188" s="226" t="s">
        <v>2189</v>
      </c>
      <c r="F188" s="227" t="s">
        <v>2190</v>
      </c>
      <c r="G188" s="228" t="s">
        <v>194</v>
      </c>
      <c r="H188" s="229">
        <v>97.200000000000003</v>
      </c>
      <c r="I188" s="230"/>
      <c r="J188" s="231">
        <f>ROUND(I188*H188,2)</f>
        <v>0</v>
      </c>
      <c r="K188" s="227" t="s">
        <v>21</v>
      </c>
      <c r="L188" s="47"/>
      <c r="M188" s="232" t="s">
        <v>21</v>
      </c>
      <c r="N188" s="233" t="s">
        <v>48</v>
      </c>
      <c r="O188" s="87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7" t="s">
        <v>142</v>
      </c>
      <c r="AT188" s="217" t="s">
        <v>152</v>
      </c>
      <c r="AU188" s="217" t="s">
        <v>87</v>
      </c>
      <c r="AY188" s="20" t="s">
        <v>136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20" t="s">
        <v>85</v>
      </c>
      <c r="BK188" s="218">
        <f>ROUND(I188*H188,2)</f>
        <v>0</v>
      </c>
      <c r="BL188" s="20" t="s">
        <v>142</v>
      </c>
      <c r="BM188" s="217" t="s">
        <v>2191</v>
      </c>
    </row>
    <row r="189" s="2" customFormat="1">
      <c r="A189" s="41"/>
      <c r="B189" s="42"/>
      <c r="C189" s="43"/>
      <c r="D189" s="219" t="s">
        <v>143</v>
      </c>
      <c r="E189" s="43"/>
      <c r="F189" s="220" t="s">
        <v>2192</v>
      </c>
      <c r="G189" s="43"/>
      <c r="H189" s="43"/>
      <c r="I189" s="221"/>
      <c r="J189" s="43"/>
      <c r="K189" s="43"/>
      <c r="L189" s="47"/>
      <c r="M189" s="222"/>
      <c r="N189" s="223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143</v>
      </c>
      <c r="AU189" s="20" t="s">
        <v>87</v>
      </c>
    </row>
    <row r="190" s="15" customFormat="1">
      <c r="A190" s="15"/>
      <c r="B190" s="258"/>
      <c r="C190" s="259"/>
      <c r="D190" s="219" t="s">
        <v>278</v>
      </c>
      <c r="E190" s="260" t="s">
        <v>21</v>
      </c>
      <c r="F190" s="261" t="s">
        <v>2176</v>
      </c>
      <c r="G190" s="259"/>
      <c r="H190" s="260" t="s">
        <v>21</v>
      </c>
      <c r="I190" s="262"/>
      <c r="J190" s="259"/>
      <c r="K190" s="259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278</v>
      </c>
      <c r="AU190" s="267" t="s">
        <v>87</v>
      </c>
      <c r="AV190" s="15" t="s">
        <v>85</v>
      </c>
      <c r="AW190" s="15" t="s">
        <v>38</v>
      </c>
      <c r="AX190" s="15" t="s">
        <v>77</v>
      </c>
      <c r="AY190" s="267" t="s">
        <v>136</v>
      </c>
    </row>
    <row r="191" s="13" customFormat="1">
      <c r="A191" s="13"/>
      <c r="B191" s="234"/>
      <c r="C191" s="235"/>
      <c r="D191" s="219" t="s">
        <v>278</v>
      </c>
      <c r="E191" s="236" t="s">
        <v>21</v>
      </c>
      <c r="F191" s="237" t="s">
        <v>2193</v>
      </c>
      <c r="G191" s="235"/>
      <c r="H191" s="238">
        <v>97.200000000000003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278</v>
      </c>
      <c r="AU191" s="244" t="s">
        <v>87</v>
      </c>
      <c r="AV191" s="13" t="s">
        <v>87</v>
      </c>
      <c r="AW191" s="13" t="s">
        <v>38</v>
      </c>
      <c r="AX191" s="13" t="s">
        <v>85</v>
      </c>
      <c r="AY191" s="244" t="s">
        <v>136</v>
      </c>
    </row>
    <row r="192" s="2" customFormat="1" ht="16.5" customHeight="1">
      <c r="A192" s="41"/>
      <c r="B192" s="42"/>
      <c r="C192" s="225" t="s">
        <v>173</v>
      </c>
      <c r="D192" s="225" t="s">
        <v>152</v>
      </c>
      <c r="E192" s="226" t="s">
        <v>2194</v>
      </c>
      <c r="F192" s="227" t="s">
        <v>2195</v>
      </c>
      <c r="G192" s="228" t="s">
        <v>140</v>
      </c>
      <c r="H192" s="229">
        <v>50438</v>
      </c>
      <c r="I192" s="230"/>
      <c r="J192" s="231">
        <f>ROUND(I192*H192,2)</f>
        <v>0</v>
      </c>
      <c r="K192" s="227" t="s">
        <v>790</v>
      </c>
      <c r="L192" s="47"/>
      <c r="M192" s="232" t="s">
        <v>21</v>
      </c>
      <c r="N192" s="233" t="s">
        <v>48</v>
      </c>
      <c r="O192" s="87"/>
      <c r="P192" s="215">
        <f>O192*H192</f>
        <v>0</v>
      </c>
      <c r="Q192" s="215">
        <v>0.00025999999999999998</v>
      </c>
      <c r="R192" s="215">
        <f>Q192*H192</f>
        <v>13.113879999999998</v>
      </c>
      <c r="S192" s="215">
        <v>0</v>
      </c>
      <c r="T192" s="21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7" t="s">
        <v>142</v>
      </c>
      <c r="AT192" s="217" t="s">
        <v>152</v>
      </c>
      <c r="AU192" s="217" t="s">
        <v>87</v>
      </c>
      <c r="AY192" s="20" t="s">
        <v>136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20" t="s">
        <v>85</v>
      </c>
      <c r="BK192" s="218">
        <f>ROUND(I192*H192,2)</f>
        <v>0</v>
      </c>
      <c r="BL192" s="20" t="s">
        <v>142</v>
      </c>
      <c r="BM192" s="217" t="s">
        <v>2196</v>
      </c>
    </row>
    <row r="193" s="2" customFormat="1">
      <c r="A193" s="41"/>
      <c r="B193" s="42"/>
      <c r="C193" s="43"/>
      <c r="D193" s="219" t="s">
        <v>143</v>
      </c>
      <c r="E193" s="43"/>
      <c r="F193" s="220" t="s">
        <v>2197</v>
      </c>
      <c r="G193" s="43"/>
      <c r="H193" s="43"/>
      <c r="I193" s="221"/>
      <c r="J193" s="43"/>
      <c r="K193" s="43"/>
      <c r="L193" s="47"/>
      <c r="M193" s="222"/>
      <c r="N193" s="223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143</v>
      </c>
      <c r="AU193" s="20" t="s">
        <v>87</v>
      </c>
    </row>
    <row r="194" s="2" customFormat="1">
      <c r="A194" s="41"/>
      <c r="B194" s="42"/>
      <c r="C194" s="43"/>
      <c r="D194" s="276" t="s">
        <v>793</v>
      </c>
      <c r="E194" s="43"/>
      <c r="F194" s="277" t="s">
        <v>2198</v>
      </c>
      <c r="G194" s="43"/>
      <c r="H194" s="43"/>
      <c r="I194" s="221"/>
      <c r="J194" s="43"/>
      <c r="K194" s="43"/>
      <c r="L194" s="47"/>
      <c r="M194" s="222"/>
      <c r="N194" s="22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793</v>
      </c>
      <c r="AU194" s="20" t="s">
        <v>87</v>
      </c>
    </row>
    <row r="195" s="13" customFormat="1">
      <c r="A195" s="13"/>
      <c r="B195" s="234"/>
      <c r="C195" s="235"/>
      <c r="D195" s="219" t="s">
        <v>278</v>
      </c>
      <c r="E195" s="236" t="s">
        <v>21</v>
      </c>
      <c r="F195" s="237" t="s">
        <v>2199</v>
      </c>
      <c r="G195" s="235"/>
      <c r="H195" s="238">
        <v>42032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278</v>
      </c>
      <c r="AU195" s="244" t="s">
        <v>87</v>
      </c>
      <c r="AV195" s="13" t="s">
        <v>87</v>
      </c>
      <c r="AW195" s="13" t="s">
        <v>38</v>
      </c>
      <c r="AX195" s="13" t="s">
        <v>77</v>
      </c>
      <c r="AY195" s="244" t="s">
        <v>136</v>
      </c>
    </row>
    <row r="196" s="13" customFormat="1">
      <c r="A196" s="13"/>
      <c r="B196" s="234"/>
      <c r="C196" s="235"/>
      <c r="D196" s="219" t="s">
        <v>278</v>
      </c>
      <c r="E196" s="236" t="s">
        <v>21</v>
      </c>
      <c r="F196" s="237" t="s">
        <v>2200</v>
      </c>
      <c r="G196" s="235"/>
      <c r="H196" s="238">
        <v>8406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278</v>
      </c>
      <c r="AU196" s="244" t="s">
        <v>87</v>
      </c>
      <c r="AV196" s="13" t="s">
        <v>87</v>
      </c>
      <c r="AW196" s="13" t="s">
        <v>38</v>
      </c>
      <c r="AX196" s="13" t="s">
        <v>77</v>
      </c>
      <c r="AY196" s="244" t="s">
        <v>136</v>
      </c>
    </row>
    <row r="197" s="14" customFormat="1">
      <c r="A197" s="14"/>
      <c r="B197" s="245"/>
      <c r="C197" s="246"/>
      <c r="D197" s="219" t="s">
        <v>278</v>
      </c>
      <c r="E197" s="247" t="s">
        <v>21</v>
      </c>
      <c r="F197" s="248" t="s">
        <v>280</v>
      </c>
      <c r="G197" s="246"/>
      <c r="H197" s="249">
        <v>50438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278</v>
      </c>
      <c r="AU197" s="255" t="s">
        <v>87</v>
      </c>
      <c r="AV197" s="14" t="s">
        <v>142</v>
      </c>
      <c r="AW197" s="14" t="s">
        <v>38</v>
      </c>
      <c r="AX197" s="14" t="s">
        <v>85</v>
      </c>
      <c r="AY197" s="255" t="s">
        <v>136</v>
      </c>
    </row>
    <row r="198" s="2" customFormat="1" ht="16.5" customHeight="1">
      <c r="A198" s="41"/>
      <c r="B198" s="42"/>
      <c r="C198" s="205" t="s">
        <v>204</v>
      </c>
      <c r="D198" s="205" t="s">
        <v>137</v>
      </c>
      <c r="E198" s="206" t="s">
        <v>2201</v>
      </c>
      <c r="F198" s="207" t="s">
        <v>2202</v>
      </c>
      <c r="G198" s="208" t="s">
        <v>550</v>
      </c>
      <c r="H198" s="209">
        <v>42.031999999999996</v>
      </c>
      <c r="I198" s="210"/>
      <c r="J198" s="211">
        <f>ROUND(I198*H198,2)</f>
        <v>0</v>
      </c>
      <c r="K198" s="207" t="s">
        <v>21</v>
      </c>
      <c r="L198" s="212"/>
      <c r="M198" s="213" t="s">
        <v>21</v>
      </c>
      <c r="N198" s="214" t="s">
        <v>48</v>
      </c>
      <c r="O198" s="87"/>
      <c r="P198" s="215">
        <f>O198*H198</f>
        <v>0</v>
      </c>
      <c r="Q198" s="215">
        <v>1</v>
      </c>
      <c r="R198" s="215">
        <f>Q198*H198</f>
        <v>42.031999999999996</v>
      </c>
      <c r="S198" s="215">
        <v>0</v>
      </c>
      <c r="T198" s="21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7" t="s">
        <v>141</v>
      </c>
      <c r="AT198" s="217" t="s">
        <v>137</v>
      </c>
      <c r="AU198" s="217" t="s">
        <v>87</v>
      </c>
      <c r="AY198" s="20" t="s">
        <v>136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20" t="s">
        <v>85</v>
      </c>
      <c r="BK198" s="218">
        <f>ROUND(I198*H198,2)</f>
        <v>0</v>
      </c>
      <c r="BL198" s="20" t="s">
        <v>142</v>
      </c>
      <c r="BM198" s="217" t="s">
        <v>2203</v>
      </c>
    </row>
    <row r="199" s="2" customFormat="1">
      <c r="A199" s="41"/>
      <c r="B199" s="42"/>
      <c r="C199" s="43"/>
      <c r="D199" s="219" t="s">
        <v>143</v>
      </c>
      <c r="E199" s="43"/>
      <c r="F199" s="220" t="s">
        <v>2202</v>
      </c>
      <c r="G199" s="43"/>
      <c r="H199" s="43"/>
      <c r="I199" s="221"/>
      <c r="J199" s="43"/>
      <c r="K199" s="43"/>
      <c r="L199" s="47"/>
      <c r="M199" s="222"/>
      <c r="N199" s="22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143</v>
      </c>
      <c r="AU199" s="20" t="s">
        <v>87</v>
      </c>
    </row>
    <row r="200" s="13" customFormat="1">
      <c r="A200" s="13"/>
      <c r="B200" s="234"/>
      <c r="C200" s="235"/>
      <c r="D200" s="219" t="s">
        <v>278</v>
      </c>
      <c r="E200" s="236" t="s">
        <v>1968</v>
      </c>
      <c r="F200" s="237" t="s">
        <v>2204</v>
      </c>
      <c r="G200" s="235"/>
      <c r="H200" s="238">
        <v>42.031999999999996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278</v>
      </c>
      <c r="AU200" s="244" t="s">
        <v>87</v>
      </c>
      <c r="AV200" s="13" t="s">
        <v>87</v>
      </c>
      <c r="AW200" s="13" t="s">
        <v>38</v>
      </c>
      <c r="AX200" s="13" t="s">
        <v>85</v>
      </c>
      <c r="AY200" s="244" t="s">
        <v>136</v>
      </c>
    </row>
    <row r="201" s="2" customFormat="1" ht="16.5" customHeight="1">
      <c r="A201" s="41"/>
      <c r="B201" s="42"/>
      <c r="C201" s="205" t="s">
        <v>177</v>
      </c>
      <c r="D201" s="205" t="s">
        <v>137</v>
      </c>
      <c r="E201" s="206" t="s">
        <v>2205</v>
      </c>
      <c r="F201" s="207" t="s">
        <v>2206</v>
      </c>
      <c r="G201" s="208" t="s">
        <v>550</v>
      </c>
      <c r="H201" s="209">
        <v>8.4060000000000006</v>
      </c>
      <c r="I201" s="210"/>
      <c r="J201" s="211">
        <f>ROUND(I201*H201,2)</f>
        <v>0</v>
      </c>
      <c r="K201" s="207" t="s">
        <v>21</v>
      </c>
      <c r="L201" s="212"/>
      <c r="M201" s="213" t="s">
        <v>21</v>
      </c>
      <c r="N201" s="214" t="s">
        <v>48</v>
      </c>
      <c r="O201" s="87"/>
      <c r="P201" s="215">
        <f>O201*H201</f>
        <v>0</v>
      </c>
      <c r="Q201" s="215">
        <v>1</v>
      </c>
      <c r="R201" s="215">
        <f>Q201*H201</f>
        <v>8.4060000000000006</v>
      </c>
      <c r="S201" s="215">
        <v>0</v>
      </c>
      <c r="T201" s="21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7" t="s">
        <v>141</v>
      </c>
      <c r="AT201" s="217" t="s">
        <v>137</v>
      </c>
      <c r="AU201" s="217" t="s">
        <v>87</v>
      </c>
      <c r="AY201" s="20" t="s">
        <v>136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20" t="s">
        <v>85</v>
      </c>
      <c r="BK201" s="218">
        <f>ROUND(I201*H201,2)</f>
        <v>0</v>
      </c>
      <c r="BL201" s="20" t="s">
        <v>142</v>
      </c>
      <c r="BM201" s="217" t="s">
        <v>2207</v>
      </c>
    </row>
    <row r="202" s="2" customFormat="1">
      <c r="A202" s="41"/>
      <c r="B202" s="42"/>
      <c r="C202" s="43"/>
      <c r="D202" s="219" t="s">
        <v>143</v>
      </c>
      <c r="E202" s="43"/>
      <c r="F202" s="220" t="s">
        <v>2206</v>
      </c>
      <c r="G202" s="43"/>
      <c r="H202" s="43"/>
      <c r="I202" s="221"/>
      <c r="J202" s="43"/>
      <c r="K202" s="43"/>
      <c r="L202" s="47"/>
      <c r="M202" s="222"/>
      <c r="N202" s="22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143</v>
      </c>
      <c r="AU202" s="20" t="s">
        <v>87</v>
      </c>
    </row>
    <row r="203" s="13" customFormat="1">
      <c r="A203" s="13"/>
      <c r="B203" s="234"/>
      <c r="C203" s="235"/>
      <c r="D203" s="219" t="s">
        <v>278</v>
      </c>
      <c r="E203" s="236" t="s">
        <v>1996</v>
      </c>
      <c r="F203" s="237" t="s">
        <v>2208</v>
      </c>
      <c r="G203" s="235"/>
      <c r="H203" s="238">
        <v>8.4060000000000006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278</v>
      </c>
      <c r="AU203" s="244" t="s">
        <v>87</v>
      </c>
      <c r="AV203" s="13" t="s">
        <v>87</v>
      </c>
      <c r="AW203" s="13" t="s">
        <v>38</v>
      </c>
      <c r="AX203" s="13" t="s">
        <v>85</v>
      </c>
      <c r="AY203" s="244" t="s">
        <v>136</v>
      </c>
    </row>
    <row r="204" s="2" customFormat="1" ht="16.5" customHeight="1">
      <c r="A204" s="41"/>
      <c r="B204" s="42"/>
      <c r="C204" s="225" t="s">
        <v>7</v>
      </c>
      <c r="D204" s="225" t="s">
        <v>152</v>
      </c>
      <c r="E204" s="226" t="s">
        <v>873</v>
      </c>
      <c r="F204" s="227" t="s">
        <v>2209</v>
      </c>
      <c r="G204" s="228" t="s">
        <v>550</v>
      </c>
      <c r="H204" s="229">
        <v>541.32899999999995</v>
      </c>
      <c r="I204" s="230"/>
      <c r="J204" s="231">
        <f>ROUND(I204*H204,2)</f>
        <v>0</v>
      </c>
      <c r="K204" s="227" t="s">
        <v>21</v>
      </c>
      <c r="L204" s="47"/>
      <c r="M204" s="232" t="s">
        <v>21</v>
      </c>
      <c r="N204" s="233" t="s">
        <v>48</v>
      </c>
      <c r="O204" s="87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7" t="s">
        <v>142</v>
      </c>
      <c r="AT204" s="217" t="s">
        <v>152</v>
      </c>
      <c r="AU204" s="217" t="s">
        <v>87</v>
      </c>
      <c r="AY204" s="20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20" t="s">
        <v>85</v>
      </c>
      <c r="BK204" s="218">
        <f>ROUND(I204*H204,2)</f>
        <v>0</v>
      </c>
      <c r="BL204" s="20" t="s">
        <v>142</v>
      </c>
      <c r="BM204" s="217" t="s">
        <v>2210</v>
      </c>
    </row>
    <row r="205" s="2" customFormat="1">
      <c r="A205" s="41"/>
      <c r="B205" s="42"/>
      <c r="C205" s="43"/>
      <c r="D205" s="219" t="s">
        <v>143</v>
      </c>
      <c r="E205" s="43"/>
      <c r="F205" s="220" t="s">
        <v>2211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143</v>
      </c>
      <c r="AU205" s="20" t="s">
        <v>87</v>
      </c>
    </row>
    <row r="206" s="13" customFormat="1">
      <c r="A206" s="13"/>
      <c r="B206" s="234"/>
      <c r="C206" s="235"/>
      <c r="D206" s="219" t="s">
        <v>278</v>
      </c>
      <c r="E206" s="236" t="s">
        <v>21</v>
      </c>
      <c r="F206" s="237" t="s">
        <v>2043</v>
      </c>
      <c r="G206" s="235"/>
      <c r="H206" s="238">
        <v>253.53800000000001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278</v>
      </c>
      <c r="AU206" s="244" t="s">
        <v>87</v>
      </c>
      <c r="AV206" s="13" t="s">
        <v>87</v>
      </c>
      <c r="AW206" s="13" t="s">
        <v>38</v>
      </c>
      <c r="AX206" s="13" t="s">
        <v>77</v>
      </c>
      <c r="AY206" s="244" t="s">
        <v>136</v>
      </c>
    </row>
    <row r="207" s="13" customFormat="1">
      <c r="A207" s="13"/>
      <c r="B207" s="234"/>
      <c r="C207" s="235"/>
      <c r="D207" s="219" t="s">
        <v>278</v>
      </c>
      <c r="E207" s="236" t="s">
        <v>21</v>
      </c>
      <c r="F207" s="237" t="s">
        <v>2013</v>
      </c>
      <c r="G207" s="235"/>
      <c r="H207" s="238">
        <v>16.640000000000001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278</v>
      </c>
      <c r="AU207" s="244" t="s">
        <v>87</v>
      </c>
      <c r="AV207" s="13" t="s">
        <v>87</v>
      </c>
      <c r="AW207" s="13" t="s">
        <v>38</v>
      </c>
      <c r="AX207" s="13" t="s">
        <v>77</v>
      </c>
      <c r="AY207" s="244" t="s">
        <v>136</v>
      </c>
    </row>
    <row r="208" s="13" customFormat="1">
      <c r="A208" s="13"/>
      <c r="B208" s="234"/>
      <c r="C208" s="235"/>
      <c r="D208" s="219" t="s">
        <v>278</v>
      </c>
      <c r="E208" s="236" t="s">
        <v>21</v>
      </c>
      <c r="F208" s="237" t="s">
        <v>598</v>
      </c>
      <c r="G208" s="235"/>
      <c r="H208" s="238">
        <v>38.351999999999997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278</v>
      </c>
      <c r="AU208" s="244" t="s">
        <v>87</v>
      </c>
      <c r="AV208" s="13" t="s">
        <v>87</v>
      </c>
      <c r="AW208" s="13" t="s">
        <v>38</v>
      </c>
      <c r="AX208" s="13" t="s">
        <v>77</v>
      </c>
      <c r="AY208" s="244" t="s">
        <v>136</v>
      </c>
    </row>
    <row r="209" s="13" customFormat="1">
      <c r="A209" s="13"/>
      <c r="B209" s="234"/>
      <c r="C209" s="235"/>
      <c r="D209" s="219" t="s">
        <v>278</v>
      </c>
      <c r="E209" s="236" t="s">
        <v>21</v>
      </c>
      <c r="F209" s="237" t="s">
        <v>2078</v>
      </c>
      <c r="G209" s="235"/>
      <c r="H209" s="238">
        <v>17.835000000000001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278</v>
      </c>
      <c r="AU209" s="244" t="s">
        <v>87</v>
      </c>
      <c r="AV209" s="13" t="s">
        <v>87</v>
      </c>
      <c r="AW209" s="13" t="s">
        <v>38</v>
      </c>
      <c r="AX209" s="13" t="s">
        <v>77</v>
      </c>
      <c r="AY209" s="244" t="s">
        <v>136</v>
      </c>
    </row>
    <row r="210" s="13" customFormat="1">
      <c r="A210" s="13"/>
      <c r="B210" s="234"/>
      <c r="C210" s="235"/>
      <c r="D210" s="219" t="s">
        <v>278</v>
      </c>
      <c r="E210" s="236" t="s">
        <v>21</v>
      </c>
      <c r="F210" s="237" t="s">
        <v>2212</v>
      </c>
      <c r="G210" s="235"/>
      <c r="H210" s="238">
        <v>-17.033999999999999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278</v>
      </c>
      <c r="AU210" s="244" t="s">
        <v>87</v>
      </c>
      <c r="AV210" s="13" t="s">
        <v>87</v>
      </c>
      <c r="AW210" s="13" t="s">
        <v>38</v>
      </c>
      <c r="AX210" s="13" t="s">
        <v>77</v>
      </c>
      <c r="AY210" s="244" t="s">
        <v>136</v>
      </c>
    </row>
    <row r="211" s="14" customFormat="1">
      <c r="A211" s="14"/>
      <c r="B211" s="245"/>
      <c r="C211" s="246"/>
      <c r="D211" s="219" t="s">
        <v>278</v>
      </c>
      <c r="E211" s="247" t="s">
        <v>764</v>
      </c>
      <c r="F211" s="248" t="s">
        <v>280</v>
      </c>
      <c r="G211" s="246"/>
      <c r="H211" s="249">
        <v>309.33100000000002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278</v>
      </c>
      <c r="AU211" s="255" t="s">
        <v>87</v>
      </c>
      <c r="AV211" s="14" t="s">
        <v>142</v>
      </c>
      <c r="AW211" s="14" t="s">
        <v>38</v>
      </c>
      <c r="AX211" s="14" t="s">
        <v>77</v>
      </c>
      <c r="AY211" s="255" t="s">
        <v>136</v>
      </c>
    </row>
    <row r="212" s="13" customFormat="1">
      <c r="A212" s="13"/>
      <c r="B212" s="234"/>
      <c r="C212" s="235"/>
      <c r="D212" s="219" t="s">
        <v>278</v>
      </c>
      <c r="E212" s="236" t="s">
        <v>21</v>
      </c>
      <c r="F212" s="237" t="s">
        <v>879</v>
      </c>
      <c r="G212" s="235"/>
      <c r="H212" s="238">
        <v>541.32899999999995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278</v>
      </c>
      <c r="AU212" s="244" t="s">
        <v>87</v>
      </c>
      <c r="AV212" s="13" t="s">
        <v>87</v>
      </c>
      <c r="AW212" s="13" t="s">
        <v>38</v>
      </c>
      <c r="AX212" s="13" t="s">
        <v>85</v>
      </c>
      <c r="AY212" s="244" t="s">
        <v>136</v>
      </c>
    </row>
    <row r="213" s="2" customFormat="1" ht="21.75" customHeight="1">
      <c r="A213" s="41"/>
      <c r="B213" s="42"/>
      <c r="C213" s="225" t="s">
        <v>180</v>
      </c>
      <c r="D213" s="225" t="s">
        <v>152</v>
      </c>
      <c r="E213" s="226" t="s">
        <v>2213</v>
      </c>
      <c r="F213" s="227" t="s">
        <v>2214</v>
      </c>
      <c r="G213" s="228" t="s">
        <v>543</v>
      </c>
      <c r="H213" s="229">
        <v>34.067999999999998</v>
      </c>
      <c r="I213" s="230"/>
      <c r="J213" s="231">
        <f>ROUND(I213*H213,2)</f>
        <v>0</v>
      </c>
      <c r="K213" s="227" t="s">
        <v>790</v>
      </c>
      <c r="L213" s="47"/>
      <c r="M213" s="232" t="s">
        <v>21</v>
      </c>
      <c r="N213" s="233" t="s">
        <v>48</v>
      </c>
      <c r="O213" s="87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7" t="s">
        <v>142</v>
      </c>
      <c r="AT213" s="217" t="s">
        <v>152</v>
      </c>
      <c r="AU213" s="217" t="s">
        <v>87</v>
      </c>
      <c r="AY213" s="20" t="s">
        <v>136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20" t="s">
        <v>85</v>
      </c>
      <c r="BK213" s="218">
        <f>ROUND(I213*H213,2)</f>
        <v>0</v>
      </c>
      <c r="BL213" s="20" t="s">
        <v>142</v>
      </c>
      <c r="BM213" s="217" t="s">
        <v>2215</v>
      </c>
    </row>
    <row r="214" s="2" customFormat="1">
      <c r="A214" s="41"/>
      <c r="B214" s="42"/>
      <c r="C214" s="43"/>
      <c r="D214" s="219" t="s">
        <v>143</v>
      </c>
      <c r="E214" s="43"/>
      <c r="F214" s="220" t="s">
        <v>2216</v>
      </c>
      <c r="G214" s="43"/>
      <c r="H214" s="43"/>
      <c r="I214" s="221"/>
      <c r="J214" s="43"/>
      <c r="K214" s="43"/>
      <c r="L214" s="47"/>
      <c r="M214" s="222"/>
      <c r="N214" s="223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143</v>
      </c>
      <c r="AU214" s="20" t="s">
        <v>87</v>
      </c>
    </row>
    <row r="215" s="2" customFormat="1">
      <c r="A215" s="41"/>
      <c r="B215" s="42"/>
      <c r="C215" s="43"/>
      <c r="D215" s="276" t="s">
        <v>793</v>
      </c>
      <c r="E215" s="43"/>
      <c r="F215" s="277" t="s">
        <v>2217</v>
      </c>
      <c r="G215" s="43"/>
      <c r="H215" s="43"/>
      <c r="I215" s="221"/>
      <c r="J215" s="43"/>
      <c r="K215" s="43"/>
      <c r="L215" s="47"/>
      <c r="M215" s="222"/>
      <c r="N215" s="22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793</v>
      </c>
      <c r="AU215" s="20" t="s">
        <v>87</v>
      </c>
    </row>
    <row r="216" s="2" customFormat="1">
      <c r="A216" s="41"/>
      <c r="B216" s="42"/>
      <c r="C216" s="43"/>
      <c r="D216" s="219" t="s">
        <v>144</v>
      </c>
      <c r="E216" s="43"/>
      <c r="F216" s="224" t="s">
        <v>859</v>
      </c>
      <c r="G216" s="43"/>
      <c r="H216" s="43"/>
      <c r="I216" s="221"/>
      <c r="J216" s="43"/>
      <c r="K216" s="43"/>
      <c r="L216" s="47"/>
      <c r="M216" s="222"/>
      <c r="N216" s="223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144</v>
      </c>
      <c r="AU216" s="20" t="s">
        <v>87</v>
      </c>
    </row>
    <row r="217" s="15" customFormat="1">
      <c r="A217" s="15"/>
      <c r="B217" s="258"/>
      <c r="C217" s="259"/>
      <c r="D217" s="219" t="s">
        <v>278</v>
      </c>
      <c r="E217" s="260" t="s">
        <v>21</v>
      </c>
      <c r="F217" s="261" t="s">
        <v>2218</v>
      </c>
      <c r="G217" s="259"/>
      <c r="H217" s="260" t="s">
        <v>21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278</v>
      </c>
      <c r="AU217" s="267" t="s">
        <v>87</v>
      </c>
      <c r="AV217" s="15" t="s">
        <v>85</v>
      </c>
      <c r="AW217" s="15" t="s">
        <v>38</v>
      </c>
      <c r="AX217" s="15" t="s">
        <v>77</v>
      </c>
      <c r="AY217" s="267" t="s">
        <v>136</v>
      </c>
    </row>
    <row r="218" s="13" customFormat="1">
      <c r="A218" s="13"/>
      <c r="B218" s="234"/>
      <c r="C218" s="235"/>
      <c r="D218" s="219" t="s">
        <v>278</v>
      </c>
      <c r="E218" s="236" t="s">
        <v>21</v>
      </c>
      <c r="F218" s="237" t="s">
        <v>1985</v>
      </c>
      <c r="G218" s="235"/>
      <c r="H218" s="238">
        <v>17.033999999999999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278</v>
      </c>
      <c r="AU218" s="244" t="s">
        <v>87</v>
      </c>
      <c r="AV218" s="13" t="s">
        <v>87</v>
      </c>
      <c r="AW218" s="13" t="s">
        <v>38</v>
      </c>
      <c r="AX218" s="13" t="s">
        <v>77</v>
      </c>
      <c r="AY218" s="244" t="s">
        <v>136</v>
      </c>
    </row>
    <row r="219" s="15" customFormat="1">
      <c r="A219" s="15"/>
      <c r="B219" s="258"/>
      <c r="C219" s="259"/>
      <c r="D219" s="219" t="s">
        <v>278</v>
      </c>
      <c r="E219" s="260" t="s">
        <v>21</v>
      </c>
      <c r="F219" s="261" t="s">
        <v>863</v>
      </c>
      <c r="G219" s="259"/>
      <c r="H219" s="260" t="s">
        <v>21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7" t="s">
        <v>278</v>
      </c>
      <c r="AU219" s="267" t="s">
        <v>87</v>
      </c>
      <c r="AV219" s="15" t="s">
        <v>85</v>
      </c>
      <c r="AW219" s="15" t="s">
        <v>38</v>
      </c>
      <c r="AX219" s="15" t="s">
        <v>77</v>
      </c>
      <c r="AY219" s="267" t="s">
        <v>136</v>
      </c>
    </row>
    <row r="220" s="13" customFormat="1">
      <c r="A220" s="13"/>
      <c r="B220" s="234"/>
      <c r="C220" s="235"/>
      <c r="D220" s="219" t="s">
        <v>278</v>
      </c>
      <c r="E220" s="236" t="s">
        <v>21</v>
      </c>
      <c r="F220" s="237" t="s">
        <v>1985</v>
      </c>
      <c r="G220" s="235"/>
      <c r="H220" s="238">
        <v>17.033999999999999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278</v>
      </c>
      <c r="AU220" s="244" t="s">
        <v>87</v>
      </c>
      <c r="AV220" s="13" t="s">
        <v>87</v>
      </c>
      <c r="AW220" s="13" t="s">
        <v>38</v>
      </c>
      <c r="AX220" s="13" t="s">
        <v>77</v>
      </c>
      <c r="AY220" s="244" t="s">
        <v>136</v>
      </c>
    </row>
    <row r="221" s="14" customFormat="1">
      <c r="A221" s="14"/>
      <c r="B221" s="245"/>
      <c r="C221" s="246"/>
      <c r="D221" s="219" t="s">
        <v>278</v>
      </c>
      <c r="E221" s="247" t="s">
        <v>21</v>
      </c>
      <c r="F221" s="248" t="s">
        <v>280</v>
      </c>
      <c r="G221" s="246"/>
      <c r="H221" s="249">
        <v>34.067999999999998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278</v>
      </c>
      <c r="AU221" s="255" t="s">
        <v>87</v>
      </c>
      <c r="AV221" s="14" t="s">
        <v>142</v>
      </c>
      <c r="AW221" s="14" t="s">
        <v>38</v>
      </c>
      <c r="AX221" s="14" t="s">
        <v>85</v>
      </c>
      <c r="AY221" s="255" t="s">
        <v>136</v>
      </c>
    </row>
    <row r="222" s="2" customFormat="1" ht="16.5" customHeight="1">
      <c r="A222" s="41"/>
      <c r="B222" s="42"/>
      <c r="C222" s="225" t="s">
        <v>219</v>
      </c>
      <c r="D222" s="225" t="s">
        <v>152</v>
      </c>
      <c r="E222" s="226" t="s">
        <v>865</v>
      </c>
      <c r="F222" s="227" t="s">
        <v>866</v>
      </c>
      <c r="G222" s="228" t="s">
        <v>543</v>
      </c>
      <c r="H222" s="229">
        <v>180.81399999999999</v>
      </c>
      <c r="I222" s="230"/>
      <c r="J222" s="231">
        <f>ROUND(I222*H222,2)</f>
        <v>0</v>
      </c>
      <c r="K222" s="227" t="s">
        <v>21</v>
      </c>
      <c r="L222" s="47"/>
      <c r="M222" s="232" t="s">
        <v>21</v>
      </c>
      <c r="N222" s="233" t="s">
        <v>48</v>
      </c>
      <c r="O222" s="87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7" t="s">
        <v>142</v>
      </c>
      <c r="AT222" s="217" t="s">
        <v>152</v>
      </c>
      <c r="AU222" s="217" t="s">
        <v>87</v>
      </c>
      <c r="AY222" s="20" t="s">
        <v>136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20" t="s">
        <v>85</v>
      </c>
      <c r="BK222" s="218">
        <f>ROUND(I222*H222,2)</f>
        <v>0</v>
      </c>
      <c r="BL222" s="20" t="s">
        <v>142</v>
      </c>
      <c r="BM222" s="217" t="s">
        <v>2219</v>
      </c>
    </row>
    <row r="223" s="2" customFormat="1">
      <c r="A223" s="41"/>
      <c r="B223" s="42"/>
      <c r="C223" s="43"/>
      <c r="D223" s="219" t="s">
        <v>143</v>
      </c>
      <c r="E223" s="43"/>
      <c r="F223" s="220" t="s">
        <v>868</v>
      </c>
      <c r="G223" s="43"/>
      <c r="H223" s="43"/>
      <c r="I223" s="221"/>
      <c r="J223" s="43"/>
      <c r="K223" s="43"/>
      <c r="L223" s="47"/>
      <c r="M223" s="222"/>
      <c r="N223" s="22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143</v>
      </c>
      <c r="AU223" s="20" t="s">
        <v>87</v>
      </c>
    </row>
    <row r="224" s="15" customFormat="1">
      <c r="A224" s="15"/>
      <c r="B224" s="258"/>
      <c r="C224" s="259"/>
      <c r="D224" s="219" t="s">
        <v>278</v>
      </c>
      <c r="E224" s="260" t="s">
        <v>21</v>
      </c>
      <c r="F224" s="261" t="s">
        <v>869</v>
      </c>
      <c r="G224" s="259"/>
      <c r="H224" s="260" t="s">
        <v>21</v>
      </c>
      <c r="I224" s="262"/>
      <c r="J224" s="259"/>
      <c r="K224" s="259"/>
      <c r="L224" s="263"/>
      <c r="M224" s="264"/>
      <c r="N224" s="265"/>
      <c r="O224" s="265"/>
      <c r="P224" s="265"/>
      <c r="Q224" s="265"/>
      <c r="R224" s="265"/>
      <c r="S224" s="265"/>
      <c r="T224" s="26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278</v>
      </c>
      <c r="AU224" s="267" t="s">
        <v>87</v>
      </c>
      <c r="AV224" s="15" t="s">
        <v>85</v>
      </c>
      <c r="AW224" s="15" t="s">
        <v>38</v>
      </c>
      <c r="AX224" s="15" t="s">
        <v>77</v>
      </c>
      <c r="AY224" s="267" t="s">
        <v>136</v>
      </c>
    </row>
    <row r="225" s="13" customFormat="1">
      <c r="A225" s="13"/>
      <c r="B225" s="234"/>
      <c r="C225" s="235"/>
      <c r="D225" s="219" t="s">
        <v>278</v>
      </c>
      <c r="E225" s="236" t="s">
        <v>21</v>
      </c>
      <c r="F225" s="237" t="s">
        <v>2078</v>
      </c>
      <c r="G225" s="235"/>
      <c r="H225" s="238">
        <v>17.835000000000001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278</v>
      </c>
      <c r="AU225" s="244" t="s">
        <v>87</v>
      </c>
      <c r="AV225" s="13" t="s">
        <v>87</v>
      </c>
      <c r="AW225" s="13" t="s">
        <v>38</v>
      </c>
      <c r="AX225" s="13" t="s">
        <v>77</v>
      </c>
      <c r="AY225" s="244" t="s">
        <v>136</v>
      </c>
    </row>
    <row r="226" s="13" customFormat="1">
      <c r="A226" s="13"/>
      <c r="B226" s="234"/>
      <c r="C226" s="235"/>
      <c r="D226" s="219" t="s">
        <v>278</v>
      </c>
      <c r="E226" s="236" t="s">
        <v>21</v>
      </c>
      <c r="F226" s="237" t="s">
        <v>2220</v>
      </c>
      <c r="G226" s="235"/>
      <c r="H226" s="238">
        <v>19.175999999999998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278</v>
      </c>
      <c r="AU226" s="244" t="s">
        <v>87</v>
      </c>
      <c r="AV226" s="13" t="s">
        <v>87</v>
      </c>
      <c r="AW226" s="13" t="s">
        <v>38</v>
      </c>
      <c r="AX226" s="13" t="s">
        <v>77</v>
      </c>
      <c r="AY226" s="244" t="s">
        <v>136</v>
      </c>
    </row>
    <row r="227" s="13" customFormat="1">
      <c r="A227" s="13"/>
      <c r="B227" s="234"/>
      <c r="C227" s="235"/>
      <c r="D227" s="219" t="s">
        <v>278</v>
      </c>
      <c r="E227" s="236" t="s">
        <v>21</v>
      </c>
      <c r="F227" s="237" t="s">
        <v>2046</v>
      </c>
      <c r="G227" s="235"/>
      <c r="H227" s="238">
        <v>126.76900000000001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278</v>
      </c>
      <c r="AU227" s="244" t="s">
        <v>87</v>
      </c>
      <c r="AV227" s="13" t="s">
        <v>87</v>
      </c>
      <c r="AW227" s="13" t="s">
        <v>38</v>
      </c>
      <c r="AX227" s="13" t="s">
        <v>77</v>
      </c>
      <c r="AY227" s="244" t="s">
        <v>136</v>
      </c>
    </row>
    <row r="228" s="15" customFormat="1">
      <c r="A228" s="15"/>
      <c r="B228" s="258"/>
      <c r="C228" s="259"/>
      <c r="D228" s="219" t="s">
        <v>278</v>
      </c>
      <c r="E228" s="260" t="s">
        <v>21</v>
      </c>
      <c r="F228" s="261" t="s">
        <v>871</v>
      </c>
      <c r="G228" s="259"/>
      <c r="H228" s="260" t="s">
        <v>21</v>
      </c>
      <c r="I228" s="262"/>
      <c r="J228" s="259"/>
      <c r="K228" s="259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278</v>
      </c>
      <c r="AU228" s="267" t="s">
        <v>87</v>
      </c>
      <c r="AV228" s="15" t="s">
        <v>85</v>
      </c>
      <c r="AW228" s="15" t="s">
        <v>38</v>
      </c>
      <c r="AX228" s="15" t="s">
        <v>77</v>
      </c>
      <c r="AY228" s="267" t="s">
        <v>136</v>
      </c>
    </row>
    <row r="229" s="13" customFormat="1">
      <c r="A229" s="13"/>
      <c r="B229" s="234"/>
      <c r="C229" s="235"/>
      <c r="D229" s="219" t="s">
        <v>278</v>
      </c>
      <c r="E229" s="236" t="s">
        <v>21</v>
      </c>
      <c r="F229" s="237" t="s">
        <v>1985</v>
      </c>
      <c r="G229" s="235"/>
      <c r="H229" s="238">
        <v>17.033999999999999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278</v>
      </c>
      <c r="AU229" s="244" t="s">
        <v>87</v>
      </c>
      <c r="AV229" s="13" t="s">
        <v>87</v>
      </c>
      <c r="AW229" s="13" t="s">
        <v>38</v>
      </c>
      <c r="AX229" s="13" t="s">
        <v>77</v>
      </c>
      <c r="AY229" s="244" t="s">
        <v>136</v>
      </c>
    </row>
    <row r="230" s="14" customFormat="1">
      <c r="A230" s="14"/>
      <c r="B230" s="245"/>
      <c r="C230" s="246"/>
      <c r="D230" s="219" t="s">
        <v>278</v>
      </c>
      <c r="E230" s="247" t="s">
        <v>21</v>
      </c>
      <c r="F230" s="248" t="s">
        <v>280</v>
      </c>
      <c r="G230" s="246"/>
      <c r="H230" s="249">
        <v>180.81399999999999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278</v>
      </c>
      <c r="AU230" s="255" t="s">
        <v>87</v>
      </c>
      <c r="AV230" s="14" t="s">
        <v>142</v>
      </c>
      <c r="AW230" s="14" t="s">
        <v>38</v>
      </c>
      <c r="AX230" s="14" t="s">
        <v>85</v>
      </c>
      <c r="AY230" s="255" t="s">
        <v>136</v>
      </c>
    </row>
    <row r="231" s="2" customFormat="1" ht="16.5" customHeight="1">
      <c r="A231" s="41"/>
      <c r="B231" s="42"/>
      <c r="C231" s="225" t="s">
        <v>184</v>
      </c>
      <c r="D231" s="225" t="s">
        <v>152</v>
      </c>
      <c r="E231" s="226" t="s">
        <v>2221</v>
      </c>
      <c r="F231" s="227" t="s">
        <v>2222</v>
      </c>
      <c r="G231" s="228" t="s">
        <v>543</v>
      </c>
      <c r="H231" s="229">
        <v>17.033999999999999</v>
      </c>
      <c r="I231" s="230"/>
      <c r="J231" s="231">
        <f>ROUND(I231*H231,2)</f>
        <v>0</v>
      </c>
      <c r="K231" s="227" t="s">
        <v>790</v>
      </c>
      <c r="L231" s="47"/>
      <c r="M231" s="232" t="s">
        <v>21</v>
      </c>
      <c r="N231" s="233" t="s">
        <v>48</v>
      </c>
      <c r="O231" s="87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7" t="s">
        <v>142</v>
      </c>
      <c r="AT231" s="217" t="s">
        <v>152</v>
      </c>
      <c r="AU231" s="217" t="s">
        <v>87</v>
      </c>
      <c r="AY231" s="20" t="s">
        <v>136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20" t="s">
        <v>85</v>
      </c>
      <c r="BK231" s="218">
        <f>ROUND(I231*H231,2)</f>
        <v>0</v>
      </c>
      <c r="BL231" s="20" t="s">
        <v>142</v>
      </c>
      <c r="BM231" s="217" t="s">
        <v>2223</v>
      </c>
    </row>
    <row r="232" s="2" customFormat="1">
      <c r="A232" s="41"/>
      <c r="B232" s="42"/>
      <c r="C232" s="43"/>
      <c r="D232" s="219" t="s">
        <v>143</v>
      </c>
      <c r="E232" s="43"/>
      <c r="F232" s="220" t="s">
        <v>2224</v>
      </c>
      <c r="G232" s="43"/>
      <c r="H232" s="43"/>
      <c r="I232" s="221"/>
      <c r="J232" s="43"/>
      <c r="K232" s="43"/>
      <c r="L232" s="47"/>
      <c r="M232" s="222"/>
      <c r="N232" s="223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143</v>
      </c>
      <c r="AU232" s="20" t="s">
        <v>87</v>
      </c>
    </row>
    <row r="233" s="2" customFormat="1">
      <c r="A233" s="41"/>
      <c r="B233" s="42"/>
      <c r="C233" s="43"/>
      <c r="D233" s="276" t="s">
        <v>793</v>
      </c>
      <c r="E233" s="43"/>
      <c r="F233" s="277" t="s">
        <v>2225</v>
      </c>
      <c r="G233" s="43"/>
      <c r="H233" s="43"/>
      <c r="I233" s="221"/>
      <c r="J233" s="43"/>
      <c r="K233" s="43"/>
      <c r="L233" s="47"/>
      <c r="M233" s="222"/>
      <c r="N233" s="22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793</v>
      </c>
      <c r="AU233" s="20" t="s">
        <v>87</v>
      </c>
    </row>
    <row r="234" s="15" customFormat="1">
      <c r="A234" s="15"/>
      <c r="B234" s="258"/>
      <c r="C234" s="259"/>
      <c r="D234" s="219" t="s">
        <v>278</v>
      </c>
      <c r="E234" s="260" t="s">
        <v>21</v>
      </c>
      <c r="F234" s="261" t="s">
        <v>885</v>
      </c>
      <c r="G234" s="259"/>
      <c r="H234" s="260" t="s">
        <v>21</v>
      </c>
      <c r="I234" s="262"/>
      <c r="J234" s="259"/>
      <c r="K234" s="259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278</v>
      </c>
      <c r="AU234" s="267" t="s">
        <v>87</v>
      </c>
      <c r="AV234" s="15" t="s">
        <v>85</v>
      </c>
      <c r="AW234" s="15" t="s">
        <v>38</v>
      </c>
      <c r="AX234" s="15" t="s">
        <v>77</v>
      </c>
      <c r="AY234" s="267" t="s">
        <v>136</v>
      </c>
    </row>
    <row r="235" s="13" customFormat="1">
      <c r="A235" s="13"/>
      <c r="B235" s="234"/>
      <c r="C235" s="235"/>
      <c r="D235" s="219" t="s">
        <v>278</v>
      </c>
      <c r="E235" s="236" t="s">
        <v>21</v>
      </c>
      <c r="F235" s="237" t="s">
        <v>1985</v>
      </c>
      <c r="G235" s="235"/>
      <c r="H235" s="238">
        <v>17.033999999999999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278</v>
      </c>
      <c r="AU235" s="244" t="s">
        <v>87</v>
      </c>
      <c r="AV235" s="13" t="s">
        <v>87</v>
      </c>
      <c r="AW235" s="13" t="s">
        <v>38</v>
      </c>
      <c r="AX235" s="13" t="s">
        <v>85</v>
      </c>
      <c r="AY235" s="244" t="s">
        <v>136</v>
      </c>
    </row>
    <row r="236" s="2" customFormat="1" ht="16.5" customHeight="1">
      <c r="A236" s="41"/>
      <c r="B236" s="42"/>
      <c r="C236" s="225" t="s">
        <v>224</v>
      </c>
      <c r="D236" s="225" t="s">
        <v>152</v>
      </c>
      <c r="E236" s="226" t="s">
        <v>2226</v>
      </c>
      <c r="F236" s="227" t="s">
        <v>2227</v>
      </c>
      <c r="G236" s="228" t="s">
        <v>543</v>
      </c>
      <c r="H236" s="229">
        <v>17.033999999999999</v>
      </c>
      <c r="I236" s="230"/>
      <c r="J236" s="231">
        <f>ROUND(I236*H236,2)</f>
        <v>0</v>
      </c>
      <c r="K236" s="227" t="s">
        <v>790</v>
      </c>
      <c r="L236" s="47"/>
      <c r="M236" s="232" t="s">
        <v>21</v>
      </c>
      <c r="N236" s="233" t="s">
        <v>48</v>
      </c>
      <c r="O236" s="87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7" t="s">
        <v>142</v>
      </c>
      <c r="AT236" s="217" t="s">
        <v>152</v>
      </c>
      <c r="AU236" s="217" t="s">
        <v>87</v>
      </c>
      <c r="AY236" s="20" t="s">
        <v>136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20" t="s">
        <v>85</v>
      </c>
      <c r="BK236" s="218">
        <f>ROUND(I236*H236,2)</f>
        <v>0</v>
      </c>
      <c r="BL236" s="20" t="s">
        <v>142</v>
      </c>
      <c r="BM236" s="217" t="s">
        <v>2228</v>
      </c>
    </row>
    <row r="237" s="2" customFormat="1">
      <c r="A237" s="41"/>
      <c r="B237" s="42"/>
      <c r="C237" s="43"/>
      <c r="D237" s="219" t="s">
        <v>143</v>
      </c>
      <c r="E237" s="43"/>
      <c r="F237" s="220" t="s">
        <v>2229</v>
      </c>
      <c r="G237" s="43"/>
      <c r="H237" s="43"/>
      <c r="I237" s="221"/>
      <c r="J237" s="43"/>
      <c r="K237" s="43"/>
      <c r="L237" s="47"/>
      <c r="M237" s="222"/>
      <c r="N237" s="22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143</v>
      </c>
      <c r="AU237" s="20" t="s">
        <v>87</v>
      </c>
    </row>
    <row r="238" s="2" customFormat="1">
      <c r="A238" s="41"/>
      <c r="B238" s="42"/>
      <c r="C238" s="43"/>
      <c r="D238" s="276" t="s">
        <v>793</v>
      </c>
      <c r="E238" s="43"/>
      <c r="F238" s="277" t="s">
        <v>2230</v>
      </c>
      <c r="G238" s="43"/>
      <c r="H238" s="43"/>
      <c r="I238" s="221"/>
      <c r="J238" s="43"/>
      <c r="K238" s="43"/>
      <c r="L238" s="47"/>
      <c r="M238" s="222"/>
      <c r="N238" s="22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793</v>
      </c>
      <c r="AU238" s="20" t="s">
        <v>87</v>
      </c>
    </row>
    <row r="239" s="15" customFormat="1">
      <c r="A239" s="15"/>
      <c r="B239" s="258"/>
      <c r="C239" s="259"/>
      <c r="D239" s="219" t="s">
        <v>278</v>
      </c>
      <c r="E239" s="260" t="s">
        <v>21</v>
      </c>
      <c r="F239" s="261" t="s">
        <v>2231</v>
      </c>
      <c r="G239" s="259"/>
      <c r="H239" s="260" t="s">
        <v>21</v>
      </c>
      <c r="I239" s="262"/>
      <c r="J239" s="259"/>
      <c r="K239" s="259"/>
      <c r="L239" s="263"/>
      <c r="M239" s="264"/>
      <c r="N239" s="265"/>
      <c r="O239" s="265"/>
      <c r="P239" s="265"/>
      <c r="Q239" s="265"/>
      <c r="R239" s="265"/>
      <c r="S239" s="265"/>
      <c r="T239" s="26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7" t="s">
        <v>278</v>
      </c>
      <c r="AU239" s="267" t="s">
        <v>87</v>
      </c>
      <c r="AV239" s="15" t="s">
        <v>85</v>
      </c>
      <c r="AW239" s="15" t="s">
        <v>38</v>
      </c>
      <c r="AX239" s="15" t="s">
        <v>77</v>
      </c>
      <c r="AY239" s="267" t="s">
        <v>136</v>
      </c>
    </row>
    <row r="240" s="13" customFormat="1">
      <c r="A240" s="13"/>
      <c r="B240" s="234"/>
      <c r="C240" s="235"/>
      <c r="D240" s="219" t="s">
        <v>278</v>
      </c>
      <c r="E240" s="236" t="s">
        <v>21</v>
      </c>
      <c r="F240" s="237" t="s">
        <v>2232</v>
      </c>
      <c r="G240" s="235"/>
      <c r="H240" s="238">
        <v>6.9160000000000004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278</v>
      </c>
      <c r="AU240" s="244" t="s">
        <v>87</v>
      </c>
      <c r="AV240" s="13" t="s">
        <v>87</v>
      </c>
      <c r="AW240" s="13" t="s">
        <v>38</v>
      </c>
      <c r="AX240" s="13" t="s">
        <v>77</v>
      </c>
      <c r="AY240" s="244" t="s">
        <v>136</v>
      </c>
    </row>
    <row r="241" s="13" customFormat="1">
      <c r="A241" s="13"/>
      <c r="B241" s="234"/>
      <c r="C241" s="235"/>
      <c r="D241" s="219" t="s">
        <v>278</v>
      </c>
      <c r="E241" s="236" t="s">
        <v>21</v>
      </c>
      <c r="F241" s="237" t="s">
        <v>2233</v>
      </c>
      <c r="G241" s="235"/>
      <c r="H241" s="238">
        <v>10.118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278</v>
      </c>
      <c r="AU241" s="244" t="s">
        <v>87</v>
      </c>
      <c r="AV241" s="13" t="s">
        <v>87</v>
      </c>
      <c r="AW241" s="13" t="s">
        <v>38</v>
      </c>
      <c r="AX241" s="13" t="s">
        <v>77</v>
      </c>
      <c r="AY241" s="244" t="s">
        <v>136</v>
      </c>
    </row>
    <row r="242" s="14" customFormat="1">
      <c r="A242" s="14"/>
      <c r="B242" s="245"/>
      <c r="C242" s="246"/>
      <c r="D242" s="219" t="s">
        <v>278</v>
      </c>
      <c r="E242" s="247" t="s">
        <v>1985</v>
      </c>
      <c r="F242" s="248" t="s">
        <v>280</v>
      </c>
      <c r="G242" s="246"/>
      <c r="H242" s="249">
        <v>17.033999999999999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278</v>
      </c>
      <c r="AU242" s="255" t="s">
        <v>87</v>
      </c>
      <c r="AV242" s="14" t="s">
        <v>142</v>
      </c>
      <c r="AW242" s="14" t="s">
        <v>38</v>
      </c>
      <c r="AX242" s="14" t="s">
        <v>85</v>
      </c>
      <c r="AY242" s="255" t="s">
        <v>136</v>
      </c>
    </row>
    <row r="243" s="2" customFormat="1" ht="16.5" customHeight="1">
      <c r="A243" s="41"/>
      <c r="B243" s="42"/>
      <c r="C243" s="225" t="s">
        <v>187</v>
      </c>
      <c r="D243" s="225" t="s">
        <v>152</v>
      </c>
      <c r="E243" s="226" t="s">
        <v>887</v>
      </c>
      <c r="F243" s="227" t="s">
        <v>888</v>
      </c>
      <c r="G243" s="228" t="s">
        <v>543</v>
      </c>
      <c r="H243" s="229">
        <v>17.033999999999999</v>
      </c>
      <c r="I243" s="230"/>
      <c r="J243" s="231">
        <f>ROUND(I243*H243,2)</f>
        <v>0</v>
      </c>
      <c r="K243" s="227" t="s">
        <v>790</v>
      </c>
      <c r="L243" s="47"/>
      <c r="M243" s="232" t="s">
        <v>21</v>
      </c>
      <c r="N243" s="233" t="s">
        <v>48</v>
      </c>
      <c r="O243" s="87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7" t="s">
        <v>142</v>
      </c>
      <c r="AT243" s="217" t="s">
        <v>152</v>
      </c>
      <c r="AU243" s="217" t="s">
        <v>87</v>
      </c>
      <c r="AY243" s="20" t="s">
        <v>136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20" t="s">
        <v>85</v>
      </c>
      <c r="BK243" s="218">
        <f>ROUND(I243*H243,2)</f>
        <v>0</v>
      </c>
      <c r="BL243" s="20" t="s">
        <v>142</v>
      </c>
      <c r="BM243" s="217" t="s">
        <v>2234</v>
      </c>
    </row>
    <row r="244" s="2" customFormat="1">
      <c r="A244" s="41"/>
      <c r="B244" s="42"/>
      <c r="C244" s="43"/>
      <c r="D244" s="219" t="s">
        <v>143</v>
      </c>
      <c r="E244" s="43"/>
      <c r="F244" s="220" t="s">
        <v>890</v>
      </c>
      <c r="G244" s="43"/>
      <c r="H244" s="43"/>
      <c r="I244" s="221"/>
      <c r="J244" s="43"/>
      <c r="K244" s="43"/>
      <c r="L244" s="47"/>
      <c r="M244" s="222"/>
      <c r="N244" s="22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143</v>
      </c>
      <c r="AU244" s="20" t="s">
        <v>87</v>
      </c>
    </row>
    <row r="245" s="2" customFormat="1">
      <c r="A245" s="41"/>
      <c r="B245" s="42"/>
      <c r="C245" s="43"/>
      <c r="D245" s="276" t="s">
        <v>793</v>
      </c>
      <c r="E245" s="43"/>
      <c r="F245" s="277" t="s">
        <v>891</v>
      </c>
      <c r="G245" s="43"/>
      <c r="H245" s="43"/>
      <c r="I245" s="221"/>
      <c r="J245" s="43"/>
      <c r="K245" s="43"/>
      <c r="L245" s="47"/>
      <c r="M245" s="222"/>
      <c r="N245" s="22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793</v>
      </c>
      <c r="AU245" s="20" t="s">
        <v>87</v>
      </c>
    </row>
    <row r="246" s="15" customFormat="1">
      <c r="A246" s="15"/>
      <c r="B246" s="258"/>
      <c r="C246" s="259"/>
      <c r="D246" s="219" t="s">
        <v>278</v>
      </c>
      <c r="E246" s="260" t="s">
        <v>21</v>
      </c>
      <c r="F246" s="261" t="s">
        <v>892</v>
      </c>
      <c r="G246" s="259"/>
      <c r="H246" s="260" t="s">
        <v>21</v>
      </c>
      <c r="I246" s="262"/>
      <c r="J246" s="259"/>
      <c r="K246" s="259"/>
      <c r="L246" s="263"/>
      <c r="M246" s="264"/>
      <c r="N246" s="265"/>
      <c r="O246" s="265"/>
      <c r="P246" s="265"/>
      <c r="Q246" s="265"/>
      <c r="R246" s="265"/>
      <c r="S246" s="265"/>
      <c r="T246" s="26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7" t="s">
        <v>278</v>
      </c>
      <c r="AU246" s="267" t="s">
        <v>87</v>
      </c>
      <c r="AV246" s="15" t="s">
        <v>85</v>
      </c>
      <c r="AW246" s="15" t="s">
        <v>38</v>
      </c>
      <c r="AX246" s="15" t="s">
        <v>77</v>
      </c>
      <c r="AY246" s="267" t="s">
        <v>136</v>
      </c>
    </row>
    <row r="247" s="13" customFormat="1">
      <c r="A247" s="13"/>
      <c r="B247" s="234"/>
      <c r="C247" s="235"/>
      <c r="D247" s="219" t="s">
        <v>278</v>
      </c>
      <c r="E247" s="236" t="s">
        <v>21</v>
      </c>
      <c r="F247" s="237" t="s">
        <v>1985</v>
      </c>
      <c r="G247" s="235"/>
      <c r="H247" s="238">
        <v>17.033999999999999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278</v>
      </c>
      <c r="AU247" s="244" t="s">
        <v>87</v>
      </c>
      <c r="AV247" s="13" t="s">
        <v>87</v>
      </c>
      <c r="AW247" s="13" t="s">
        <v>38</v>
      </c>
      <c r="AX247" s="13" t="s">
        <v>85</v>
      </c>
      <c r="AY247" s="244" t="s">
        <v>136</v>
      </c>
    </row>
    <row r="248" s="12" customFormat="1" ht="22.8" customHeight="1">
      <c r="A248" s="12"/>
      <c r="B248" s="191"/>
      <c r="C248" s="192"/>
      <c r="D248" s="193" t="s">
        <v>76</v>
      </c>
      <c r="E248" s="256" t="s">
        <v>87</v>
      </c>
      <c r="F248" s="256" t="s">
        <v>990</v>
      </c>
      <c r="G248" s="192"/>
      <c r="H248" s="192"/>
      <c r="I248" s="195"/>
      <c r="J248" s="257">
        <f>BK248</f>
        <v>0</v>
      </c>
      <c r="K248" s="192"/>
      <c r="L248" s="197"/>
      <c r="M248" s="198"/>
      <c r="N248" s="199"/>
      <c r="O248" s="199"/>
      <c r="P248" s="200">
        <f>SUM(P249:P341)</f>
        <v>0</v>
      </c>
      <c r="Q248" s="199"/>
      <c r="R248" s="200">
        <f>SUM(R249:R341)</f>
        <v>577.41663243999994</v>
      </c>
      <c r="S248" s="199"/>
      <c r="T248" s="201">
        <f>SUM(T249:T341)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2" t="s">
        <v>85</v>
      </c>
      <c r="AT248" s="203" t="s">
        <v>76</v>
      </c>
      <c r="AU248" s="203" t="s">
        <v>85</v>
      </c>
      <c r="AY248" s="202" t="s">
        <v>136</v>
      </c>
      <c r="BK248" s="204">
        <f>SUM(BK249:BK341)</f>
        <v>0</v>
      </c>
    </row>
    <row r="249" s="2" customFormat="1" ht="21.75" customHeight="1">
      <c r="A249" s="41"/>
      <c r="B249" s="42"/>
      <c r="C249" s="225" t="s">
        <v>234</v>
      </c>
      <c r="D249" s="225" t="s">
        <v>152</v>
      </c>
      <c r="E249" s="226" t="s">
        <v>1017</v>
      </c>
      <c r="F249" s="227" t="s">
        <v>1018</v>
      </c>
      <c r="G249" s="228" t="s">
        <v>227</v>
      </c>
      <c r="H249" s="229">
        <v>312.39999999999998</v>
      </c>
      <c r="I249" s="230"/>
      <c r="J249" s="231">
        <f>ROUND(I249*H249,2)</f>
        <v>0</v>
      </c>
      <c r="K249" s="227" t="s">
        <v>790</v>
      </c>
      <c r="L249" s="47"/>
      <c r="M249" s="232" t="s">
        <v>21</v>
      </c>
      <c r="N249" s="233" t="s">
        <v>48</v>
      </c>
      <c r="O249" s="87"/>
      <c r="P249" s="215">
        <f>O249*H249</f>
        <v>0</v>
      </c>
      <c r="Q249" s="215">
        <v>0.00044000000000000002</v>
      </c>
      <c r="R249" s="215">
        <f>Q249*H249</f>
        <v>0.137456</v>
      </c>
      <c r="S249" s="215">
        <v>0</v>
      </c>
      <c r="T249" s="216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7" t="s">
        <v>142</v>
      </c>
      <c r="AT249" s="217" t="s">
        <v>152</v>
      </c>
      <c r="AU249" s="217" t="s">
        <v>87</v>
      </c>
      <c r="AY249" s="20" t="s">
        <v>136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20" t="s">
        <v>85</v>
      </c>
      <c r="BK249" s="218">
        <f>ROUND(I249*H249,2)</f>
        <v>0</v>
      </c>
      <c r="BL249" s="20" t="s">
        <v>142</v>
      </c>
      <c r="BM249" s="217" t="s">
        <v>2235</v>
      </c>
    </row>
    <row r="250" s="2" customFormat="1">
      <c r="A250" s="41"/>
      <c r="B250" s="42"/>
      <c r="C250" s="43"/>
      <c r="D250" s="219" t="s">
        <v>143</v>
      </c>
      <c r="E250" s="43"/>
      <c r="F250" s="220" t="s">
        <v>1020</v>
      </c>
      <c r="G250" s="43"/>
      <c r="H250" s="43"/>
      <c r="I250" s="221"/>
      <c r="J250" s="43"/>
      <c r="K250" s="43"/>
      <c r="L250" s="47"/>
      <c r="M250" s="222"/>
      <c r="N250" s="22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143</v>
      </c>
      <c r="AU250" s="20" t="s">
        <v>87</v>
      </c>
    </row>
    <row r="251" s="2" customFormat="1">
      <c r="A251" s="41"/>
      <c r="B251" s="42"/>
      <c r="C251" s="43"/>
      <c r="D251" s="276" t="s">
        <v>793</v>
      </c>
      <c r="E251" s="43"/>
      <c r="F251" s="277" t="s">
        <v>1021</v>
      </c>
      <c r="G251" s="43"/>
      <c r="H251" s="43"/>
      <c r="I251" s="221"/>
      <c r="J251" s="43"/>
      <c r="K251" s="43"/>
      <c r="L251" s="47"/>
      <c r="M251" s="222"/>
      <c r="N251" s="223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793</v>
      </c>
      <c r="AU251" s="20" t="s">
        <v>87</v>
      </c>
    </row>
    <row r="252" s="15" customFormat="1">
      <c r="A252" s="15"/>
      <c r="B252" s="258"/>
      <c r="C252" s="259"/>
      <c r="D252" s="219" t="s">
        <v>278</v>
      </c>
      <c r="E252" s="260" t="s">
        <v>21</v>
      </c>
      <c r="F252" s="261" t="s">
        <v>1022</v>
      </c>
      <c r="G252" s="259"/>
      <c r="H252" s="260" t="s">
        <v>21</v>
      </c>
      <c r="I252" s="262"/>
      <c r="J252" s="259"/>
      <c r="K252" s="259"/>
      <c r="L252" s="263"/>
      <c r="M252" s="264"/>
      <c r="N252" s="265"/>
      <c r="O252" s="265"/>
      <c r="P252" s="265"/>
      <c r="Q252" s="265"/>
      <c r="R252" s="265"/>
      <c r="S252" s="265"/>
      <c r="T252" s="26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7" t="s">
        <v>278</v>
      </c>
      <c r="AU252" s="267" t="s">
        <v>87</v>
      </c>
      <c r="AV252" s="15" t="s">
        <v>85</v>
      </c>
      <c r="AW252" s="15" t="s">
        <v>38</v>
      </c>
      <c r="AX252" s="15" t="s">
        <v>77</v>
      </c>
      <c r="AY252" s="267" t="s">
        <v>136</v>
      </c>
    </row>
    <row r="253" s="15" customFormat="1">
      <c r="A253" s="15"/>
      <c r="B253" s="258"/>
      <c r="C253" s="259"/>
      <c r="D253" s="219" t="s">
        <v>278</v>
      </c>
      <c r="E253" s="260" t="s">
        <v>21</v>
      </c>
      <c r="F253" s="261" t="s">
        <v>2236</v>
      </c>
      <c r="G253" s="259"/>
      <c r="H253" s="260" t="s">
        <v>21</v>
      </c>
      <c r="I253" s="262"/>
      <c r="J253" s="259"/>
      <c r="K253" s="259"/>
      <c r="L253" s="263"/>
      <c r="M253" s="264"/>
      <c r="N253" s="265"/>
      <c r="O253" s="265"/>
      <c r="P253" s="265"/>
      <c r="Q253" s="265"/>
      <c r="R253" s="265"/>
      <c r="S253" s="265"/>
      <c r="T253" s="26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7" t="s">
        <v>278</v>
      </c>
      <c r="AU253" s="267" t="s">
        <v>87</v>
      </c>
      <c r="AV253" s="15" t="s">
        <v>85</v>
      </c>
      <c r="AW253" s="15" t="s">
        <v>38</v>
      </c>
      <c r="AX253" s="15" t="s">
        <v>77</v>
      </c>
      <c r="AY253" s="267" t="s">
        <v>136</v>
      </c>
    </row>
    <row r="254" s="13" customFormat="1">
      <c r="A254" s="13"/>
      <c r="B254" s="234"/>
      <c r="C254" s="235"/>
      <c r="D254" s="219" t="s">
        <v>278</v>
      </c>
      <c r="E254" s="236" t="s">
        <v>21</v>
      </c>
      <c r="F254" s="237" t="s">
        <v>2237</v>
      </c>
      <c r="G254" s="235"/>
      <c r="H254" s="238">
        <v>312.39999999999998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278</v>
      </c>
      <c r="AU254" s="244" t="s">
        <v>87</v>
      </c>
      <c r="AV254" s="13" t="s">
        <v>87</v>
      </c>
      <c r="AW254" s="13" t="s">
        <v>38</v>
      </c>
      <c r="AX254" s="13" t="s">
        <v>85</v>
      </c>
      <c r="AY254" s="244" t="s">
        <v>136</v>
      </c>
    </row>
    <row r="255" s="2" customFormat="1" ht="16.5" customHeight="1">
      <c r="A255" s="41"/>
      <c r="B255" s="42"/>
      <c r="C255" s="225" t="s">
        <v>191</v>
      </c>
      <c r="D255" s="225" t="s">
        <v>152</v>
      </c>
      <c r="E255" s="226" t="s">
        <v>2238</v>
      </c>
      <c r="F255" s="227" t="s">
        <v>2239</v>
      </c>
      <c r="G255" s="228" t="s">
        <v>227</v>
      </c>
      <c r="H255" s="229">
        <v>624</v>
      </c>
      <c r="I255" s="230"/>
      <c r="J255" s="231">
        <f>ROUND(I255*H255,2)</f>
        <v>0</v>
      </c>
      <c r="K255" s="227" t="s">
        <v>790</v>
      </c>
      <c r="L255" s="47"/>
      <c r="M255" s="232" t="s">
        <v>21</v>
      </c>
      <c r="N255" s="233" t="s">
        <v>48</v>
      </c>
      <c r="O255" s="87"/>
      <c r="P255" s="215">
        <f>O255*H255</f>
        <v>0</v>
      </c>
      <c r="Q255" s="215">
        <v>0.00016000000000000001</v>
      </c>
      <c r="R255" s="215">
        <f>Q255*H255</f>
        <v>0.099840000000000012</v>
      </c>
      <c r="S255" s="215">
        <v>0</v>
      </c>
      <c r="T255" s="21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7" t="s">
        <v>142</v>
      </c>
      <c r="AT255" s="217" t="s">
        <v>152</v>
      </c>
      <c r="AU255" s="217" t="s">
        <v>87</v>
      </c>
      <c r="AY255" s="20" t="s">
        <v>136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20" t="s">
        <v>85</v>
      </c>
      <c r="BK255" s="218">
        <f>ROUND(I255*H255,2)</f>
        <v>0</v>
      </c>
      <c r="BL255" s="20" t="s">
        <v>142</v>
      </c>
      <c r="BM255" s="217" t="s">
        <v>2240</v>
      </c>
    </row>
    <row r="256" s="2" customFormat="1">
      <c r="A256" s="41"/>
      <c r="B256" s="42"/>
      <c r="C256" s="43"/>
      <c r="D256" s="219" t="s">
        <v>143</v>
      </c>
      <c r="E256" s="43"/>
      <c r="F256" s="220" t="s">
        <v>2241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143</v>
      </c>
      <c r="AU256" s="20" t="s">
        <v>87</v>
      </c>
    </row>
    <row r="257" s="2" customFormat="1">
      <c r="A257" s="41"/>
      <c r="B257" s="42"/>
      <c r="C257" s="43"/>
      <c r="D257" s="276" t="s">
        <v>793</v>
      </c>
      <c r="E257" s="43"/>
      <c r="F257" s="277" t="s">
        <v>2242</v>
      </c>
      <c r="G257" s="43"/>
      <c r="H257" s="43"/>
      <c r="I257" s="221"/>
      <c r="J257" s="43"/>
      <c r="K257" s="43"/>
      <c r="L257" s="47"/>
      <c r="M257" s="222"/>
      <c r="N257" s="223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793</v>
      </c>
      <c r="AU257" s="20" t="s">
        <v>87</v>
      </c>
    </row>
    <row r="258" s="15" customFormat="1">
      <c r="A258" s="15"/>
      <c r="B258" s="258"/>
      <c r="C258" s="259"/>
      <c r="D258" s="219" t="s">
        <v>278</v>
      </c>
      <c r="E258" s="260" t="s">
        <v>21</v>
      </c>
      <c r="F258" s="261" t="s">
        <v>2243</v>
      </c>
      <c r="G258" s="259"/>
      <c r="H258" s="260" t="s">
        <v>21</v>
      </c>
      <c r="I258" s="262"/>
      <c r="J258" s="259"/>
      <c r="K258" s="259"/>
      <c r="L258" s="263"/>
      <c r="M258" s="264"/>
      <c r="N258" s="265"/>
      <c r="O258" s="265"/>
      <c r="P258" s="265"/>
      <c r="Q258" s="265"/>
      <c r="R258" s="265"/>
      <c r="S258" s="265"/>
      <c r="T258" s="26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7" t="s">
        <v>278</v>
      </c>
      <c r="AU258" s="267" t="s">
        <v>87</v>
      </c>
      <c r="AV258" s="15" t="s">
        <v>85</v>
      </c>
      <c r="AW258" s="15" t="s">
        <v>38</v>
      </c>
      <c r="AX258" s="15" t="s">
        <v>77</v>
      </c>
      <c r="AY258" s="267" t="s">
        <v>136</v>
      </c>
    </row>
    <row r="259" s="13" customFormat="1">
      <c r="A259" s="13"/>
      <c r="B259" s="234"/>
      <c r="C259" s="235"/>
      <c r="D259" s="219" t="s">
        <v>278</v>
      </c>
      <c r="E259" s="236" t="s">
        <v>21</v>
      </c>
      <c r="F259" s="237" t="s">
        <v>2244</v>
      </c>
      <c r="G259" s="235"/>
      <c r="H259" s="238">
        <v>624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278</v>
      </c>
      <c r="AU259" s="244" t="s">
        <v>87</v>
      </c>
      <c r="AV259" s="13" t="s">
        <v>87</v>
      </c>
      <c r="AW259" s="13" t="s">
        <v>38</v>
      </c>
      <c r="AX259" s="13" t="s">
        <v>85</v>
      </c>
      <c r="AY259" s="244" t="s">
        <v>136</v>
      </c>
    </row>
    <row r="260" s="2" customFormat="1" ht="16.5" customHeight="1">
      <c r="A260" s="41"/>
      <c r="B260" s="42"/>
      <c r="C260" s="225" t="s">
        <v>243</v>
      </c>
      <c r="D260" s="225" t="s">
        <v>152</v>
      </c>
      <c r="E260" s="226" t="s">
        <v>2245</v>
      </c>
      <c r="F260" s="227" t="s">
        <v>2246</v>
      </c>
      <c r="G260" s="228" t="s">
        <v>227</v>
      </c>
      <c r="H260" s="229">
        <v>192</v>
      </c>
      <c r="I260" s="230"/>
      <c r="J260" s="231">
        <f>ROUND(I260*H260,2)</f>
        <v>0</v>
      </c>
      <c r="K260" s="227" t="s">
        <v>790</v>
      </c>
      <c r="L260" s="47"/>
      <c r="M260" s="232" t="s">
        <v>21</v>
      </c>
      <c r="N260" s="233" t="s">
        <v>48</v>
      </c>
      <c r="O260" s="87"/>
      <c r="P260" s="215">
        <f>O260*H260</f>
        <v>0</v>
      </c>
      <c r="Q260" s="215">
        <v>0.00017000000000000001</v>
      </c>
      <c r="R260" s="215">
        <f>Q260*H260</f>
        <v>0.032640000000000002</v>
      </c>
      <c r="S260" s="215">
        <v>0</v>
      </c>
      <c r="T260" s="216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7" t="s">
        <v>142</v>
      </c>
      <c r="AT260" s="217" t="s">
        <v>152</v>
      </c>
      <c r="AU260" s="217" t="s">
        <v>87</v>
      </c>
      <c r="AY260" s="20" t="s">
        <v>136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20" t="s">
        <v>85</v>
      </c>
      <c r="BK260" s="218">
        <f>ROUND(I260*H260,2)</f>
        <v>0</v>
      </c>
      <c r="BL260" s="20" t="s">
        <v>142</v>
      </c>
      <c r="BM260" s="217" t="s">
        <v>2247</v>
      </c>
    </row>
    <row r="261" s="2" customFormat="1">
      <c r="A261" s="41"/>
      <c r="B261" s="42"/>
      <c r="C261" s="43"/>
      <c r="D261" s="219" t="s">
        <v>143</v>
      </c>
      <c r="E261" s="43"/>
      <c r="F261" s="220" t="s">
        <v>2248</v>
      </c>
      <c r="G261" s="43"/>
      <c r="H261" s="43"/>
      <c r="I261" s="221"/>
      <c r="J261" s="43"/>
      <c r="K261" s="43"/>
      <c r="L261" s="47"/>
      <c r="M261" s="222"/>
      <c r="N261" s="223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143</v>
      </c>
      <c r="AU261" s="20" t="s">
        <v>87</v>
      </c>
    </row>
    <row r="262" s="2" customFormat="1">
      <c r="A262" s="41"/>
      <c r="B262" s="42"/>
      <c r="C262" s="43"/>
      <c r="D262" s="276" t="s">
        <v>793</v>
      </c>
      <c r="E262" s="43"/>
      <c r="F262" s="277" t="s">
        <v>2249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793</v>
      </c>
      <c r="AU262" s="20" t="s">
        <v>87</v>
      </c>
    </row>
    <row r="263" s="15" customFormat="1">
      <c r="A263" s="15"/>
      <c r="B263" s="258"/>
      <c r="C263" s="259"/>
      <c r="D263" s="219" t="s">
        <v>278</v>
      </c>
      <c r="E263" s="260" t="s">
        <v>21</v>
      </c>
      <c r="F263" s="261" t="s">
        <v>2243</v>
      </c>
      <c r="G263" s="259"/>
      <c r="H263" s="260" t="s">
        <v>21</v>
      </c>
      <c r="I263" s="262"/>
      <c r="J263" s="259"/>
      <c r="K263" s="259"/>
      <c r="L263" s="263"/>
      <c r="M263" s="264"/>
      <c r="N263" s="265"/>
      <c r="O263" s="265"/>
      <c r="P263" s="265"/>
      <c r="Q263" s="265"/>
      <c r="R263" s="265"/>
      <c r="S263" s="265"/>
      <c r="T263" s="26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7" t="s">
        <v>278</v>
      </c>
      <c r="AU263" s="267" t="s">
        <v>87</v>
      </c>
      <c r="AV263" s="15" t="s">
        <v>85</v>
      </c>
      <c r="AW263" s="15" t="s">
        <v>38</v>
      </c>
      <c r="AX263" s="15" t="s">
        <v>77</v>
      </c>
      <c r="AY263" s="267" t="s">
        <v>136</v>
      </c>
    </row>
    <row r="264" s="13" customFormat="1">
      <c r="A264" s="13"/>
      <c r="B264" s="234"/>
      <c r="C264" s="235"/>
      <c r="D264" s="219" t="s">
        <v>278</v>
      </c>
      <c r="E264" s="236" t="s">
        <v>21</v>
      </c>
      <c r="F264" s="237" t="s">
        <v>2250</v>
      </c>
      <c r="G264" s="235"/>
      <c r="H264" s="238">
        <v>192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278</v>
      </c>
      <c r="AU264" s="244" t="s">
        <v>87</v>
      </c>
      <c r="AV264" s="13" t="s">
        <v>87</v>
      </c>
      <c r="AW264" s="13" t="s">
        <v>38</v>
      </c>
      <c r="AX264" s="13" t="s">
        <v>85</v>
      </c>
      <c r="AY264" s="244" t="s">
        <v>136</v>
      </c>
    </row>
    <row r="265" s="2" customFormat="1" ht="24.15" customHeight="1">
      <c r="A265" s="41"/>
      <c r="B265" s="42"/>
      <c r="C265" s="225" t="s">
        <v>195</v>
      </c>
      <c r="D265" s="225" t="s">
        <v>152</v>
      </c>
      <c r="E265" s="226" t="s">
        <v>2251</v>
      </c>
      <c r="F265" s="227" t="s">
        <v>2252</v>
      </c>
      <c r="G265" s="228" t="s">
        <v>227</v>
      </c>
      <c r="H265" s="229">
        <v>816</v>
      </c>
      <c r="I265" s="230"/>
      <c r="J265" s="231">
        <f>ROUND(I265*H265,2)</f>
        <v>0</v>
      </c>
      <c r="K265" s="227" t="s">
        <v>21</v>
      </c>
      <c r="L265" s="47"/>
      <c r="M265" s="232" t="s">
        <v>21</v>
      </c>
      <c r="N265" s="233" t="s">
        <v>48</v>
      </c>
      <c r="O265" s="87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7" t="s">
        <v>142</v>
      </c>
      <c r="AT265" s="217" t="s">
        <v>152</v>
      </c>
      <c r="AU265" s="217" t="s">
        <v>87</v>
      </c>
      <c r="AY265" s="20" t="s">
        <v>136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20" t="s">
        <v>85</v>
      </c>
      <c r="BK265" s="218">
        <f>ROUND(I265*H265,2)</f>
        <v>0</v>
      </c>
      <c r="BL265" s="20" t="s">
        <v>142</v>
      </c>
      <c r="BM265" s="217" t="s">
        <v>2253</v>
      </c>
    </row>
    <row r="266" s="2" customFormat="1">
      <c r="A266" s="41"/>
      <c r="B266" s="42"/>
      <c r="C266" s="43"/>
      <c r="D266" s="219" t="s">
        <v>143</v>
      </c>
      <c r="E266" s="43"/>
      <c r="F266" s="220" t="s">
        <v>2254</v>
      </c>
      <c r="G266" s="43"/>
      <c r="H266" s="43"/>
      <c r="I266" s="221"/>
      <c r="J266" s="43"/>
      <c r="K266" s="43"/>
      <c r="L266" s="47"/>
      <c r="M266" s="222"/>
      <c r="N266" s="223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143</v>
      </c>
      <c r="AU266" s="20" t="s">
        <v>87</v>
      </c>
    </row>
    <row r="267" s="15" customFormat="1">
      <c r="A267" s="15"/>
      <c r="B267" s="258"/>
      <c r="C267" s="259"/>
      <c r="D267" s="219" t="s">
        <v>278</v>
      </c>
      <c r="E267" s="260" t="s">
        <v>21</v>
      </c>
      <c r="F267" s="261" t="s">
        <v>2243</v>
      </c>
      <c r="G267" s="259"/>
      <c r="H267" s="260" t="s">
        <v>21</v>
      </c>
      <c r="I267" s="262"/>
      <c r="J267" s="259"/>
      <c r="K267" s="259"/>
      <c r="L267" s="263"/>
      <c r="M267" s="264"/>
      <c r="N267" s="265"/>
      <c r="O267" s="265"/>
      <c r="P267" s="265"/>
      <c r="Q267" s="265"/>
      <c r="R267" s="265"/>
      <c r="S267" s="265"/>
      <c r="T267" s="26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7" t="s">
        <v>278</v>
      </c>
      <c r="AU267" s="267" t="s">
        <v>87</v>
      </c>
      <c r="AV267" s="15" t="s">
        <v>85</v>
      </c>
      <c r="AW267" s="15" t="s">
        <v>38</v>
      </c>
      <c r="AX267" s="15" t="s">
        <v>77</v>
      </c>
      <c r="AY267" s="267" t="s">
        <v>136</v>
      </c>
    </row>
    <row r="268" s="13" customFormat="1">
      <c r="A268" s="13"/>
      <c r="B268" s="234"/>
      <c r="C268" s="235"/>
      <c r="D268" s="219" t="s">
        <v>278</v>
      </c>
      <c r="E268" s="236" t="s">
        <v>21</v>
      </c>
      <c r="F268" s="237" t="s">
        <v>2255</v>
      </c>
      <c r="G268" s="235"/>
      <c r="H268" s="238">
        <v>816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278</v>
      </c>
      <c r="AU268" s="244" t="s">
        <v>87</v>
      </c>
      <c r="AV268" s="13" t="s">
        <v>87</v>
      </c>
      <c r="AW268" s="13" t="s">
        <v>38</v>
      </c>
      <c r="AX268" s="13" t="s">
        <v>85</v>
      </c>
      <c r="AY268" s="244" t="s">
        <v>136</v>
      </c>
    </row>
    <row r="269" s="2" customFormat="1" ht="16.5" customHeight="1">
      <c r="A269" s="41"/>
      <c r="B269" s="42"/>
      <c r="C269" s="205" t="s">
        <v>252</v>
      </c>
      <c r="D269" s="205" t="s">
        <v>137</v>
      </c>
      <c r="E269" s="206" t="s">
        <v>2256</v>
      </c>
      <c r="F269" s="207" t="s">
        <v>2257</v>
      </c>
      <c r="G269" s="208" t="s">
        <v>543</v>
      </c>
      <c r="H269" s="209">
        <v>519.11699999999996</v>
      </c>
      <c r="I269" s="210"/>
      <c r="J269" s="211">
        <f>ROUND(I269*H269,2)</f>
        <v>0</v>
      </c>
      <c r="K269" s="207" t="s">
        <v>21</v>
      </c>
      <c r="L269" s="212"/>
      <c r="M269" s="213" t="s">
        <v>21</v>
      </c>
      <c r="N269" s="214" t="s">
        <v>48</v>
      </c>
      <c r="O269" s="87"/>
      <c r="P269" s="215">
        <f>O269*H269</f>
        <v>0</v>
      </c>
      <c r="Q269" s="215">
        <v>0.76863999999999999</v>
      </c>
      <c r="R269" s="215">
        <f>Q269*H269</f>
        <v>399.01409087999997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141</v>
      </c>
      <c r="AT269" s="217" t="s">
        <v>137</v>
      </c>
      <c r="AU269" s="217" t="s">
        <v>87</v>
      </c>
      <c r="AY269" s="20" t="s">
        <v>136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142</v>
      </c>
      <c r="BM269" s="217" t="s">
        <v>2258</v>
      </c>
    </row>
    <row r="270" s="2" customFormat="1">
      <c r="A270" s="41"/>
      <c r="B270" s="42"/>
      <c r="C270" s="43"/>
      <c r="D270" s="219" t="s">
        <v>143</v>
      </c>
      <c r="E270" s="43"/>
      <c r="F270" s="220" t="s">
        <v>2257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143</v>
      </c>
      <c r="AU270" s="20" t="s">
        <v>87</v>
      </c>
    </row>
    <row r="271" s="15" customFormat="1">
      <c r="A271" s="15"/>
      <c r="B271" s="258"/>
      <c r="C271" s="259"/>
      <c r="D271" s="219" t="s">
        <v>278</v>
      </c>
      <c r="E271" s="260" t="s">
        <v>21</v>
      </c>
      <c r="F271" s="261" t="s">
        <v>2243</v>
      </c>
      <c r="G271" s="259"/>
      <c r="H271" s="260" t="s">
        <v>21</v>
      </c>
      <c r="I271" s="262"/>
      <c r="J271" s="259"/>
      <c r="K271" s="259"/>
      <c r="L271" s="263"/>
      <c r="M271" s="264"/>
      <c r="N271" s="265"/>
      <c r="O271" s="265"/>
      <c r="P271" s="265"/>
      <c r="Q271" s="265"/>
      <c r="R271" s="265"/>
      <c r="S271" s="265"/>
      <c r="T271" s="26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7" t="s">
        <v>278</v>
      </c>
      <c r="AU271" s="267" t="s">
        <v>87</v>
      </c>
      <c r="AV271" s="15" t="s">
        <v>85</v>
      </c>
      <c r="AW271" s="15" t="s">
        <v>38</v>
      </c>
      <c r="AX271" s="15" t="s">
        <v>77</v>
      </c>
      <c r="AY271" s="267" t="s">
        <v>136</v>
      </c>
    </row>
    <row r="272" s="13" customFormat="1">
      <c r="A272" s="13"/>
      <c r="B272" s="234"/>
      <c r="C272" s="235"/>
      <c r="D272" s="219" t="s">
        <v>278</v>
      </c>
      <c r="E272" s="236" t="s">
        <v>21</v>
      </c>
      <c r="F272" s="237" t="s">
        <v>2259</v>
      </c>
      <c r="G272" s="235"/>
      <c r="H272" s="238">
        <v>519.11699999999996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278</v>
      </c>
      <c r="AU272" s="244" t="s">
        <v>87</v>
      </c>
      <c r="AV272" s="13" t="s">
        <v>87</v>
      </c>
      <c r="AW272" s="13" t="s">
        <v>38</v>
      </c>
      <c r="AX272" s="13" t="s">
        <v>85</v>
      </c>
      <c r="AY272" s="244" t="s">
        <v>136</v>
      </c>
    </row>
    <row r="273" s="2" customFormat="1" ht="16.5" customHeight="1">
      <c r="A273" s="41"/>
      <c r="B273" s="42"/>
      <c r="C273" s="225" t="s">
        <v>200</v>
      </c>
      <c r="D273" s="225" t="s">
        <v>152</v>
      </c>
      <c r="E273" s="226" t="s">
        <v>2260</v>
      </c>
      <c r="F273" s="227" t="s">
        <v>2261</v>
      </c>
      <c r="G273" s="228" t="s">
        <v>227</v>
      </c>
      <c r="H273" s="229">
        <v>92.400000000000006</v>
      </c>
      <c r="I273" s="230"/>
      <c r="J273" s="231">
        <f>ROUND(I273*H273,2)</f>
        <v>0</v>
      </c>
      <c r="K273" s="227" t="s">
        <v>790</v>
      </c>
      <c r="L273" s="47"/>
      <c r="M273" s="232" t="s">
        <v>21</v>
      </c>
      <c r="N273" s="233" t="s">
        <v>48</v>
      </c>
      <c r="O273" s="87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7" t="s">
        <v>142</v>
      </c>
      <c r="AT273" s="217" t="s">
        <v>152</v>
      </c>
      <c r="AU273" s="217" t="s">
        <v>87</v>
      </c>
      <c r="AY273" s="20" t="s">
        <v>136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20" t="s">
        <v>85</v>
      </c>
      <c r="BK273" s="218">
        <f>ROUND(I273*H273,2)</f>
        <v>0</v>
      </c>
      <c r="BL273" s="20" t="s">
        <v>142</v>
      </c>
      <c r="BM273" s="217" t="s">
        <v>2262</v>
      </c>
    </row>
    <row r="274" s="2" customFormat="1">
      <c r="A274" s="41"/>
      <c r="B274" s="42"/>
      <c r="C274" s="43"/>
      <c r="D274" s="219" t="s">
        <v>143</v>
      </c>
      <c r="E274" s="43"/>
      <c r="F274" s="220" t="s">
        <v>2263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143</v>
      </c>
      <c r="AU274" s="20" t="s">
        <v>87</v>
      </c>
    </row>
    <row r="275" s="2" customFormat="1">
      <c r="A275" s="41"/>
      <c r="B275" s="42"/>
      <c r="C275" s="43"/>
      <c r="D275" s="276" t="s">
        <v>793</v>
      </c>
      <c r="E275" s="43"/>
      <c r="F275" s="277" t="s">
        <v>2264</v>
      </c>
      <c r="G275" s="43"/>
      <c r="H275" s="43"/>
      <c r="I275" s="221"/>
      <c r="J275" s="43"/>
      <c r="K275" s="43"/>
      <c r="L275" s="47"/>
      <c r="M275" s="222"/>
      <c r="N275" s="223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793</v>
      </c>
      <c r="AU275" s="20" t="s">
        <v>87</v>
      </c>
    </row>
    <row r="276" s="15" customFormat="1">
      <c r="A276" s="15"/>
      <c r="B276" s="258"/>
      <c r="C276" s="259"/>
      <c r="D276" s="219" t="s">
        <v>278</v>
      </c>
      <c r="E276" s="260" t="s">
        <v>21</v>
      </c>
      <c r="F276" s="261" t="s">
        <v>2142</v>
      </c>
      <c r="G276" s="259"/>
      <c r="H276" s="260" t="s">
        <v>21</v>
      </c>
      <c r="I276" s="262"/>
      <c r="J276" s="259"/>
      <c r="K276" s="259"/>
      <c r="L276" s="263"/>
      <c r="M276" s="264"/>
      <c r="N276" s="265"/>
      <c r="O276" s="265"/>
      <c r="P276" s="265"/>
      <c r="Q276" s="265"/>
      <c r="R276" s="265"/>
      <c r="S276" s="265"/>
      <c r="T276" s="26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7" t="s">
        <v>278</v>
      </c>
      <c r="AU276" s="267" t="s">
        <v>87</v>
      </c>
      <c r="AV276" s="15" t="s">
        <v>85</v>
      </c>
      <c r="AW276" s="15" t="s">
        <v>38</v>
      </c>
      <c r="AX276" s="15" t="s">
        <v>77</v>
      </c>
      <c r="AY276" s="267" t="s">
        <v>136</v>
      </c>
    </row>
    <row r="277" s="13" customFormat="1">
      <c r="A277" s="13"/>
      <c r="B277" s="234"/>
      <c r="C277" s="235"/>
      <c r="D277" s="219" t="s">
        <v>278</v>
      </c>
      <c r="E277" s="236" t="s">
        <v>21</v>
      </c>
      <c r="F277" s="237" t="s">
        <v>2265</v>
      </c>
      <c r="G277" s="235"/>
      <c r="H277" s="238">
        <v>92.400000000000006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278</v>
      </c>
      <c r="AU277" s="244" t="s">
        <v>87</v>
      </c>
      <c r="AV277" s="13" t="s">
        <v>87</v>
      </c>
      <c r="AW277" s="13" t="s">
        <v>38</v>
      </c>
      <c r="AX277" s="13" t="s">
        <v>85</v>
      </c>
      <c r="AY277" s="244" t="s">
        <v>136</v>
      </c>
    </row>
    <row r="278" s="2" customFormat="1" ht="16.5" customHeight="1">
      <c r="A278" s="41"/>
      <c r="B278" s="42"/>
      <c r="C278" s="205" t="s">
        <v>260</v>
      </c>
      <c r="D278" s="205" t="s">
        <v>137</v>
      </c>
      <c r="E278" s="206" t="s">
        <v>2266</v>
      </c>
      <c r="F278" s="207" t="s">
        <v>2267</v>
      </c>
      <c r="G278" s="208" t="s">
        <v>550</v>
      </c>
      <c r="H278" s="209">
        <v>3.1139999999999999</v>
      </c>
      <c r="I278" s="210"/>
      <c r="J278" s="211">
        <f>ROUND(I278*H278,2)</f>
        <v>0</v>
      </c>
      <c r="K278" s="207" t="s">
        <v>790</v>
      </c>
      <c r="L278" s="212"/>
      <c r="M278" s="213" t="s">
        <v>21</v>
      </c>
      <c r="N278" s="214" t="s">
        <v>48</v>
      </c>
      <c r="O278" s="87"/>
      <c r="P278" s="215">
        <f>O278*H278</f>
        <v>0</v>
      </c>
      <c r="Q278" s="215">
        <v>1</v>
      </c>
      <c r="R278" s="215">
        <f>Q278*H278</f>
        <v>3.1139999999999999</v>
      </c>
      <c r="S278" s="215">
        <v>0</v>
      </c>
      <c r="T278" s="216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7" t="s">
        <v>141</v>
      </c>
      <c r="AT278" s="217" t="s">
        <v>137</v>
      </c>
      <c r="AU278" s="217" t="s">
        <v>87</v>
      </c>
      <c r="AY278" s="20" t="s">
        <v>136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20" t="s">
        <v>85</v>
      </c>
      <c r="BK278" s="218">
        <f>ROUND(I278*H278,2)</f>
        <v>0</v>
      </c>
      <c r="BL278" s="20" t="s">
        <v>142</v>
      </c>
      <c r="BM278" s="217" t="s">
        <v>2268</v>
      </c>
    </row>
    <row r="279" s="2" customFormat="1">
      <c r="A279" s="41"/>
      <c r="B279" s="42"/>
      <c r="C279" s="43"/>
      <c r="D279" s="219" t="s">
        <v>143</v>
      </c>
      <c r="E279" s="43"/>
      <c r="F279" s="220" t="s">
        <v>2267</v>
      </c>
      <c r="G279" s="43"/>
      <c r="H279" s="43"/>
      <c r="I279" s="221"/>
      <c r="J279" s="43"/>
      <c r="K279" s="43"/>
      <c r="L279" s="47"/>
      <c r="M279" s="222"/>
      <c r="N279" s="223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143</v>
      </c>
      <c r="AU279" s="20" t="s">
        <v>87</v>
      </c>
    </row>
    <row r="280" s="15" customFormat="1">
      <c r="A280" s="15"/>
      <c r="B280" s="258"/>
      <c r="C280" s="259"/>
      <c r="D280" s="219" t="s">
        <v>278</v>
      </c>
      <c r="E280" s="260" t="s">
        <v>21</v>
      </c>
      <c r="F280" s="261" t="s">
        <v>2142</v>
      </c>
      <c r="G280" s="259"/>
      <c r="H280" s="260" t="s">
        <v>21</v>
      </c>
      <c r="I280" s="262"/>
      <c r="J280" s="259"/>
      <c r="K280" s="259"/>
      <c r="L280" s="263"/>
      <c r="M280" s="264"/>
      <c r="N280" s="265"/>
      <c r="O280" s="265"/>
      <c r="P280" s="265"/>
      <c r="Q280" s="265"/>
      <c r="R280" s="265"/>
      <c r="S280" s="265"/>
      <c r="T280" s="26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7" t="s">
        <v>278</v>
      </c>
      <c r="AU280" s="267" t="s">
        <v>87</v>
      </c>
      <c r="AV280" s="15" t="s">
        <v>85</v>
      </c>
      <c r="AW280" s="15" t="s">
        <v>38</v>
      </c>
      <c r="AX280" s="15" t="s">
        <v>77</v>
      </c>
      <c r="AY280" s="267" t="s">
        <v>136</v>
      </c>
    </row>
    <row r="281" s="13" customFormat="1">
      <c r="A281" s="13"/>
      <c r="B281" s="234"/>
      <c r="C281" s="235"/>
      <c r="D281" s="219" t="s">
        <v>278</v>
      </c>
      <c r="E281" s="236" t="s">
        <v>21</v>
      </c>
      <c r="F281" s="237" t="s">
        <v>2269</v>
      </c>
      <c r="G281" s="235"/>
      <c r="H281" s="238">
        <v>3.1139999999999999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278</v>
      </c>
      <c r="AU281" s="244" t="s">
        <v>87</v>
      </c>
      <c r="AV281" s="13" t="s">
        <v>87</v>
      </c>
      <c r="AW281" s="13" t="s">
        <v>38</v>
      </c>
      <c r="AX281" s="13" t="s">
        <v>85</v>
      </c>
      <c r="AY281" s="244" t="s">
        <v>136</v>
      </c>
    </row>
    <row r="282" s="2" customFormat="1" ht="16.5" customHeight="1">
      <c r="A282" s="41"/>
      <c r="B282" s="42"/>
      <c r="C282" s="225" t="s">
        <v>203</v>
      </c>
      <c r="D282" s="225" t="s">
        <v>152</v>
      </c>
      <c r="E282" s="226" t="s">
        <v>2270</v>
      </c>
      <c r="F282" s="227" t="s">
        <v>2271</v>
      </c>
      <c r="G282" s="228" t="s">
        <v>227</v>
      </c>
      <c r="H282" s="229">
        <v>92.400000000000006</v>
      </c>
      <c r="I282" s="230"/>
      <c r="J282" s="231">
        <f>ROUND(I282*H282,2)</f>
        <v>0</v>
      </c>
      <c r="K282" s="227" t="s">
        <v>790</v>
      </c>
      <c r="L282" s="47"/>
      <c r="M282" s="232" t="s">
        <v>21</v>
      </c>
      <c r="N282" s="233" t="s">
        <v>48</v>
      </c>
      <c r="O282" s="87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7" t="s">
        <v>142</v>
      </c>
      <c r="AT282" s="217" t="s">
        <v>152</v>
      </c>
      <c r="AU282" s="217" t="s">
        <v>87</v>
      </c>
      <c r="AY282" s="20" t="s">
        <v>136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20" t="s">
        <v>85</v>
      </c>
      <c r="BK282" s="218">
        <f>ROUND(I282*H282,2)</f>
        <v>0</v>
      </c>
      <c r="BL282" s="20" t="s">
        <v>142</v>
      </c>
      <c r="BM282" s="217" t="s">
        <v>2272</v>
      </c>
    </row>
    <row r="283" s="2" customFormat="1">
      <c r="A283" s="41"/>
      <c r="B283" s="42"/>
      <c r="C283" s="43"/>
      <c r="D283" s="219" t="s">
        <v>143</v>
      </c>
      <c r="E283" s="43"/>
      <c r="F283" s="220" t="s">
        <v>2273</v>
      </c>
      <c r="G283" s="43"/>
      <c r="H283" s="43"/>
      <c r="I283" s="221"/>
      <c r="J283" s="43"/>
      <c r="K283" s="43"/>
      <c r="L283" s="47"/>
      <c r="M283" s="222"/>
      <c r="N283" s="22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143</v>
      </c>
      <c r="AU283" s="20" t="s">
        <v>87</v>
      </c>
    </row>
    <row r="284" s="2" customFormat="1">
      <c r="A284" s="41"/>
      <c r="B284" s="42"/>
      <c r="C284" s="43"/>
      <c r="D284" s="276" t="s">
        <v>793</v>
      </c>
      <c r="E284" s="43"/>
      <c r="F284" s="277" t="s">
        <v>2274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793</v>
      </c>
      <c r="AU284" s="20" t="s">
        <v>87</v>
      </c>
    </row>
    <row r="285" s="15" customFormat="1">
      <c r="A285" s="15"/>
      <c r="B285" s="258"/>
      <c r="C285" s="259"/>
      <c r="D285" s="219" t="s">
        <v>278</v>
      </c>
      <c r="E285" s="260" t="s">
        <v>21</v>
      </c>
      <c r="F285" s="261" t="s">
        <v>2142</v>
      </c>
      <c r="G285" s="259"/>
      <c r="H285" s="260" t="s">
        <v>21</v>
      </c>
      <c r="I285" s="262"/>
      <c r="J285" s="259"/>
      <c r="K285" s="259"/>
      <c r="L285" s="263"/>
      <c r="M285" s="264"/>
      <c r="N285" s="265"/>
      <c r="O285" s="265"/>
      <c r="P285" s="265"/>
      <c r="Q285" s="265"/>
      <c r="R285" s="265"/>
      <c r="S285" s="265"/>
      <c r="T285" s="26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7" t="s">
        <v>278</v>
      </c>
      <c r="AU285" s="267" t="s">
        <v>87</v>
      </c>
      <c r="AV285" s="15" t="s">
        <v>85</v>
      </c>
      <c r="AW285" s="15" t="s">
        <v>38</v>
      </c>
      <c r="AX285" s="15" t="s">
        <v>77</v>
      </c>
      <c r="AY285" s="267" t="s">
        <v>136</v>
      </c>
    </row>
    <row r="286" s="13" customFormat="1">
      <c r="A286" s="13"/>
      <c r="B286" s="234"/>
      <c r="C286" s="235"/>
      <c r="D286" s="219" t="s">
        <v>278</v>
      </c>
      <c r="E286" s="236" t="s">
        <v>21</v>
      </c>
      <c r="F286" s="237" t="s">
        <v>2265</v>
      </c>
      <c r="G286" s="235"/>
      <c r="H286" s="238">
        <v>92.400000000000006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278</v>
      </c>
      <c r="AU286" s="244" t="s">
        <v>87</v>
      </c>
      <c r="AV286" s="13" t="s">
        <v>87</v>
      </c>
      <c r="AW286" s="13" t="s">
        <v>38</v>
      </c>
      <c r="AX286" s="13" t="s">
        <v>85</v>
      </c>
      <c r="AY286" s="244" t="s">
        <v>136</v>
      </c>
    </row>
    <row r="287" s="2" customFormat="1" ht="16.5" customHeight="1">
      <c r="A287" s="41"/>
      <c r="B287" s="42"/>
      <c r="C287" s="225" t="s">
        <v>268</v>
      </c>
      <c r="D287" s="225" t="s">
        <v>152</v>
      </c>
      <c r="E287" s="226" t="s">
        <v>2275</v>
      </c>
      <c r="F287" s="227" t="s">
        <v>2276</v>
      </c>
      <c r="G287" s="228" t="s">
        <v>543</v>
      </c>
      <c r="H287" s="229">
        <v>2.0760000000000001</v>
      </c>
      <c r="I287" s="230"/>
      <c r="J287" s="231">
        <f>ROUND(I287*H287,2)</f>
        <v>0</v>
      </c>
      <c r="K287" s="227" t="s">
        <v>790</v>
      </c>
      <c r="L287" s="47"/>
      <c r="M287" s="232" t="s">
        <v>21</v>
      </c>
      <c r="N287" s="233" t="s">
        <v>48</v>
      </c>
      <c r="O287" s="87"/>
      <c r="P287" s="215">
        <f>O287*H287</f>
        <v>0</v>
      </c>
      <c r="Q287" s="215">
        <v>2.3010199999999998</v>
      </c>
      <c r="R287" s="215">
        <f>Q287*H287</f>
        <v>4.7769175199999996</v>
      </c>
      <c r="S287" s="215">
        <v>0</v>
      </c>
      <c r="T287" s="216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7" t="s">
        <v>142</v>
      </c>
      <c r="AT287" s="217" t="s">
        <v>152</v>
      </c>
      <c r="AU287" s="217" t="s">
        <v>87</v>
      </c>
      <c r="AY287" s="20" t="s">
        <v>136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20" t="s">
        <v>85</v>
      </c>
      <c r="BK287" s="218">
        <f>ROUND(I287*H287,2)</f>
        <v>0</v>
      </c>
      <c r="BL287" s="20" t="s">
        <v>142</v>
      </c>
      <c r="BM287" s="217" t="s">
        <v>2277</v>
      </c>
    </row>
    <row r="288" s="2" customFormat="1">
      <c r="A288" s="41"/>
      <c r="B288" s="42"/>
      <c r="C288" s="43"/>
      <c r="D288" s="219" t="s">
        <v>143</v>
      </c>
      <c r="E288" s="43"/>
      <c r="F288" s="220" t="s">
        <v>2278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143</v>
      </c>
      <c r="AU288" s="20" t="s">
        <v>87</v>
      </c>
    </row>
    <row r="289" s="2" customFormat="1">
      <c r="A289" s="41"/>
      <c r="B289" s="42"/>
      <c r="C289" s="43"/>
      <c r="D289" s="276" t="s">
        <v>793</v>
      </c>
      <c r="E289" s="43"/>
      <c r="F289" s="277" t="s">
        <v>2279</v>
      </c>
      <c r="G289" s="43"/>
      <c r="H289" s="43"/>
      <c r="I289" s="221"/>
      <c r="J289" s="43"/>
      <c r="K289" s="43"/>
      <c r="L289" s="47"/>
      <c r="M289" s="222"/>
      <c r="N289" s="22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793</v>
      </c>
      <c r="AU289" s="20" t="s">
        <v>87</v>
      </c>
    </row>
    <row r="290" s="15" customFormat="1">
      <c r="A290" s="15"/>
      <c r="B290" s="258"/>
      <c r="C290" s="259"/>
      <c r="D290" s="219" t="s">
        <v>278</v>
      </c>
      <c r="E290" s="260" t="s">
        <v>21</v>
      </c>
      <c r="F290" s="261" t="s">
        <v>2280</v>
      </c>
      <c r="G290" s="259"/>
      <c r="H290" s="260" t="s">
        <v>21</v>
      </c>
      <c r="I290" s="262"/>
      <c r="J290" s="259"/>
      <c r="K290" s="259"/>
      <c r="L290" s="263"/>
      <c r="M290" s="264"/>
      <c r="N290" s="265"/>
      <c r="O290" s="265"/>
      <c r="P290" s="265"/>
      <c r="Q290" s="265"/>
      <c r="R290" s="265"/>
      <c r="S290" s="265"/>
      <c r="T290" s="26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7" t="s">
        <v>278</v>
      </c>
      <c r="AU290" s="267" t="s">
        <v>87</v>
      </c>
      <c r="AV290" s="15" t="s">
        <v>85</v>
      </c>
      <c r="AW290" s="15" t="s">
        <v>38</v>
      </c>
      <c r="AX290" s="15" t="s">
        <v>77</v>
      </c>
      <c r="AY290" s="267" t="s">
        <v>136</v>
      </c>
    </row>
    <row r="291" s="15" customFormat="1">
      <c r="A291" s="15"/>
      <c r="B291" s="258"/>
      <c r="C291" s="259"/>
      <c r="D291" s="219" t="s">
        <v>278</v>
      </c>
      <c r="E291" s="260" t="s">
        <v>21</v>
      </c>
      <c r="F291" s="261" t="s">
        <v>2281</v>
      </c>
      <c r="G291" s="259"/>
      <c r="H291" s="260" t="s">
        <v>21</v>
      </c>
      <c r="I291" s="262"/>
      <c r="J291" s="259"/>
      <c r="K291" s="259"/>
      <c r="L291" s="263"/>
      <c r="M291" s="264"/>
      <c r="N291" s="265"/>
      <c r="O291" s="265"/>
      <c r="P291" s="265"/>
      <c r="Q291" s="265"/>
      <c r="R291" s="265"/>
      <c r="S291" s="265"/>
      <c r="T291" s="26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7" t="s">
        <v>278</v>
      </c>
      <c r="AU291" s="267" t="s">
        <v>87</v>
      </c>
      <c r="AV291" s="15" t="s">
        <v>85</v>
      </c>
      <c r="AW291" s="15" t="s">
        <v>38</v>
      </c>
      <c r="AX291" s="15" t="s">
        <v>77</v>
      </c>
      <c r="AY291" s="267" t="s">
        <v>136</v>
      </c>
    </row>
    <row r="292" s="13" customFormat="1">
      <c r="A292" s="13"/>
      <c r="B292" s="234"/>
      <c r="C292" s="235"/>
      <c r="D292" s="219" t="s">
        <v>278</v>
      </c>
      <c r="E292" s="236" t="s">
        <v>21</v>
      </c>
      <c r="F292" s="237" t="s">
        <v>2282</v>
      </c>
      <c r="G292" s="235"/>
      <c r="H292" s="238">
        <v>1.448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278</v>
      </c>
      <c r="AU292" s="244" t="s">
        <v>87</v>
      </c>
      <c r="AV292" s="13" t="s">
        <v>87</v>
      </c>
      <c r="AW292" s="13" t="s">
        <v>38</v>
      </c>
      <c r="AX292" s="13" t="s">
        <v>77</v>
      </c>
      <c r="AY292" s="244" t="s">
        <v>136</v>
      </c>
    </row>
    <row r="293" s="13" customFormat="1">
      <c r="A293" s="13"/>
      <c r="B293" s="234"/>
      <c r="C293" s="235"/>
      <c r="D293" s="219" t="s">
        <v>278</v>
      </c>
      <c r="E293" s="236" t="s">
        <v>21</v>
      </c>
      <c r="F293" s="237" t="s">
        <v>2283</v>
      </c>
      <c r="G293" s="235"/>
      <c r="H293" s="238">
        <v>0.628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278</v>
      </c>
      <c r="AU293" s="244" t="s">
        <v>87</v>
      </c>
      <c r="AV293" s="13" t="s">
        <v>87</v>
      </c>
      <c r="AW293" s="13" t="s">
        <v>38</v>
      </c>
      <c r="AX293" s="13" t="s">
        <v>77</v>
      </c>
      <c r="AY293" s="244" t="s">
        <v>136</v>
      </c>
    </row>
    <row r="294" s="14" customFormat="1">
      <c r="A294" s="14"/>
      <c r="B294" s="245"/>
      <c r="C294" s="246"/>
      <c r="D294" s="219" t="s">
        <v>278</v>
      </c>
      <c r="E294" s="247" t="s">
        <v>21</v>
      </c>
      <c r="F294" s="248" t="s">
        <v>280</v>
      </c>
      <c r="G294" s="246"/>
      <c r="H294" s="249">
        <v>2.0760000000000001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278</v>
      </c>
      <c r="AU294" s="255" t="s">
        <v>87</v>
      </c>
      <c r="AV294" s="14" t="s">
        <v>142</v>
      </c>
      <c r="AW294" s="14" t="s">
        <v>38</v>
      </c>
      <c r="AX294" s="14" t="s">
        <v>85</v>
      </c>
      <c r="AY294" s="255" t="s">
        <v>136</v>
      </c>
    </row>
    <row r="295" s="2" customFormat="1" ht="16.5" customHeight="1">
      <c r="A295" s="41"/>
      <c r="B295" s="42"/>
      <c r="C295" s="225" t="s">
        <v>207</v>
      </c>
      <c r="D295" s="225" t="s">
        <v>152</v>
      </c>
      <c r="E295" s="226" t="s">
        <v>2284</v>
      </c>
      <c r="F295" s="227" t="s">
        <v>2285</v>
      </c>
      <c r="G295" s="228" t="s">
        <v>194</v>
      </c>
      <c r="H295" s="229">
        <v>9.1600000000000001</v>
      </c>
      <c r="I295" s="230"/>
      <c r="J295" s="231">
        <f>ROUND(I295*H295,2)</f>
        <v>0</v>
      </c>
      <c r="K295" s="227" t="s">
        <v>790</v>
      </c>
      <c r="L295" s="47"/>
      <c r="M295" s="232" t="s">
        <v>21</v>
      </c>
      <c r="N295" s="233" t="s">
        <v>48</v>
      </c>
      <c r="O295" s="87"/>
      <c r="P295" s="215">
        <f>O295*H295</f>
        <v>0</v>
      </c>
      <c r="Q295" s="215">
        <v>0.0026900000000000001</v>
      </c>
      <c r="R295" s="215">
        <f>Q295*H295</f>
        <v>0.0246404</v>
      </c>
      <c r="S295" s="215">
        <v>0</v>
      </c>
      <c r="T295" s="21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7" t="s">
        <v>142</v>
      </c>
      <c r="AT295" s="217" t="s">
        <v>152</v>
      </c>
      <c r="AU295" s="217" t="s">
        <v>87</v>
      </c>
      <c r="AY295" s="20" t="s">
        <v>136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20" t="s">
        <v>85</v>
      </c>
      <c r="BK295" s="218">
        <f>ROUND(I295*H295,2)</f>
        <v>0</v>
      </c>
      <c r="BL295" s="20" t="s">
        <v>142</v>
      </c>
      <c r="BM295" s="217" t="s">
        <v>2286</v>
      </c>
    </row>
    <row r="296" s="2" customFormat="1">
      <c r="A296" s="41"/>
      <c r="B296" s="42"/>
      <c r="C296" s="43"/>
      <c r="D296" s="219" t="s">
        <v>143</v>
      </c>
      <c r="E296" s="43"/>
      <c r="F296" s="220" t="s">
        <v>2287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143</v>
      </c>
      <c r="AU296" s="20" t="s">
        <v>87</v>
      </c>
    </row>
    <row r="297" s="2" customFormat="1">
      <c r="A297" s="41"/>
      <c r="B297" s="42"/>
      <c r="C297" s="43"/>
      <c r="D297" s="276" t="s">
        <v>793</v>
      </c>
      <c r="E297" s="43"/>
      <c r="F297" s="277" t="s">
        <v>2288</v>
      </c>
      <c r="G297" s="43"/>
      <c r="H297" s="43"/>
      <c r="I297" s="221"/>
      <c r="J297" s="43"/>
      <c r="K297" s="43"/>
      <c r="L297" s="47"/>
      <c r="M297" s="222"/>
      <c r="N297" s="223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793</v>
      </c>
      <c r="AU297" s="20" t="s">
        <v>87</v>
      </c>
    </row>
    <row r="298" s="15" customFormat="1">
      <c r="A298" s="15"/>
      <c r="B298" s="258"/>
      <c r="C298" s="259"/>
      <c r="D298" s="219" t="s">
        <v>278</v>
      </c>
      <c r="E298" s="260" t="s">
        <v>21</v>
      </c>
      <c r="F298" s="261" t="s">
        <v>2289</v>
      </c>
      <c r="G298" s="259"/>
      <c r="H298" s="260" t="s">
        <v>21</v>
      </c>
      <c r="I298" s="262"/>
      <c r="J298" s="259"/>
      <c r="K298" s="259"/>
      <c r="L298" s="263"/>
      <c r="M298" s="264"/>
      <c r="N298" s="265"/>
      <c r="O298" s="265"/>
      <c r="P298" s="265"/>
      <c r="Q298" s="265"/>
      <c r="R298" s="265"/>
      <c r="S298" s="265"/>
      <c r="T298" s="26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7" t="s">
        <v>278</v>
      </c>
      <c r="AU298" s="267" t="s">
        <v>87</v>
      </c>
      <c r="AV298" s="15" t="s">
        <v>85</v>
      </c>
      <c r="AW298" s="15" t="s">
        <v>38</v>
      </c>
      <c r="AX298" s="15" t="s">
        <v>77</v>
      </c>
      <c r="AY298" s="267" t="s">
        <v>136</v>
      </c>
    </row>
    <row r="299" s="13" customFormat="1">
      <c r="A299" s="13"/>
      <c r="B299" s="234"/>
      <c r="C299" s="235"/>
      <c r="D299" s="219" t="s">
        <v>278</v>
      </c>
      <c r="E299" s="236" t="s">
        <v>21</v>
      </c>
      <c r="F299" s="237" t="s">
        <v>2290</v>
      </c>
      <c r="G299" s="235"/>
      <c r="H299" s="238">
        <v>2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278</v>
      </c>
      <c r="AU299" s="244" t="s">
        <v>87</v>
      </c>
      <c r="AV299" s="13" t="s">
        <v>87</v>
      </c>
      <c r="AW299" s="13" t="s">
        <v>38</v>
      </c>
      <c r="AX299" s="13" t="s">
        <v>77</v>
      </c>
      <c r="AY299" s="244" t="s">
        <v>136</v>
      </c>
    </row>
    <row r="300" s="13" customFormat="1">
      <c r="A300" s="13"/>
      <c r="B300" s="234"/>
      <c r="C300" s="235"/>
      <c r="D300" s="219" t="s">
        <v>278</v>
      </c>
      <c r="E300" s="236" t="s">
        <v>21</v>
      </c>
      <c r="F300" s="237" t="s">
        <v>2291</v>
      </c>
      <c r="G300" s="235"/>
      <c r="H300" s="238">
        <v>2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278</v>
      </c>
      <c r="AU300" s="244" t="s">
        <v>87</v>
      </c>
      <c r="AV300" s="13" t="s">
        <v>87</v>
      </c>
      <c r="AW300" s="13" t="s">
        <v>38</v>
      </c>
      <c r="AX300" s="13" t="s">
        <v>77</v>
      </c>
      <c r="AY300" s="244" t="s">
        <v>136</v>
      </c>
    </row>
    <row r="301" s="13" customFormat="1">
      <c r="A301" s="13"/>
      <c r="B301" s="234"/>
      <c r="C301" s="235"/>
      <c r="D301" s="219" t="s">
        <v>278</v>
      </c>
      <c r="E301" s="236" t="s">
        <v>21</v>
      </c>
      <c r="F301" s="237" t="s">
        <v>2292</v>
      </c>
      <c r="G301" s="235"/>
      <c r="H301" s="238">
        <v>2.2400000000000002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278</v>
      </c>
      <c r="AU301" s="244" t="s">
        <v>87</v>
      </c>
      <c r="AV301" s="13" t="s">
        <v>87</v>
      </c>
      <c r="AW301" s="13" t="s">
        <v>38</v>
      </c>
      <c r="AX301" s="13" t="s">
        <v>77</v>
      </c>
      <c r="AY301" s="244" t="s">
        <v>136</v>
      </c>
    </row>
    <row r="302" s="13" customFormat="1">
      <c r="A302" s="13"/>
      <c r="B302" s="234"/>
      <c r="C302" s="235"/>
      <c r="D302" s="219" t="s">
        <v>278</v>
      </c>
      <c r="E302" s="236" t="s">
        <v>21</v>
      </c>
      <c r="F302" s="237" t="s">
        <v>2293</v>
      </c>
      <c r="G302" s="235"/>
      <c r="H302" s="238">
        <v>1.28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278</v>
      </c>
      <c r="AU302" s="244" t="s">
        <v>87</v>
      </c>
      <c r="AV302" s="13" t="s">
        <v>87</v>
      </c>
      <c r="AW302" s="13" t="s">
        <v>38</v>
      </c>
      <c r="AX302" s="13" t="s">
        <v>77</v>
      </c>
      <c r="AY302" s="244" t="s">
        <v>136</v>
      </c>
    </row>
    <row r="303" s="13" customFormat="1">
      <c r="A303" s="13"/>
      <c r="B303" s="234"/>
      <c r="C303" s="235"/>
      <c r="D303" s="219" t="s">
        <v>278</v>
      </c>
      <c r="E303" s="236" t="s">
        <v>21</v>
      </c>
      <c r="F303" s="237" t="s">
        <v>2294</v>
      </c>
      <c r="G303" s="235"/>
      <c r="H303" s="238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278</v>
      </c>
      <c r="AU303" s="244" t="s">
        <v>87</v>
      </c>
      <c r="AV303" s="13" t="s">
        <v>87</v>
      </c>
      <c r="AW303" s="13" t="s">
        <v>38</v>
      </c>
      <c r="AX303" s="13" t="s">
        <v>77</v>
      </c>
      <c r="AY303" s="244" t="s">
        <v>136</v>
      </c>
    </row>
    <row r="304" s="13" customFormat="1">
      <c r="A304" s="13"/>
      <c r="B304" s="234"/>
      <c r="C304" s="235"/>
      <c r="D304" s="219" t="s">
        <v>278</v>
      </c>
      <c r="E304" s="236" t="s">
        <v>21</v>
      </c>
      <c r="F304" s="237" t="s">
        <v>2295</v>
      </c>
      <c r="G304" s="235"/>
      <c r="H304" s="238">
        <v>0.64000000000000001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278</v>
      </c>
      <c r="AU304" s="244" t="s">
        <v>87</v>
      </c>
      <c r="AV304" s="13" t="s">
        <v>87</v>
      </c>
      <c r="AW304" s="13" t="s">
        <v>38</v>
      </c>
      <c r="AX304" s="13" t="s">
        <v>77</v>
      </c>
      <c r="AY304" s="244" t="s">
        <v>136</v>
      </c>
    </row>
    <row r="305" s="14" customFormat="1">
      <c r="A305" s="14"/>
      <c r="B305" s="245"/>
      <c r="C305" s="246"/>
      <c r="D305" s="219" t="s">
        <v>278</v>
      </c>
      <c r="E305" s="247" t="s">
        <v>1940</v>
      </c>
      <c r="F305" s="248" t="s">
        <v>280</v>
      </c>
      <c r="G305" s="246"/>
      <c r="H305" s="249">
        <v>9.1600000000000001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278</v>
      </c>
      <c r="AU305" s="255" t="s">
        <v>87</v>
      </c>
      <c r="AV305" s="14" t="s">
        <v>142</v>
      </c>
      <c r="AW305" s="14" t="s">
        <v>38</v>
      </c>
      <c r="AX305" s="14" t="s">
        <v>85</v>
      </c>
      <c r="AY305" s="255" t="s">
        <v>136</v>
      </c>
    </row>
    <row r="306" s="2" customFormat="1" ht="16.5" customHeight="1">
      <c r="A306" s="41"/>
      <c r="B306" s="42"/>
      <c r="C306" s="225" t="s">
        <v>272</v>
      </c>
      <c r="D306" s="225" t="s">
        <v>152</v>
      </c>
      <c r="E306" s="226" t="s">
        <v>2296</v>
      </c>
      <c r="F306" s="227" t="s">
        <v>2297</v>
      </c>
      <c r="G306" s="228" t="s">
        <v>194</v>
      </c>
      <c r="H306" s="229">
        <v>9.1600000000000001</v>
      </c>
      <c r="I306" s="230"/>
      <c r="J306" s="231">
        <f>ROUND(I306*H306,2)</f>
        <v>0</v>
      </c>
      <c r="K306" s="227" t="s">
        <v>790</v>
      </c>
      <c r="L306" s="47"/>
      <c r="M306" s="232" t="s">
        <v>21</v>
      </c>
      <c r="N306" s="233" t="s">
        <v>48</v>
      </c>
      <c r="O306" s="87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7" t="s">
        <v>142</v>
      </c>
      <c r="AT306" s="217" t="s">
        <v>152</v>
      </c>
      <c r="AU306" s="217" t="s">
        <v>87</v>
      </c>
      <c r="AY306" s="20" t="s">
        <v>136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20" t="s">
        <v>85</v>
      </c>
      <c r="BK306" s="218">
        <f>ROUND(I306*H306,2)</f>
        <v>0</v>
      </c>
      <c r="BL306" s="20" t="s">
        <v>142</v>
      </c>
      <c r="BM306" s="217" t="s">
        <v>2298</v>
      </c>
    </row>
    <row r="307" s="2" customFormat="1">
      <c r="A307" s="41"/>
      <c r="B307" s="42"/>
      <c r="C307" s="43"/>
      <c r="D307" s="219" t="s">
        <v>143</v>
      </c>
      <c r="E307" s="43"/>
      <c r="F307" s="220" t="s">
        <v>2299</v>
      </c>
      <c r="G307" s="43"/>
      <c r="H307" s="43"/>
      <c r="I307" s="221"/>
      <c r="J307" s="43"/>
      <c r="K307" s="43"/>
      <c r="L307" s="47"/>
      <c r="M307" s="222"/>
      <c r="N307" s="223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143</v>
      </c>
      <c r="AU307" s="20" t="s">
        <v>87</v>
      </c>
    </row>
    <row r="308" s="2" customFormat="1">
      <c r="A308" s="41"/>
      <c r="B308" s="42"/>
      <c r="C308" s="43"/>
      <c r="D308" s="276" t="s">
        <v>793</v>
      </c>
      <c r="E308" s="43"/>
      <c r="F308" s="277" t="s">
        <v>2300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793</v>
      </c>
      <c r="AU308" s="20" t="s">
        <v>87</v>
      </c>
    </row>
    <row r="309" s="13" customFormat="1">
      <c r="A309" s="13"/>
      <c r="B309" s="234"/>
      <c r="C309" s="235"/>
      <c r="D309" s="219" t="s">
        <v>278</v>
      </c>
      <c r="E309" s="236" t="s">
        <v>21</v>
      </c>
      <c r="F309" s="237" t="s">
        <v>1940</v>
      </c>
      <c r="G309" s="235"/>
      <c r="H309" s="238">
        <v>9.1600000000000001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278</v>
      </c>
      <c r="AU309" s="244" t="s">
        <v>87</v>
      </c>
      <c r="AV309" s="13" t="s">
        <v>87</v>
      </c>
      <c r="AW309" s="13" t="s">
        <v>38</v>
      </c>
      <c r="AX309" s="13" t="s">
        <v>85</v>
      </c>
      <c r="AY309" s="244" t="s">
        <v>136</v>
      </c>
    </row>
    <row r="310" s="2" customFormat="1" ht="16.5" customHeight="1">
      <c r="A310" s="41"/>
      <c r="B310" s="42"/>
      <c r="C310" s="225" t="s">
        <v>211</v>
      </c>
      <c r="D310" s="225" t="s">
        <v>152</v>
      </c>
      <c r="E310" s="226" t="s">
        <v>1052</v>
      </c>
      <c r="F310" s="227" t="s">
        <v>1053</v>
      </c>
      <c r="G310" s="228" t="s">
        <v>227</v>
      </c>
      <c r="H310" s="229">
        <v>312.39999999999998</v>
      </c>
      <c r="I310" s="230"/>
      <c r="J310" s="231">
        <f>ROUND(I310*H310,2)</f>
        <v>0</v>
      </c>
      <c r="K310" s="227" t="s">
        <v>790</v>
      </c>
      <c r="L310" s="47"/>
      <c r="M310" s="232" t="s">
        <v>21</v>
      </c>
      <c r="N310" s="233" t="s">
        <v>48</v>
      </c>
      <c r="O310" s="87"/>
      <c r="P310" s="215">
        <f>O310*H310</f>
        <v>0</v>
      </c>
      <c r="Q310" s="215">
        <v>0.00098999999999999999</v>
      </c>
      <c r="R310" s="215">
        <f>Q310*H310</f>
        <v>0.309276</v>
      </c>
      <c r="S310" s="215">
        <v>0</v>
      </c>
      <c r="T310" s="216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7" t="s">
        <v>142</v>
      </c>
      <c r="AT310" s="217" t="s">
        <v>152</v>
      </c>
      <c r="AU310" s="217" t="s">
        <v>87</v>
      </c>
      <c r="AY310" s="20" t="s">
        <v>136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20" t="s">
        <v>85</v>
      </c>
      <c r="BK310" s="218">
        <f>ROUND(I310*H310,2)</f>
        <v>0</v>
      </c>
      <c r="BL310" s="20" t="s">
        <v>142</v>
      </c>
      <c r="BM310" s="217" t="s">
        <v>2301</v>
      </c>
    </row>
    <row r="311" s="2" customFormat="1">
      <c r="A311" s="41"/>
      <c r="B311" s="42"/>
      <c r="C311" s="43"/>
      <c r="D311" s="219" t="s">
        <v>143</v>
      </c>
      <c r="E311" s="43"/>
      <c r="F311" s="220" t="s">
        <v>1055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143</v>
      </c>
      <c r="AU311" s="20" t="s">
        <v>87</v>
      </c>
    </row>
    <row r="312" s="2" customFormat="1">
      <c r="A312" s="41"/>
      <c r="B312" s="42"/>
      <c r="C312" s="43"/>
      <c r="D312" s="276" t="s">
        <v>793</v>
      </c>
      <c r="E312" s="43"/>
      <c r="F312" s="277" t="s">
        <v>1056</v>
      </c>
      <c r="G312" s="43"/>
      <c r="H312" s="43"/>
      <c r="I312" s="221"/>
      <c r="J312" s="43"/>
      <c r="K312" s="43"/>
      <c r="L312" s="47"/>
      <c r="M312" s="222"/>
      <c r="N312" s="22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793</v>
      </c>
      <c r="AU312" s="20" t="s">
        <v>87</v>
      </c>
    </row>
    <row r="313" s="15" customFormat="1">
      <c r="A313" s="15"/>
      <c r="B313" s="258"/>
      <c r="C313" s="259"/>
      <c r="D313" s="219" t="s">
        <v>278</v>
      </c>
      <c r="E313" s="260" t="s">
        <v>21</v>
      </c>
      <c r="F313" s="261" t="s">
        <v>2236</v>
      </c>
      <c r="G313" s="259"/>
      <c r="H313" s="260" t="s">
        <v>21</v>
      </c>
      <c r="I313" s="262"/>
      <c r="J313" s="259"/>
      <c r="K313" s="259"/>
      <c r="L313" s="263"/>
      <c r="M313" s="264"/>
      <c r="N313" s="265"/>
      <c r="O313" s="265"/>
      <c r="P313" s="265"/>
      <c r="Q313" s="265"/>
      <c r="R313" s="265"/>
      <c r="S313" s="265"/>
      <c r="T313" s="26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7" t="s">
        <v>278</v>
      </c>
      <c r="AU313" s="267" t="s">
        <v>87</v>
      </c>
      <c r="AV313" s="15" t="s">
        <v>85</v>
      </c>
      <c r="AW313" s="15" t="s">
        <v>38</v>
      </c>
      <c r="AX313" s="15" t="s">
        <v>77</v>
      </c>
      <c r="AY313" s="267" t="s">
        <v>136</v>
      </c>
    </row>
    <row r="314" s="13" customFormat="1">
      <c r="A314" s="13"/>
      <c r="B314" s="234"/>
      <c r="C314" s="235"/>
      <c r="D314" s="219" t="s">
        <v>278</v>
      </c>
      <c r="E314" s="236" t="s">
        <v>720</v>
      </c>
      <c r="F314" s="237" t="s">
        <v>2302</v>
      </c>
      <c r="G314" s="235"/>
      <c r="H314" s="238">
        <v>312.39999999999998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278</v>
      </c>
      <c r="AU314" s="244" t="s">
        <v>87</v>
      </c>
      <c r="AV314" s="13" t="s">
        <v>87</v>
      </c>
      <c r="AW314" s="13" t="s">
        <v>38</v>
      </c>
      <c r="AX314" s="13" t="s">
        <v>85</v>
      </c>
      <c r="AY314" s="244" t="s">
        <v>136</v>
      </c>
    </row>
    <row r="315" s="2" customFormat="1" ht="16.5" customHeight="1">
      <c r="A315" s="41"/>
      <c r="B315" s="42"/>
      <c r="C315" s="205" t="s">
        <v>287</v>
      </c>
      <c r="D315" s="205" t="s">
        <v>137</v>
      </c>
      <c r="E315" s="206" t="s">
        <v>1058</v>
      </c>
      <c r="F315" s="207" t="s">
        <v>1059</v>
      </c>
      <c r="G315" s="208" t="s">
        <v>550</v>
      </c>
      <c r="H315" s="209">
        <v>156.19999999999999</v>
      </c>
      <c r="I315" s="210"/>
      <c r="J315" s="211">
        <f>ROUND(I315*H315,2)</f>
        <v>0</v>
      </c>
      <c r="K315" s="207" t="s">
        <v>790</v>
      </c>
      <c r="L315" s="212"/>
      <c r="M315" s="213" t="s">
        <v>21</v>
      </c>
      <c r="N315" s="214" t="s">
        <v>48</v>
      </c>
      <c r="O315" s="87"/>
      <c r="P315" s="215">
        <f>O315*H315</f>
        <v>0</v>
      </c>
      <c r="Q315" s="215">
        <v>1</v>
      </c>
      <c r="R315" s="215">
        <f>Q315*H315</f>
        <v>156.19999999999999</v>
      </c>
      <c r="S315" s="215">
        <v>0</v>
      </c>
      <c r="T315" s="21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7" t="s">
        <v>141</v>
      </c>
      <c r="AT315" s="217" t="s">
        <v>137</v>
      </c>
      <c r="AU315" s="217" t="s">
        <v>87</v>
      </c>
      <c r="AY315" s="20" t="s">
        <v>136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20" t="s">
        <v>85</v>
      </c>
      <c r="BK315" s="218">
        <f>ROUND(I315*H315,2)</f>
        <v>0</v>
      </c>
      <c r="BL315" s="20" t="s">
        <v>142</v>
      </c>
      <c r="BM315" s="217" t="s">
        <v>2303</v>
      </c>
    </row>
    <row r="316" s="2" customFormat="1">
      <c r="A316" s="41"/>
      <c r="B316" s="42"/>
      <c r="C316" s="43"/>
      <c r="D316" s="219" t="s">
        <v>143</v>
      </c>
      <c r="E316" s="43"/>
      <c r="F316" s="220" t="s">
        <v>1059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143</v>
      </c>
      <c r="AU316" s="20" t="s">
        <v>87</v>
      </c>
    </row>
    <row r="317" s="13" customFormat="1">
      <c r="A317" s="13"/>
      <c r="B317" s="234"/>
      <c r="C317" s="235"/>
      <c r="D317" s="219" t="s">
        <v>278</v>
      </c>
      <c r="E317" s="236" t="s">
        <v>548</v>
      </c>
      <c r="F317" s="237" t="s">
        <v>1061</v>
      </c>
      <c r="G317" s="235"/>
      <c r="H317" s="238">
        <v>156.19999999999999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278</v>
      </c>
      <c r="AU317" s="244" t="s">
        <v>87</v>
      </c>
      <c r="AV317" s="13" t="s">
        <v>87</v>
      </c>
      <c r="AW317" s="13" t="s">
        <v>38</v>
      </c>
      <c r="AX317" s="13" t="s">
        <v>85</v>
      </c>
      <c r="AY317" s="244" t="s">
        <v>136</v>
      </c>
    </row>
    <row r="318" s="2" customFormat="1" ht="16.5" customHeight="1">
      <c r="A318" s="41"/>
      <c r="B318" s="42"/>
      <c r="C318" s="205" t="s">
        <v>215</v>
      </c>
      <c r="D318" s="205" t="s">
        <v>137</v>
      </c>
      <c r="E318" s="206" t="s">
        <v>1037</v>
      </c>
      <c r="F318" s="207" t="s">
        <v>1038</v>
      </c>
      <c r="G318" s="208" t="s">
        <v>550</v>
      </c>
      <c r="H318" s="209">
        <v>7.8099999999999996</v>
      </c>
      <c r="I318" s="210"/>
      <c r="J318" s="211">
        <f>ROUND(I318*H318,2)</f>
        <v>0</v>
      </c>
      <c r="K318" s="207" t="s">
        <v>790</v>
      </c>
      <c r="L318" s="212"/>
      <c r="M318" s="213" t="s">
        <v>21</v>
      </c>
      <c r="N318" s="214" t="s">
        <v>48</v>
      </c>
      <c r="O318" s="87"/>
      <c r="P318" s="215">
        <f>O318*H318</f>
        <v>0</v>
      </c>
      <c r="Q318" s="215">
        <v>1</v>
      </c>
      <c r="R318" s="215">
        <f>Q318*H318</f>
        <v>7.8099999999999996</v>
      </c>
      <c r="S318" s="215">
        <v>0</v>
      </c>
      <c r="T318" s="216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7" t="s">
        <v>141</v>
      </c>
      <c r="AT318" s="217" t="s">
        <v>137</v>
      </c>
      <c r="AU318" s="217" t="s">
        <v>87</v>
      </c>
      <c r="AY318" s="20" t="s">
        <v>136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20" t="s">
        <v>85</v>
      </c>
      <c r="BK318" s="218">
        <f>ROUND(I318*H318,2)</f>
        <v>0</v>
      </c>
      <c r="BL318" s="20" t="s">
        <v>142</v>
      </c>
      <c r="BM318" s="217" t="s">
        <v>2304</v>
      </c>
    </row>
    <row r="319" s="2" customFormat="1">
      <c r="A319" s="41"/>
      <c r="B319" s="42"/>
      <c r="C319" s="43"/>
      <c r="D319" s="219" t="s">
        <v>143</v>
      </c>
      <c r="E319" s="43"/>
      <c r="F319" s="220" t="s">
        <v>1038</v>
      </c>
      <c r="G319" s="43"/>
      <c r="H319" s="43"/>
      <c r="I319" s="221"/>
      <c r="J319" s="43"/>
      <c r="K319" s="43"/>
      <c r="L319" s="47"/>
      <c r="M319" s="222"/>
      <c r="N319" s="223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143</v>
      </c>
      <c r="AU319" s="20" t="s">
        <v>87</v>
      </c>
    </row>
    <row r="320" s="13" customFormat="1">
      <c r="A320" s="13"/>
      <c r="B320" s="234"/>
      <c r="C320" s="235"/>
      <c r="D320" s="219" t="s">
        <v>278</v>
      </c>
      <c r="E320" s="236" t="s">
        <v>21</v>
      </c>
      <c r="F320" s="237" t="s">
        <v>1063</v>
      </c>
      <c r="G320" s="235"/>
      <c r="H320" s="238">
        <v>7.8099999999999996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278</v>
      </c>
      <c r="AU320" s="244" t="s">
        <v>87</v>
      </c>
      <c r="AV320" s="13" t="s">
        <v>87</v>
      </c>
      <c r="AW320" s="13" t="s">
        <v>38</v>
      </c>
      <c r="AX320" s="13" t="s">
        <v>85</v>
      </c>
      <c r="AY320" s="244" t="s">
        <v>136</v>
      </c>
    </row>
    <row r="321" s="2" customFormat="1" ht="16.5" customHeight="1">
      <c r="A321" s="41"/>
      <c r="B321" s="42"/>
      <c r="C321" s="225" t="s">
        <v>296</v>
      </c>
      <c r="D321" s="225" t="s">
        <v>152</v>
      </c>
      <c r="E321" s="226" t="s">
        <v>2305</v>
      </c>
      <c r="F321" s="227" t="s">
        <v>2306</v>
      </c>
      <c r="G321" s="228" t="s">
        <v>550</v>
      </c>
      <c r="H321" s="229">
        <v>5.3639999999999999</v>
      </c>
      <c r="I321" s="230"/>
      <c r="J321" s="231">
        <f>ROUND(I321*H321,2)</f>
        <v>0</v>
      </c>
      <c r="K321" s="227" t="s">
        <v>790</v>
      </c>
      <c r="L321" s="47"/>
      <c r="M321" s="232" t="s">
        <v>21</v>
      </c>
      <c r="N321" s="233" t="s">
        <v>48</v>
      </c>
      <c r="O321" s="87"/>
      <c r="P321" s="215">
        <f>O321*H321</f>
        <v>0</v>
      </c>
      <c r="Q321" s="215">
        <v>0.099510000000000001</v>
      </c>
      <c r="R321" s="215">
        <f>Q321*H321</f>
        <v>0.53377163999999999</v>
      </c>
      <c r="S321" s="215">
        <v>0</v>
      </c>
      <c r="T321" s="216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7" t="s">
        <v>142</v>
      </c>
      <c r="AT321" s="217" t="s">
        <v>152</v>
      </c>
      <c r="AU321" s="217" t="s">
        <v>87</v>
      </c>
      <c r="AY321" s="20" t="s">
        <v>136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20" t="s">
        <v>85</v>
      </c>
      <c r="BK321" s="218">
        <f>ROUND(I321*H321,2)</f>
        <v>0</v>
      </c>
      <c r="BL321" s="20" t="s">
        <v>142</v>
      </c>
      <c r="BM321" s="217" t="s">
        <v>2307</v>
      </c>
    </row>
    <row r="322" s="2" customFormat="1">
      <c r="A322" s="41"/>
      <c r="B322" s="42"/>
      <c r="C322" s="43"/>
      <c r="D322" s="219" t="s">
        <v>143</v>
      </c>
      <c r="E322" s="43"/>
      <c r="F322" s="220" t="s">
        <v>2308</v>
      </c>
      <c r="G322" s="43"/>
      <c r="H322" s="43"/>
      <c r="I322" s="221"/>
      <c r="J322" s="43"/>
      <c r="K322" s="43"/>
      <c r="L322" s="47"/>
      <c r="M322" s="222"/>
      <c r="N322" s="223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143</v>
      </c>
      <c r="AU322" s="20" t="s">
        <v>87</v>
      </c>
    </row>
    <row r="323" s="2" customFormat="1">
      <c r="A323" s="41"/>
      <c r="B323" s="42"/>
      <c r="C323" s="43"/>
      <c r="D323" s="276" t="s">
        <v>793</v>
      </c>
      <c r="E323" s="43"/>
      <c r="F323" s="277" t="s">
        <v>2309</v>
      </c>
      <c r="G323" s="43"/>
      <c r="H323" s="43"/>
      <c r="I323" s="221"/>
      <c r="J323" s="43"/>
      <c r="K323" s="43"/>
      <c r="L323" s="47"/>
      <c r="M323" s="222"/>
      <c r="N323" s="22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793</v>
      </c>
      <c r="AU323" s="20" t="s">
        <v>87</v>
      </c>
    </row>
    <row r="324" s="13" customFormat="1">
      <c r="A324" s="13"/>
      <c r="B324" s="234"/>
      <c r="C324" s="235"/>
      <c r="D324" s="219" t="s">
        <v>278</v>
      </c>
      <c r="E324" s="236" t="s">
        <v>21</v>
      </c>
      <c r="F324" s="237" t="s">
        <v>2010</v>
      </c>
      <c r="G324" s="235"/>
      <c r="H324" s="238">
        <v>4.6639999999999997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278</v>
      </c>
      <c r="AU324" s="244" t="s">
        <v>87</v>
      </c>
      <c r="AV324" s="13" t="s">
        <v>87</v>
      </c>
      <c r="AW324" s="13" t="s">
        <v>38</v>
      </c>
      <c r="AX324" s="13" t="s">
        <v>77</v>
      </c>
      <c r="AY324" s="244" t="s">
        <v>136</v>
      </c>
    </row>
    <row r="325" s="13" customFormat="1">
      <c r="A325" s="13"/>
      <c r="B325" s="234"/>
      <c r="C325" s="235"/>
      <c r="D325" s="219" t="s">
        <v>278</v>
      </c>
      <c r="E325" s="236" t="s">
        <v>21</v>
      </c>
      <c r="F325" s="237" t="s">
        <v>1999</v>
      </c>
      <c r="G325" s="235"/>
      <c r="H325" s="238">
        <v>0.69999999999999996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278</v>
      </c>
      <c r="AU325" s="244" t="s">
        <v>87</v>
      </c>
      <c r="AV325" s="13" t="s">
        <v>87</v>
      </c>
      <c r="AW325" s="13" t="s">
        <v>38</v>
      </c>
      <c r="AX325" s="13" t="s">
        <v>77</v>
      </c>
      <c r="AY325" s="244" t="s">
        <v>136</v>
      </c>
    </row>
    <row r="326" s="14" customFormat="1">
      <c r="A326" s="14"/>
      <c r="B326" s="245"/>
      <c r="C326" s="246"/>
      <c r="D326" s="219" t="s">
        <v>278</v>
      </c>
      <c r="E326" s="247" t="s">
        <v>21</v>
      </c>
      <c r="F326" s="248" t="s">
        <v>280</v>
      </c>
      <c r="G326" s="246"/>
      <c r="H326" s="249">
        <v>5.3639999999999999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278</v>
      </c>
      <c r="AU326" s="255" t="s">
        <v>87</v>
      </c>
      <c r="AV326" s="14" t="s">
        <v>142</v>
      </c>
      <c r="AW326" s="14" t="s">
        <v>38</v>
      </c>
      <c r="AX326" s="14" t="s">
        <v>85</v>
      </c>
      <c r="AY326" s="255" t="s">
        <v>136</v>
      </c>
    </row>
    <row r="327" s="2" customFormat="1" ht="16.5" customHeight="1">
      <c r="A327" s="41"/>
      <c r="B327" s="42"/>
      <c r="C327" s="205" t="s">
        <v>218</v>
      </c>
      <c r="D327" s="205" t="s">
        <v>137</v>
      </c>
      <c r="E327" s="206" t="s">
        <v>2310</v>
      </c>
      <c r="F327" s="207" t="s">
        <v>2311</v>
      </c>
      <c r="G327" s="208" t="s">
        <v>550</v>
      </c>
      <c r="H327" s="209">
        <v>4.6639999999999997</v>
      </c>
      <c r="I327" s="210"/>
      <c r="J327" s="211">
        <f>ROUND(I327*H327,2)</f>
        <v>0</v>
      </c>
      <c r="K327" s="207" t="s">
        <v>21</v>
      </c>
      <c r="L327" s="212"/>
      <c r="M327" s="213" t="s">
        <v>21</v>
      </c>
      <c r="N327" s="214" t="s">
        <v>48</v>
      </c>
      <c r="O327" s="87"/>
      <c r="P327" s="215">
        <f>O327*H327</f>
        <v>0</v>
      </c>
      <c r="Q327" s="215">
        <v>1</v>
      </c>
      <c r="R327" s="215">
        <f>Q327*H327</f>
        <v>4.6639999999999997</v>
      </c>
      <c r="S327" s="215">
        <v>0</v>
      </c>
      <c r="T327" s="21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7" t="s">
        <v>141</v>
      </c>
      <c r="AT327" s="217" t="s">
        <v>137</v>
      </c>
      <c r="AU327" s="217" t="s">
        <v>87</v>
      </c>
      <c r="AY327" s="20" t="s">
        <v>136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20" t="s">
        <v>85</v>
      </c>
      <c r="BK327" s="218">
        <f>ROUND(I327*H327,2)</f>
        <v>0</v>
      </c>
      <c r="BL327" s="20" t="s">
        <v>142</v>
      </c>
      <c r="BM327" s="217" t="s">
        <v>2312</v>
      </c>
    </row>
    <row r="328" s="2" customFormat="1">
      <c r="A328" s="41"/>
      <c r="B328" s="42"/>
      <c r="C328" s="43"/>
      <c r="D328" s="219" t="s">
        <v>143</v>
      </c>
      <c r="E328" s="43"/>
      <c r="F328" s="220" t="s">
        <v>2313</v>
      </c>
      <c r="G328" s="43"/>
      <c r="H328" s="43"/>
      <c r="I328" s="221"/>
      <c r="J328" s="43"/>
      <c r="K328" s="43"/>
      <c r="L328" s="47"/>
      <c r="M328" s="222"/>
      <c r="N328" s="223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143</v>
      </c>
      <c r="AU328" s="20" t="s">
        <v>87</v>
      </c>
    </row>
    <row r="329" s="15" customFormat="1">
      <c r="A329" s="15"/>
      <c r="B329" s="258"/>
      <c r="C329" s="259"/>
      <c r="D329" s="219" t="s">
        <v>278</v>
      </c>
      <c r="E329" s="260" t="s">
        <v>21</v>
      </c>
      <c r="F329" s="261" t="s">
        <v>2314</v>
      </c>
      <c r="G329" s="259"/>
      <c r="H329" s="260" t="s">
        <v>21</v>
      </c>
      <c r="I329" s="262"/>
      <c r="J329" s="259"/>
      <c r="K329" s="259"/>
      <c r="L329" s="263"/>
      <c r="M329" s="264"/>
      <c r="N329" s="265"/>
      <c r="O329" s="265"/>
      <c r="P329" s="265"/>
      <c r="Q329" s="265"/>
      <c r="R329" s="265"/>
      <c r="S329" s="265"/>
      <c r="T329" s="26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7" t="s">
        <v>278</v>
      </c>
      <c r="AU329" s="267" t="s">
        <v>87</v>
      </c>
      <c r="AV329" s="15" t="s">
        <v>85</v>
      </c>
      <c r="AW329" s="15" t="s">
        <v>38</v>
      </c>
      <c r="AX329" s="15" t="s">
        <v>77</v>
      </c>
      <c r="AY329" s="267" t="s">
        <v>136</v>
      </c>
    </row>
    <row r="330" s="13" customFormat="1">
      <c r="A330" s="13"/>
      <c r="B330" s="234"/>
      <c r="C330" s="235"/>
      <c r="D330" s="219" t="s">
        <v>278</v>
      </c>
      <c r="E330" s="236" t="s">
        <v>21</v>
      </c>
      <c r="F330" s="237" t="s">
        <v>2315</v>
      </c>
      <c r="G330" s="235"/>
      <c r="H330" s="238">
        <v>4.6639999999999997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278</v>
      </c>
      <c r="AU330" s="244" t="s">
        <v>87</v>
      </c>
      <c r="AV330" s="13" t="s">
        <v>87</v>
      </c>
      <c r="AW330" s="13" t="s">
        <v>38</v>
      </c>
      <c r="AX330" s="13" t="s">
        <v>77</v>
      </c>
      <c r="AY330" s="244" t="s">
        <v>136</v>
      </c>
    </row>
    <row r="331" s="14" customFormat="1">
      <c r="A331" s="14"/>
      <c r="B331" s="245"/>
      <c r="C331" s="246"/>
      <c r="D331" s="219" t="s">
        <v>278</v>
      </c>
      <c r="E331" s="247" t="s">
        <v>2010</v>
      </c>
      <c r="F331" s="248" t="s">
        <v>280</v>
      </c>
      <c r="G331" s="246"/>
      <c r="H331" s="249">
        <v>4.6639999999999997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278</v>
      </c>
      <c r="AU331" s="255" t="s">
        <v>87</v>
      </c>
      <c r="AV331" s="14" t="s">
        <v>142</v>
      </c>
      <c r="AW331" s="14" t="s">
        <v>38</v>
      </c>
      <c r="AX331" s="14" t="s">
        <v>85</v>
      </c>
      <c r="AY331" s="255" t="s">
        <v>136</v>
      </c>
    </row>
    <row r="332" s="2" customFormat="1" ht="16.5" customHeight="1">
      <c r="A332" s="41"/>
      <c r="B332" s="42"/>
      <c r="C332" s="205" t="s">
        <v>305</v>
      </c>
      <c r="D332" s="205" t="s">
        <v>137</v>
      </c>
      <c r="E332" s="206" t="s">
        <v>2316</v>
      </c>
      <c r="F332" s="207" t="s">
        <v>2317</v>
      </c>
      <c r="G332" s="208" t="s">
        <v>550</v>
      </c>
      <c r="H332" s="209">
        <v>0.69999999999999996</v>
      </c>
      <c r="I332" s="210"/>
      <c r="J332" s="211">
        <f>ROUND(I332*H332,2)</f>
        <v>0</v>
      </c>
      <c r="K332" s="207" t="s">
        <v>21</v>
      </c>
      <c r="L332" s="212"/>
      <c r="M332" s="213" t="s">
        <v>21</v>
      </c>
      <c r="N332" s="214" t="s">
        <v>48</v>
      </c>
      <c r="O332" s="87"/>
      <c r="P332" s="215">
        <f>O332*H332</f>
        <v>0</v>
      </c>
      <c r="Q332" s="215">
        <v>1</v>
      </c>
      <c r="R332" s="215">
        <f>Q332*H332</f>
        <v>0.69999999999999996</v>
      </c>
      <c r="S332" s="215">
        <v>0</v>
      </c>
      <c r="T332" s="216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7" t="s">
        <v>141</v>
      </c>
      <c r="AT332" s="217" t="s">
        <v>137</v>
      </c>
      <c r="AU332" s="217" t="s">
        <v>87</v>
      </c>
      <c r="AY332" s="20" t="s">
        <v>136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20" t="s">
        <v>85</v>
      </c>
      <c r="BK332" s="218">
        <f>ROUND(I332*H332,2)</f>
        <v>0</v>
      </c>
      <c r="BL332" s="20" t="s">
        <v>142</v>
      </c>
      <c r="BM332" s="217" t="s">
        <v>2318</v>
      </c>
    </row>
    <row r="333" s="2" customFormat="1">
      <c r="A333" s="41"/>
      <c r="B333" s="42"/>
      <c r="C333" s="43"/>
      <c r="D333" s="219" t="s">
        <v>143</v>
      </c>
      <c r="E333" s="43"/>
      <c r="F333" s="220" t="s">
        <v>2319</v>
      </c>
      <c r="G333" s="43"/>
      <c r="H333" s="43"/>
      <c r="I333" s="221"/>
      <c r="J333" s="43"/>
      <c r="K333" s="43"/>
      <c r="L333" s="47"/>
      <c r="M333" s="222"/>
      <c r="N333" s="22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143</v>
      </c>
      <c r="AU333" s="20" t="s">
        <v>87</v>
      </c>
    </row>
    <row r="334" s="2" customFormat="1">
      <c r="A334" s="41"/>
      <c r="B334" s="42"/>
      <c r="C334" s="43"/>
      <c r="D334" s="219" t="s">
        <v>144</v>
      </c>
      <c r="E334" s="43"/>
      <c r="F334" s="224" t="s">
        <v>1810</v>
      </c>
      <c r="G334" s="43"/>
      <c r="H334" s="43"/>
      <c r="I334" s="221"/>
      <c r="J334" s="43"/>
      <c r="K334" s="43"/>
      <c r="L334" s="47"/>
      <c r="M334" s="222"/>
      <c r="N334" s="223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144</v>
      </c>
      <c r="AU334" s="20" t="s">
        <v>87</v>
      </c>
    </row>
    <row r="335" s="13" customFormat="1">
      <c r="A335" s="13"/>
      <c r="B335" s="234"/>
      <c r="C335" s="235"/>
      <c r="D335" s="219" t="s">
        <v>278</v>
      </c>
      <c r="E335" s="236" t="s">
        <v>1999</v>
      </c>
      <c r="F335" s="237" t="s">
        <v>2320</v>
      </c>
      <c r="G335" s="235"/>
      <c r="H335" s="238">
        <v>0.69999999999999996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278</v>
      </c>
      <c r="AU335" s="244" t="s">
        <v>87</v>
      </c>
      <c r="AV335" s="13" t="s">
        <v>87</v>
      </c>
      <c r="AW335" s="13" t="s">
        <v>38</v>
      </c>
      <c r="AX335" s="13" t="s">
        <v>85</v>
      </c>
      <c r="AY335" s="244" t="s">
        <v>136</v>
      </c>
    </row>
    <row r="336" s="2" customFormat="1" ht="16.5" customHeight="1">
      <c r="A336" s="41"/>
      <c r="B336" s="42"/>
      <c r="C336" s="225" t="s">
        <v>221</v>
      </c>
      <c r="D336" s="225" t="s">
        <v>152</v>
      </c>
      <c r="E336" s="226" t="s">
        <v>2321</v>
      </c>
      <c r="F336" s="227" t="s">
        <v>2322</v>
      </c>
      <c r="G336" s="228" t="s">
        <v>550</v>
      </c>
      <c r="H336" s="229">
        <v>5.3639999999999999</v>
      </c>
      <c r="I336" s="230"/>
      <c r="J336" s="231">
        <f>ROUND(I336*H336,2)</f>
        <v>0</v>
      </c>
      <c r="K336" s="227" t="s">
        <v>790</v>
      </c>
      <c r="L336" s="47"/>
      <c r="M336" s="232" t="s">
        <v>21</v>
      </c>
      <c r="N336" s="233" t="s">
        <v>48</v>
      </c>
      <c r="O336" s="87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7" t="s">
        <v>142</v>
      </c>
      <c r="AT336" s="217" t="s">
        <v>152</v>
      </c>
      <c r="AU336" s="217" t="s">
        <v>87</v>
      </c>
      <c r="AY336" s="20" t="s">
        <v>136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20" t="s">
        <v>85</v>
      </c>
      <c r="BK336" s="218">
        <f>ROUND(I336*H336,2)</f>
        <v>0</v>
      </c>
      <c r="BL336" s="20" t="s">
        <v>142</v>
      </c>
      <c r="BM336" s="217" t="s">
        <v>2323</v>
      </c>
    </row>
    <row r="337" s="2" customFormat="1">
      <c r="A337" s="41"/>
      <c r="B337" s="42"/>
      <c r="C337" s="43"/>
      <c r="D337" s="219" t="s">
        <v>143</v>
      </c>
      <c r="E337" s="43"/>
      <c r="F337" s="220" t="s">
        <v>2324</v>
      </c>
      <c r="G337" s="43"/>
      <c r="H337" s="43"/>
      <c r="I337" s="221"/>
      <c r="J337" s="43"/>
      <c r="K337" s="43"/>
      <c r="L337" s="47"/>
      <c r="M337" s="222"/>
      <c r="N337" s="223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143</v>
      </c>
      <c r="AU337" s="20" t="s">
        <v>87</v>
      </c>
    </row>
    <row r="338" s="2" customFormat="1">
      <c r="A338" s="41"/>
      <c r="B338" s="42"/>
      <c r="C338" s="43"/>
      <c r="D338" s="276" t="s">
        <v>793</v>
      </c>
      <c r="E338" s="43"/>
      <c r="F338" s="277" t="s">
        <v>2325</v>
      </c>
      <c r="G338" s="43"/>
      <c r="H338" s="43"/>
      <c r="I338" s="221"/>
      <c r="J338" s="43"/>
      <c r="K338" s="43"/>
      <c r="L338" s="47"/>
      <c r="M338" s="222"/>
      <c r="N338" s="223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793</v>
      </c>
      <c r="AU338" s="20" t="s">
        <v>87</v>
      </c>
    </row>
    <row r="339" s="13" customFormat="1">
      <c r="A339" s="13"/>
      <c r="B339" s="234"/>
      <c r="C339" s="235"/>
      <c r="D339" s="219" t="s">
        <v>278</v>
      </c>
      <c r="E339" s="236" t="s">
        <v>21</v>
      </c>
      <c r="F339" s="237" t="s">
        <v>2010</v>
      </c>
      <c r="G339" s="235"/>
      <c r="H339" s="238">
        <v>4.6639999999999997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278</v>
      </c>
      <c r="AU339" s="244" t="s">
        <v>87</v>
      </c>
      <c r="AV339" s="13" t="s">
        <v>87</v>
      </c>
      <c r="AW339" s="13" t="s">
        <v>38</v>
      </c>
      <c r="AX339" s="13" t="s">
        <v>77</v>
      </c>
      <c r="AY339" s="244" t="s">
        <v>136</v>
      </c>
    </row>
    <row r="340" s="13" customFormat="1">
      <c r="A340" s="13"/>
      <c r="B340" s="234"/>
      <c r="C340" s="235"/>
      <c r="D340" s="219" t="s">
        <v>278</v>
      </c>
      <c r="E340" s="236" t="s">
        <v>21</v>
      </c>
      <c r="F340" s="237" t="s">
        <v>1999</v>
      </c>
      <c r="G340" s="235"/>
      <c r="H340" s="238">
        <v>0.69999999999999996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278</v>
      </c>
      <c r="AU340" s="244" t="s">
        <v>87</v>
      </c>
      <c r="AV340" s="13" t="s">
        <v>87</v>
      </c>
      <c r="AW340" s="13" t="s">
        <v>38</v>
      </c>
      <c r="AX340" s="13" t="s">
        <v>77</v>
      </c>
      <c r="AY340" s="244" t="s">
        <v>136</v>
      </c>
    </row>
    <row r="341" s="14" customFormat="1">
      <c r="A341" s="14"/>
      <c r="B341" s="245"/>
      <c r="C341" s="246"/>
      <c r="D341" s="219" t="s">
        <v>278</v>
      </c>
      <c r="E341" s="247" t="s">
        <v>21</v>
      </c>
      <c r="F341" s="248" t="s">
        <v>280</v>
      </c>
      <c r="G341" s="246"/>
      <c r="H341" s="249">
        <v>5.3639999999999999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278</v>
      </c>
      <c r="AU341" s="255" t="s">
        <v>87</v>
      </c>
      <c r="AV341" s="14" t="s">
        <v>142</v>
      </c>
      <c r="AW341" s="14" t="s">
        <v>38</v>
      </c>
      <c r="AX341" s="14" t="s">
        <v>85</v>
      </c>
      <c r="AY341" s="255" t="s">
        <v>136</v>
      </c>
    </row>
    <row r="342" s="12" customFormat="1" ht="22.8" customHeight="1">
      <c r="A342" s="12"/>
      <c r="B342" s="191"/>
      <c r="C342" s="192"/>
      <c r="D342" s="193" t="s">
        <v>76</v>
      </c>
      <c r="E342" s="256" t="s">
        <v>148</v>
      </c>
      <c r="F342" s="256" t="s">
        <v>1068</v>
      </c>
      <c r="G342" s="192"/>
      <c r="H342" s="192"/>
      <c r="I342" s="195"/>
      <c r="J342" s="257">
        <f>BK342</f>
        <v>0</v>
      </c>
      <c r="K342" s="192"/>
      <c r="L342" s="197"/>
      <c r="M342" s="198"/>
      <c r="N342" s="199"/>
      <c r="O342" s="199"/>
      <c r="P342" s="200">
        <f>SUM(P343:P440)</f>
        <v>0</v>
      </c>
      <c r="Q342" s="199"/>
      <c r="R342" s="200">
        <f>SUM(R343:R440)</f>
        <v>18.97641741</v>
      </c>
      <c r="S342" s="199"/>
      <c r="T342" s="201">
        <f>SUM(T343:T440)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2" t="s">
        <v>85</v>
      </c>
      <c r="AT342" s="203" t="s">
        <v>76</v>
      </c>
      <c r="AU342" s="203" t="s">
        <v>85</v>
      </c>
      <c r="AY342" s="202" t="s">
        <v>136</v>
      </c>
      <c r="BK342" s="204">
        <f>SUM(BK343:BK440)</f>
        <v>0</v>
      </c>
    </row>
    <row r="343" s="2" customFormat="1" ht="16.5" customHeight="1">
      <c r="A343" s="41"/>
      <c r="B343" s="42"/>
      <c r="C343" s="225" t="s">
        <v>318</v>
      </c>
      <c r="D343" s="225" t="s">
        <v>152</v>
      </c>
      <c r="E343" s="226" t="s">
        <v>2326</v>
      </c>
      <c r="F343" s="227" t="s">
        <v>2327</v>
      </c>
      <c r="G343" s="228" t="s">
        <v>543</v>
      </c>
      <c r="H343" s="229">
        <v>148.28700000000001</v>
      </c>
      <c r="I343" s="230"/>
      <c r="J343" s="231">
        <f>ROUND(I343*H343,2)</f>
        <v>0</v>
      </c>
      <c r="K343" s="227" t="s">
        <v>790</v>
      </c>
      <c r="L343" s="47"/>
      <c r="M343" s="232" t="s">
        <v>21</v>
      </c>
      <c r="N343" s="233" t="s">
        <v>48</v>
      </c>
      <c r="O343" s="87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7" t="s">
        <v>142</v>
      </c>
      <c r="AT343" s="217" t="s">
        <v>152</v>
      </c>
      <c r="AU343" s="217" t="s">
        <v>87</v>
      </c>
      <c r="AY343" s="20" t="s">
        <v>136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20" t="s">
        <v>85</v>
      </c>
      <c r="BK343" s="218">
        <f>ROUND(I343*H343,2)</f>
        <v>0</v>
      </c>
      <c r="BL343" s="20" t="s">
        <v>142</v>
      </c>
      <c r="BM343" s="217" t="s">
        <v>2328</v>
      </c>
    </row>
    <row r="344" s="2" customFormat="1">
      <c r="A344" s="41"/>
      <c r="B344" s="42"/>
      <c r="C344" s="43"/>
      <c r="D344" s="219" t="s">
        <v>143</v>
      </c>
      <c r="E344" s="43"/>
      <c r="F344" s="220" t="s">
        <v>2329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143</v>
      </c>
      <c r="AU344" s="20" t="s">
        <v>87</v>
      </c>
    </row>
    <row r="345" s="2" customFormat="1">
      <c r="A345" s="41"/>
      <c r="B345" s="42"/>
      <c r="C345" s="43"/>
      <c r="D345" s="276" t="s">
        <v>793</v>
      </c>
      <c r="E345" s="43"/>
      <c r="F345" s="277" t="s">
        <v>2330</v>
      </c>
      <c r="G345" s="43"/>
      <c r="H345" s="43"/>
      <c r="I345" s="221"/>
      <c r="J345" s="43"/>
      <c r="K345" s="43"/>
      <c r="L345" s="47"/>
      <c r="M345" s="222"/>
      <c r="N345" s="22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793</v>
      </c>
      <c r="AU345" s="20" t="s">
        <v>87</v>
      </c>
    </row>
    <row r="346" s="2" customFormat="1">
      <c r="A346" s="41"/>
      <c r="B346" s="42"/>
      <c r="C346" s="43"/>
      <c r="D346" s="219" t="s">
        <v>144</v>
      </c>
      <c r="E346" s="43"/>
      <c r="F346" s="224" t="s">
        <v>2331</v>
      </c>
      <c r="G346" s="43"/>
      <c r="H346" s="43"/>
      <c r="I346" s="221"/>
      <c r="J346" s="43"/>
      <c r="K346" s="43"/>
      <c r="L346" s="47"/>
      <c r="M346" s="222"/>
      <c r="N346" s="223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144</v>
      </c>
      <c r="AU346" s="20" t="s">
        <v>87</v>
      </c>
    </row>
    <row r="347" s="15" customFormat="1">
      <c r="A347" s="15"/>
      <c r="B347" s="258"/>
      <c r="C347" s="259"/>
      <c r="D347" s="219" t="s">
        <v>278</v>
      </c>
      <c r="E347" s="260" t="s">
        <v>21</v>
      </c>
      <c r="F347" s="261" t="s">
        <v>2332</v>
      </c>
      <c r="G347" s="259"/>
      <c r="H347" s="260" t="s">
        <v>21</v>
      </c>
      <c r="I347" s="262"/>
      <c r="J347" s="259"/>
      <c r="K347" s="259"/>
      <c r="L347" s="263"/>
      <c r="M347" s="264"/>
      <c r="N347" s="265"/>
      <c r="O347" s="265"/>
      <c r="P347" s="265"/>
      <c r="Q347" s="265"/>
      <c r="R347" s="265"/>
      <c r="S347" s="265"/>
      <c r="T347" s="26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7" t="s">
        <v>278</v>
      </c>
      <c r="AU347" s="267" t="s">
        <v>87</v>
      </c>
      <c r="AV347" s="15" t="s">
        <v>85</v>
      </c>
      <c r="AW347" s="15" t="s">
        <v>38</v>
      </c>
      <c r="AX347" s="15" t="s">
        <v>77</v>
      </c>
      <c r="AY347" s="267" t="s">
        <v>136</v>
      </c>
    </row>
    <row r="348" s="15" customFormat="1">
      <c r="A348" s="15"/>
      <c r="B348" s="258"/>
      <c r="C348" s="259"/>
      <c r="D348" s="219" t="s">
        <v>278</v>
      </c>
      <c r="E348" s="260" t="s">
        <v>21</v>
      </c>
      <c r="F348" s="261" t="s">
        <v>2135</v>
      </c>
      <c r="G348" s="259"/>
      <c r="H348" s="260" t="s">
        <v>21</v>
      </c>
      <c r="I348" s="262"/>
      <c r="J348" s="259"/>
      <c r="K348" s="259"/>
      <c r="L348" s="263"/>
      <c r="M348" s="264"/>
      <c r="N348" s="265"/>
      <c r="O348" s="265"/>
      <c r="P348" s="265"/>
      <c r="Q348" s="265"/>
      <c r="R348" s="265"/>
      <c r="S348" s="265"/>
      <c r="T348" s="26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7" t="s">
        <v>278</v>
      </c>
      <c r="AU348" s="267" t="s">
        <v>87</v>
      </c>
      <c r="AV348" s="15" t="s">
        <v>85</v>
      </c>
      <c r="AW348" s="15" t="s">
        <v>38</v>
      </c>
      <c r="AX348" s="15" t="s">
        <v>77</v>
      </c>
      <c r="AY348" s="267" t="s">
        <v>136</v>
      </c>
    </row>
    <row r="349" s="13" customFormat="1">
      <c r="A349" s="13"/>
      <c r="B349" s="234"/>
      <c r="C349" s="235"/>
      <c r="D349" s="219" t="s">
        <v>278</v>
      </c>
      <c r="E349" s="236" t="s">
        <v>21</v>
      </c>
      <c r="F349" s="237" t="s">
        <v>2333</v>
      </c>
      <c r="G349" s="235"/>
      <c r="H349" s="238">
        <v>79.616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278</v>
      </c>
      <c r="AU349" s="244" t="s">
        <v>87</v>
      </c>
      <c r="AV349" s="13" t="s">
        <v>87</v>
      </c>
      <c r="AW349" s="13" t="s">
        <v>38</v>
      </c>
      <c r="AX349" s="13" t="s">
        <v>77</v>
      </c>
      <c r="AY349" s="244" t="s">
        <v>136</v>
      </c>
    </row>
    <row r="350" s="13" customFormat="1">
      <c r="A350" s="13"/>
      <c r="B350" s="234"/>
      <c r="C350" s="235"/>
      <c r="D350" s="219" t="s">
        <v>278</v>
      </c>
      <c r="E350" s="236" t="s">
        <v>21</v>
      </c>
      <c r="F350" s="237" t="s">
        <v>2334</v>
      </c>
      <c r="G350" s="235"/>
      <c r="H350" s="238">
        <v>68.671000000000006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278</v>
      </c>
      <c r="AU350" s="244" t="s">
        <v>87</v>
      </c>
      <c r="AV350" s="13" t="s">
        <v>87</v>
      </c>
      <c r="AW350" s="13" t="s">
        <v>38</v>
      </c>
      <c r="AX350" s="13" t="s">
        <v>77</v>
      </c>
      <c r="AY350" s="244" t="s">
        <v>136</v>
      </c>
    </row>
    <row r="351" s="14" customFormat="1">
      <c r="A351" s="14"/>
      <c r="B351" s="245"/>
      <c r="C351" s="246"/>
      <c r="D351" s="219" t="s">
        <v>278</v>
      </c>
      <c r="E351" s="247" t="s">
        <v>2069</v>
      </c>
      <c r="F351" s="248" t="s">
        <v>280</v>
      </c>
      <c r="G351" s="246"/>
      <c r="H351" s="249">
        <v>148.28700000000001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278</v>
      </c>
      <c r="AU351" s="255" t="s">
        <v>87</v>
      </c>
      <c r="AV351" s="14" t="s">
        <v>142</v>
      </c>
      <c r="AW351" s="14" t="s">
        <v>38</v>
      </c>
      <c r="AX351" s="14" t="s">
        <v>85</v>
      </c>
      <c r="AY351" s="255" t="s">
        <v>136</v>
      </c>
    </row>
    <row r="352" s="2" customFormat="1" ht="21.75" customHeight="1">
      <c r="A352" s="41"/>
      <c r="B352" s="42"/>
      <c r="C352" s="225" t="s">
        <v>228</v>
      </c>
      <c r="D352" s="225" t="s">
        <v>152</v>
      </c>
      <c r="E352" s="226" t="s">
        <v>2335</v>
      </c>
      <c r="F352" s="227" t="s">
        <v>2336</v>
      </c>
      <c r="G352" s="228" t="s">
        <v>543</v>
      </c>
      <c r="H352" s="229">
        <v>24.75</v>
      </c>
      <c r="I352" s="230"/>
      <c r="J352" s="231">
        <f>ROUND(I352*H352,2)</f>
        <v>0</v>
      </c>
      <c r="K352" s="227" t="s">
        <v>21</v>
      </c>
      <c r="L352" s="47"/>
      <c r="M352" s="232" t="s">
        <v>21</v>
      </c>
      <c r="N352" s="233" t="s">
        <v>48</v>
      </c>
      <c r="O352" s="87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7" t="s">
        <v>142</v>
      </c>
      <c r="AT352" s="217" t="s">
        <v>152</v>
      </c>
      <c r="AU352" s="217" t="s">
        <v>87</v>
      </c>
      <c r="AY352" s="20" t="s">
        <v>136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20" t="s">
        <v>85</v>
      </c>
      <c r="BK352" s="218">
        <f>ROUND(I352*H352,2)</f>
        <v>0</v>
      </c>
      <c r="BL352" s="20" t="s">
        <v>142</v>
      </c>
      <c r="BM352" s="217" t="s">
        <v>2337</v>
      </c>
    </row>
    <row r="353" s="2" customFormat="1">
      <c r="A353" s="41"/>
      <c r="B353" s="42"/>
      <c r="C353" s="43"/>
      <c r="D353" s="219" t="s">
        <v>143</v>
      </c>
      <c r="E353" s="43"/>
      <c r="F353" s="220" t="s">
        <v>2338</v>
      </c>
      <c r="G353" s="43"/>
      <c r="H353" s="43"/>
      <c r="I353" s="221"/>
      <c r="J353" s="43"/>
      <c r="K353" s="43"/>
      <c r="L353" s="47"/>
      <c r="M353" s="222"/>
      <c r="N353" s="22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143</v>
      </c>
      <c r="AU353" s="20" t="s">
        <v>87</v>
      </c>
    </row>
    <row r="354" s="2" customFormat="1">
      <c r="A354" s="41"/>
      <c r="B354" s="42"/>
      <c r="C354" s="43"/>
      <c r="D354" s="219" t="s">
        <v>144</v>
      </c>
      <c r="E354" s="43"/>
      <c r="F354" s="224" t="s">
        <v>1203</v>
      </c>
      <c r="G354" s="43"/>
      <c r="H354" s="43"/>
      <c r="I354" s="221"/>
      <c r="J354" s="43"/>
      <c r="K354" s="43"/>
      <c r="L354" s="47"/>
      <c r="M354" s="222"/>
      <c r="N354" s="223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87</v>
      </c>
    </row>
    <row r="355" s="15" customFormat="1">
      <c r="A355" s="15"/>
      <c r="B355" s="258"/>
      <c r="C355" s="259"/>
      <c r="D355" s="219" t="s">
        <v>278</v>
      </c>
      <c r="E355" s="260" t="s">
        <v>21</v>
      </c>
      <c r="F355" s="261" t="s">
        <v>2339</v>
      </c>
      <c r="G355" s="259"/>
      <c r="H355" s="260" t="s">
        <v>21</v>
      </c>
      <c r="I355" s="262"/>
      <c r="J355" s="259"/>
      <c r="K355" s="259"/>
      <c r="L355" s="263"/>
      <c r="M355" s="264"/>
      <c r="N355" s="265"/>
      <c r="O355" s="265"/>
      <c r="P355" s="265"/>
      <c r="Q355" s="265"/>
      <c r="R355" s="265"/>
      <c r="S355" s="265"/>
      <c r="T355" s="26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7" t="s">
        <v>278</v>
      </c>
      <c r="AU355" s="267" t="s">
        <v>87</v>
      </c>
      <c r="AV355" s="15" t="s">
        <v>85</v>
      </c>
      <c r="AW355" s="15" t="s">
        <v>38</v>
      </c>
      <c r="AX355" s="15" t="s">
        <v>77</v>
      </c>
      <c r="AY355" s="267" t="s">
        <v>136</v>
      </c>
    </row>
    <row r="356" s="13" customFormat="1">
      <c r="A356" s="13"/>
      <c r="B356" s="234"/>
      <c r="C356" s="235"/>
      <c r="D356" s="219" t="s">
        <v>278</v>
      </c>
      <c r="E356" s="236" t="s">
        <v>21</v>
      </c>
      <c r="F356" s="237" t="s">
        <v>2340</v>
      </c>
      <c r="G356" s="235"/>
      <c r="H356" s="238">
        <v>24.75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278</v>
      </c>
      <c r="AU356" s="244" t="s">
        <v>87</v>
      </c>
      <c r="AV356" s="13" t="s">
        <v>87</v>
      </c>
      <c r="AW356" s="13" t="s">
        <v>38</v>
      </c>
      <c r="AX356" s="13" t="s">
        <v>77</v>
      </c>
      <c r="AY356" s="244" t="s">
        <v>136</v>
      </c>
    </row>
    <row r="357" s="14" customFormat="1">
      <c r="A357" s="14"/>
      <c r="B357" s="245"/>
      <c r="C357" s="246"/>
      <c r="D357" s="219" t="s">
        <v>278</v>
      </c>
      <c r="E357" s="247" t="s">
        <v>2035</v>
      </c>
      <c r="F357" s="248" t="s">
        <v>280</v>
      </c>
      <c r="G357" s="246"/>
      <c r="H357" s="249">
        <v>24.75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278</v>
      </c>
      <c r="AU357" s="255" t="s">
        <v>87</v>
      </c>
      <c r="AV357" s="14" t="s">
        <v>142</v>
      </c>
      <c r="AW357" s="14" t="s">
        <v>38</v>
      </c>
      <c r="AX357" s="14" t="s">
        <v>85</v>
      </c>
      <c r="AY357" s="255" t="s">
        <v>136</v>
      </c>
    </row>
    <row r="358" s="2" customFormat="1" ht="16.5" customHeight="1">
      <c r="A358" s="41"/>
      <c r="B358" s="42"/>
      <c r="C358" s="225" t="s">
        <v>326</v>
      </c>
      <c r="D358" s="225" t="s">
        <v>152</v>
      </c>
      <c r="E358" s="226" t="s">
        <v>1080</v>
      </c>
      <c r="F358" s="227" t="s">
        <v>1081</v>
      </c>
      <c r="G358" s="228" t="s">
        <v>543</v>
      </c>
      <c r="H358" s="229">
        <v>109.765</v>
      </c>
      <c r="I358" s="230"/>
      <c r="J358" s="231">
        <f>ROUND(I358*H358,2)</f>
        <v>0</v>
      </c>
      <c r="K358" s="227" t="s">
        <v>790</v>
      </c>
      <c r="L358" s="47"/>
      <c r="M358" s="232" t="s">
        <v>21</v>
      </c>
      <c r="N358" s="233" t="s">
        <v>48</v>
      </c>
      <c r="O358" s="87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7" t="s">
        <v>142</v>
      </c>
      <c r="AT358" s="217" t="s">
        <v>152</v>
      </c>
      <c r="AU358" s="217" t="s">
        <v>87</v>
      </c>
      <c r="AY358" s="20" t="s">
        <v>136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20" t="s">
        <v>85</v>
      </c>
      <c r="BK358" s="218">
        <f>ROUND(I358*H358,2)</f>
        <v>0</v>
      </c>
      <c r="BL358" s="20" t="s">
        <v>142</v>
      </c>
      <c r="BM358" s="217" t="s">
        <v>2341</v>
      </c>
    </row>
    <row r="359" s="2" customFormat="1">
      <c r="A359" s="41"/>
      <c r="B359" s="42"/>
      <c r="C359" s="43"/>
      <c r="D359" s="219" t="s">
        <v>143</v>
      </c>
      <c r="E359" s="43"/>
      <c r="F359" s="220" t="s">
        <v>1083</v>
      </c>
      <c r="G359" s="43"/>
      <c r="H359" s="43"/>
      <c r="I359" s="221"/>
      <c r="J359" s="43"/>
      <c r="K359" s="43"/>
      <c r="L359" s="47"/>
      <c r="M359" s="222"/>
      <c r="N359" s="22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143</v>
      </c>
      <c r="AU359" s="20" t="s">
        <v>87</v>
      </c>
    </row>
    <row r="360" s="2" customFormat="1">
      <c r="A360" s="41"/>
      <c r="B360" s="42"/>
      <c r="C360" s="43"/>
      <c r="D360" s="276" t="s">
        <v>793</v>
      </c>
      <c r="E360" s="43"/>
      <c r="F360" s="277" t="s">
        <v>1084</v>
      </c>
      <c r="G360" s="43"/>
      <c r="H360" s="43"/>
      <c r="I360" s="221"/>
      <c r="J360" s="43"/>
      <c r="K360" s="43"/>
      <c r="L360" s="47"/>
      <c r="M360" s="222"/>
      <c r="N360" s="223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793</v>
      </c>
      <c r="AU360" s="20" t="s">
        <v>87</v>
      </c>
    </row>
    <row r="361" s="2" customFormat="1">
      <c r="A361" s="41"/>
      <c r="B361" s="42"/>
      <c r="C361" s="43"/>
      <c r="D361" s="219" t="s">
        <v>144</v>
      </c>
      <c r="E361" s="43"/>
      <c r="F361" s="224" t="s">
        <v>2342</v>
      </c>
      <c r="G361" s="43"/>
      <c r="H361" s="43"/>
      <c r="I361" s="221"/>
      <c r="J361" s="43"/>
      <c r="K361" s="43"/>
      <c r="L361" s="47"/>
      <c r="M361" s="222"/>
      <c r="N361" s="223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144</v>
      </c>
      <c r="AU361" s="20" t="s">
        <v>87</v>
      </c>
    </row>
    <row r="362" s="15" customFormat="1">
      <c r="A362" s="15"/>
      <c r="B362" s="258"/>
      <c r="C362" s="259"/>
      <c r="D362" s="219" t="s">
        <v>278</v>
      </c>
      <c r="E362" s="260" t="s">
        <v>21</v>
      </c>
      <c r="F362" s="261" t="s">
        <v>2343</v>
      </c>
      <c r="G362" s="259"/>
      <c r="H362" s="260" t="s">
        <v>21</v>
      </c>
      <c r="I362" s="262"/>
      <c r="J362" s="259"/>
      <c r="K362" s="259"/>
      <c r="L362" s="263"/>
      <c r="M362" s="264"/>
      <c r="N362" s="265"/>
      <c r="O362" s="265"/>
      <c r="P362" s="265"/>
      <c r="Q362" s="265"/>
      <c r="R362" s="265"/>
      <c r="S362" s="265"/>
      <c r="T362" s="26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7" t="s">
        <v>278</v>
      </c>
      <c r="AU362" s="267" t="s">
        <v>87</v>
      </c>
      <c r="AV362" s="15" t="s">
        <v>85</v>
      </c>
      <c r="AW362" s="15" t="s">
        <v>38</v>
      </c>
      <c r="AX362" s="15" t="s">
        <v>77</v>
      </c>
      <c r="AY362" s="267" t="s">
        <v>136</v>
      </c>
    </row>
    <row r="363" s="13" customFormat="1">
      <c r="A363" s="13"/>
      <c r="B363" s="234"/>
      <c r="C363" s="235"/>
      <c r="D363" s="219" t="s">
        <v>278</v>
      </c>
      <c r="E363" s="236" t="s">
        <v>21</v>
      </c>
      <c r="F363" s="237" t="s">
        <v>2344</v>
      </c>
      <c r="G363" s="235"/>
      <c r="H363" s="238">
        <v>7.8239999999999998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278</v>
      </c>
      <c r="AU363" s="244" t="s">
        <v>87</v>
      </c>
      <c r="AV363" s="13" t="s">
        <v>87</v>
      </c>
      <c r="AW363" s="13" t="s">
        <v>38</v>
      </c>
      <c r="AX363" s="13" t="s">
        <v>77</v>
      </c>
      <c r="AY363" s="244" t="s">
        <v>136</v>
      </c>
    </row>
    <row r="364" s="13" customFormat="1">
      <c r="A364" s="13"/>
      <c r="B364" s="234"/>
      <c r="C364" s="235"/>
      <c r="D364" s="219" t="s">
        <v>278</v>
      </c>
      <c r="E364" s="236" t="s">
        <v>21</v>
      </c>
      <c r="F364" s="237" t="s">
        <v>2345</v>
      </c>
      <c r="G364" s="235"/>
      <c r="H364" s="238">
        <v>7.7480000000000002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278</v>
      </c>
      <c r="AU364" s="244" t="s">
        <v>87</v>
      </c>
      <c r="AV364" s="13" t="s">
        <v>87</v>
      </c>
      <c r="AW364" s="13" t="s">
        <v>38</v>
      </c>
      <c r="AX364" s="13" t="s">
        <v>77</v>
      </c>
      <c r="AY364" s="244" t="s">
        <v>136</v>
      </c>
    </row>
    <row r="365" s="16" customFormat="1">
      <c r="A365" s="16"/>
      <c r="B365" s="278"/>
      <c r="C365" s="279"/>
      <c r="D365" s="219" t="s">
        <v>278</v>
      </c>
      <c r="E365" s="280" t="s">
        <v>554</v>
      </c>
      <c r="F365" s="281" t="s">
        <v>833</v>
      </c>
      <c r="G365" s="279"/>
      <c r="H365" s="282">
        <v>15.571999999999999</v>
      </c>
      <c r="I365" s="283"/>
      <c r="J365" s="279"/>
      <c r="K365" s="279"/>
      <c r="L365" s="284"/>
      <c r="M365" s="285"/>
      <c r="N365" s="286"/>
      <c r="O365" s="286"/>
      <c r="P365" s="286"/>
      <c r="Q365" s="286"/>
      <c r="R365" s="286"/>
      <c r="S365" s="286"/>
      <c r="T365" s="287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88" t="s">
        <v>278</v>
      </c>
      <c r="AU365" s="288" t="s">
        <v>87</v>
      </c>
      <c r="AV365" s="16" t="s">
        <v>148</v>
      </c>
      <c r="AW365" s="16" t="s">
        <v>38</v>
      </c>
      <c r="AX365" s="16" t="s">
        <v>77</v>
      </c>
      <c r="AY365" s="288" t="s">
        <v>136</v>
      </c>
    </row>
    <row r="366" s="15" customFormat="1">
      <c r="A366" s="15"/>
      <c r="B366" s="258"/>
      <c r="C366" s="259"/>
      <c r="D366" s="219" t="s">
        <v>278</v>
      </c>
      <c r="E366" s="260" t="s">
        <v>21</v>
      </c>
      <c r="F366" s="261" t="s">
        <v>2346</v>
      </c>
      <c r="G366" s="259"/>
      <c r="H366" s="260" t="s">
        <v>21</v>
      </c>
      <c r="I366" s="262"/>
      <c r="J366" s="259"/>
      <c r="K366" s="259"/>
      <c r="L366" s="263"/>
      <c r="M366" s="264"/>
      <c r="N366" s="265"/>
      <c r="O366" s="265"/>
      <c r="P366" s="265"/>
      <c r="Q366" s="265"/>
      <c r="R366" s="265"/>
      <c r="S366" s="265"/>
      <c r="T366" s="26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7" t="s">
        <v>278</v>
      </c>
      <c r="AU366" s="267" t="s">
        <v>87</v>
      </c>
      <c r="AV366" s="15" t="s">
        <v>85</v>
      </c>
      <c r="AW366" s="15" t="s">
        <v>38</v>
      </c>
      <c r="AX366" s="15" t="s">
        <v>77</v>
      </c>
      <c r="AY366" s="267" t="s">
        <v>136</v>
      </c>
    </row>
    <row r="367" s="13" customFormat="1">
      <c r="A367" s="13"/>
      <c r="B367" s="234"/>
      <c r="C367" s="235"/>
      <c r="D367" s="219" t="s">
        <v>278</v>
      </c>
      <c r="E367" s="236" t="s">
        <v>21</v>
      </c>
      <c r="F367" s="237" t="s">
        <v>2347</v>
      </c>
      <c r="G367" s="235"/>
      <c r="H367" s="238">
        <v>7.4880000000000004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278</v>
      </c>
      <c r="AU367" s="244" t="s">
        <v>87</v>
      </c>
      <c r="AV367" s="13" t="s">
        <v>87</v>
      </c>
      <c r="AW367" s="13" t="s">
        <v>38</v>
      </c>
      <c r="AX367" s="13" t="s">
        <v>77</v>
      </c>
      <c r="AY367" s="244" t="s">
        <v>136</v>
      </c>
    </row>
    <row r="368" s="13" customFormat="1">
      <c r="A368" s="13"/>
      <c r="B368" s="234"/>
      <c r="C368" s="235"/>
      <c r="D368" s="219" t="s">
        <v>278</v>
      </c>
      <c r="E368" s="236" t="s">
        <v>21</v>
      </c>
      <c r="F368" s="237" t="s">
        <v>2348</v>
      </c>
      <c r="G368" s="235"/>
      <c r="H368" s="238">
        <v>0.17299999999999999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278</v>
      </c>
      <c r="AU368" s="244" t="s">
        <v>87</v>
      </c>
      <c r="AV368" s="13" t="s">
        <v>87</v>
      </c>
      <c r="AW368" s="13" t="s">
        <v>38</v>
      </c>
      <c r="AX368" s="13" t="s">
        <v>77</v>
      </c>
      <c r="AY368" s="244" t="s">
        <v>136</v>
      </c>
    </row>
    <row r="369" s="13" customFormat="1">
      <c r="A369" s="13"/>
      <c r="B369" s="234"/>
      <c r="C369" s="235"/>
      <c r="D369" s="219" t="s">
        <v>278</v>
      </c>
      <c r="E369" s="236" t="s">
        <v>21</v>
      </c>
      <c r="F369" s="237" t="s">
        <v>2349</v>
      </c>
      <c r="G369" s="235"/>
      <c r="H369" s="238">
        <v>0.128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278</v>
      </c>
      <c r="AU369" s="244" t="s">
        <v>87</v>
      </c>
      <c r="AV369" s="13" t="s">
        <v>87</v>
      </c>
      <c r="AW369" s="13" t="s">
        <v>38</v>
      </c>
      <c r="AX369" s="13" t="s">
        <v>77</v>
      </c>
      <c r="AY369" s="244" t="s">
        <v>136</v>
      </c>
    </row>
    <row r="370" s="16" customFormat="1">
      <c r="A370" s="16"/>
      <c r="B370" s="278"/>
      <c r="C370" s="279"/>
      <c r="D370" s="219" t="s">
        <v>278</v>
      </c>
      <c r="E370" s="280" t="s">
        <v>21</v>
      </c>
      <c r="F370" s="281" t="s">
        <v>833</v>
      </c>
      <c r="G370" s="279"/>
      <c r="H370" s="282">
        <v>7.7889999999999997</v>
      </c>
      <c r="I370" s="283"/>
      <c r="J370" s="279"/>
      <c r="K370" s="279"/>
      <c r="L370" s="284"/>
      <c r="M370" s="285"/>
      <c r="N370" s="286"/>
      <c r="O370" s="286"/>
      <c r="P370" s="286"/>
      <c r="Q370" s="286"/>
      <c r="R370" s="286"/>
      <c r="S370" s="286"/>
      <c r="T370" s="287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88" t="s">
        <v>278</v>
      </c>
      <c r="AU370" s="288" t="s">
        <v>87</v>
      </c>
      <c r="AV370" s="16" t="s">
        <v>148</v>
      </c>
      <c r="AW370" s="16" t="s">
        <v>38</v>
      </c>
      <c r="AX370" s="16" t="s">
        <v>77</v>
      </c>
      <c r="AY370" s="288" t="s">
        <v>136</v>
      </c>
    </row>
    <row r="371" s="15" customFormat="1">
      <c r="A371" s="15"/>
      <c r="B371" s="258"/>
      <c r="C371" s="259"/>
      <c r="D371" s="219" t="s">
        <v>278</v>
      </c>
      <c r="E371" s="260" t="s">
        <v>21</v>
      </c>
      <c r="F371" s="261" t="s">
        <v>2350</v>
      </c>
      <c r="G371" s="259"/>
      <c r="H371" s="260" t="s">
        <v>21</v>
      </c>
      <c r="I371" s="262"/>
      <c r="J371" s="259"/>
      <c r="K371" s="259"/>
      <c r="L371" s="263"/>
      <c r="M371" s="264"/>
      <c r="N371" s="265"/>
      <c r="O371" s="265"/>
      <c r="P371" s="265"/>
      <c r="Q371" s="265"/>
      <c r="R371" s="265"/>
      <c r="S371" s="265"/>
      <c r="T371" s="26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7" t="s">
        <v>278</v>
      </c>
      <c r="AU371" s="267" t="s">
        <v>87</v>
      </c>
      <c r="AV371" s="15" t="s">
        <v>85</v>
      </c>
      <c r="AW371" s="15" t="s">
        <v>38</v>
      </c>
      <c r="AX371" s="15" t="s">
        <v>77</v>
      </c>
      <c r="AY371" s="267" t="s">
        <v>136</v>
      </c>
    </row>
    <row r="372" s="15" customFormat="1">
      <c r="A372" s="15"/>
      <c r="B372" s="258"/>
      <c r="C372" s="259"/>
      <c r="D372" s="219" t="s">
        <v>278</v>
      </c>
      <c r="E372" s="260" t="s">
        <v>21</v>
      </c>
      <c r="F372" s="261" t="s">
        <v>2135</v>
      </c>
      <c r="G372" s="259"/>
      <c r="H372" s="260" t="s">
        <v>21</v>
      </c>
      <c r="I372" s="262"/>
      <c r="J372" s="259"/>
      <c r="K372" s="259"/>
      <c r="L372" s="263"/>
      <c r="M372" s="264"/>
      <c r="N372" s="265"/>
      <c r="O372" s="265"/>
      <c r="P372" s="265"/>
      <c r="Q372" s="265"/>
      <c r="R372" s="265"/>
      <c r="S372" s="265"/>
      <c r="T372" s="266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7" t="s">
        <v>278</v>
      </c>
      <c r="AU372" s="267" t="s">
        <v>87</v>
      </c>
      <c r="AV372" s="15" t="s">
        <v>85</v>
      </c>
      <c r="AW372" s="15" t="s">
        <v>38</v>
      </c>
      <c r="AX372" s="15" t="s">
        <v>77</v>
      </c>
      <c r="AY372" s="267" t="s">
        <v>136</v>
      </c>
    </row>
    <row r="373" s="13" customFormat="1">
      <c r="A373" s="13"/>
      <c r="B373" s="234"/>
      <c r="C373" s="235"/>
      <c r="D373" s="219" t="s">
        <v>278</v>
      </c>
      <c r="E373" s="236" t="s">
        <v>21</v>
      </c>
      <c r="F373" s="237" t="s">
        <v>2351</v>
      </c>
      <c r="G373" s="235"/>
      <c r="H373" s="238">
        <v>8.8680000000000003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278</v>
      </c>
      <c r="AU373" s="244" t="s">
        <v>87</v>
      </c>
      <c r="AV373" s="13" t="s">
        <v>87</v>
      </c>
      <c r="AW373" s="13" t="s">
        <v>38</v>
      </c>
      <c r="AX373" s="13" t="s">
        <v>77</v>
      </c>
      <c r="AY373" s="244" t="s">
        <v>136</v>
      </c>
    </row>
    <row r="374" s="13" customFormat="1">
      <c r="A374" s="13"/>
      <c r="B374" s="234"/>
      <c r="C374" s="235"/>
      <c r="D374" s="219" t="s">
        <v>278</v>
      </c>
      <c r="E374" s="236" t="s">
        <v>21</v>
      </c>
      <c r="F374" s="237" t="s">
        <v>2352</v>
      </c>
      <c r="G374" s="235"/>
      <c r="H374" s="238">
        <v>8.8680000000000003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278</v>
      </c>
      <c r="AU374" s="244" t="s">
        <v>87</v>
      </c>
      <c r="AV374" s="13" t="s">
        <v>87</v>
      </c>
      <c r="AW374" s="13" t="s">
        <v>38</v>
      </c>
      <c r="AX374" s="13" t="s">
        <v>77</v>
      </c>
      <c r="AY374" s="244" t="s">
        <v>136</v>
      </c>
    </row>
    <row r="375" s="13" customFormat="1">
      <c r="A375" s="13"/>
      <c r="B375" s="234"/>
      <c r="C375" s="235"/>
      <c r="D375" s="219" t="s">
        <v>278</v>
      </c>
      <c r="E375" s="236" t="s">
        <v>21</v>
      </c>
      <c r="F375" s="237" t="s">
        <v>2353</v>
      </c>
      <c r="G375" s="235"/>
      <c r="H375" s="238">
        <v>29.173999999999999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278</v>
      </c>
      <c r="AU375" s="244" t="s">
        <v>87</v>
      </c>
      <c r="AV375" s="13" t="s">
        <v>87</v>
      </c>
      <c r="AW375" s="13" t="s">
        <v>38</v>
      </c>
      <c r="AX375" s="13" t="s">
        <v>77</v>
      </c>
      <c r="AY375" s="244" t="s">
        <v>136</v>
      </c>
    </row>
    <row r="376" s="13" customFormat="1">
      <c r="A376" s="13"/>
      <c r="B376" s="234"/>
      <c r="C376" s="235"/>
      <c r="D376" s="219" t="s">
        <v>278</v>
      </c>
      <c r="E376" s="236" t="s">
        <v>21</v>
      </c>
      <c r="F376" s="237" t="s">
        <v>2354</v>
      </c>
      <c r="G376" s="235"/>
      <c r="H376" s="238">
        <v>29.173999999999999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278</v>
      </c>
      <c r="AU376" s="244" t="s">
        <v>87</v>
      </c>
      <c r="AV376" s="13" t="s">
        <v>87</v>
      </c>
      <c r="AW376" s="13" t="s">
        <v>38</v>
      </c>
      <c r="AX376" s="13" t="s">
        <v>77</v>
      </c>
      <c r="AY376" s="244" t="s">
        <v>136</v>
      </c>
    </row>
    <row r="377" s="13" customFormat="1">
      <c r="A377" s="13"/>
      <c r="B377" s="234"/>
      <c r="C377" s="235"/>
      <c r="D377" s="219" t="s">
        <v>278</v>
      </c>
      <c r="E377" s="236" t="s">
        <v>21</v>
      </c>
      <c r="F377" s="237" t="s">
        <v>2355</v>
      </c>
      <c r="G377" s="235"/>
      <c r="H377" s="238">
        <v>5.1600000000000001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278</v>
      </c>
      <c r="AU377" s="244" t="s">
        <v>87</v>
      </c>
      <c r="AV377" s="13" t="s">
        <v>87</v>
      </c>
      <c r="AW377" s="13" t="s">
        <v>38</v>
      </c>
      <c r="AX377" s="13" t="s">
        <v>77</v>
      </c>
      <c r="AY377" s="244" t="s">
        <v>136</v>
      </c>
    </row>
    <row r="378" s="13" customFormat="1">
      <c r="A378" s="13"/>
      <c r="B378" s="234"/>
      <c r="C378" s="235"/>
      <c r="D378" s="219" t="s">
        <v>278</v>
      </c>
      <c r="E378" s="236" t="s">
        <v>21</v>
      </c>
      <c r="F378" s="237" t="s">
        <v>2356</v>
      </c>
      <c r="G378" s="235"/>
      <c r="H378" s="238">
        <v>5.1600000000000001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278</v>
      </c>
      <c r="AU378" s="244" t="s">
        <v>87</v>
      </c>
      <c r="AV378" s="13" t="s">
        <v>87</v>
      </c>
      <c r="AW378" s="13" t="s">
        <v>38</v>
      </c>
      <c r="AX378" s="13" t="s">
        <v>77</v>
      </c>
      <c r="AY378" s="244" t="s">
        <v>136</v>
      </c>
    </row>
    <row r="379" s="16" customFormat="1">
      <c r="A379" s="16"/>
      <c r="B379" s="278"/>
      <c r="C379" s="279"/>
      <c r="D379" s="219" t="s">
        <v>278</v>
      </c>
      <c r="E379" s="280" t="s">
        <v>1956</v>
      </c>
      <c r="F379" s="281" t="s">
        <v>833</v>
      </c>
      <c r="G379" s="279"/>
      <c r="H379" s="282">
        <v>86.403999999999996</v>
      </c>
      <c r="I379" s="283"/>
      <c r="J379" s="279"/>
      <c r="K379" s="279"/>
      <c r="L379" s="284"/>
      <c r="M379" s="285"/>
      <c r="N379" s="286"/>
      <c r="O379" s="286"/>
      <c r="P379" s="286"/>
      <c r="Q379" s="286"/>
      <c r="R379" s="286"/>
      <c r="S379" s="286"/>
      <c r="T379" s="287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88" t="s">
        <v>278</v>
      </c>
      <c r="AU379" s="288" t="s">
        <v>87</v>
      </c>
      <c r="AV379" s="16" t="s">
        <v>148</v>
      </c>
      <c r="AW379" s="16" t="s">
        <v>38</v>
      </c>
      <c r="AX379" s="16" t="s">
        <v>77</v>
      </c>
      <c r="AY379" s="288" t="s">
        <v>136</v>
      </c>
    </row>
    <row r="380" s="14" customFormat="1">
      <c r="A380" s="14"/>
      <c r="B380" s="245"/>
      <c r="C380" s="246"/>
      <c r="D380" s="219" t="s">
        <v>278</v>
      </c>
      <c r="E380" s="247" t="s">
        <v>542</v>
      </c>
      <c r="F380" s="248" t="s">
        <v>280</v>
      </c>
      <c r="G380" s="246"/>
      <c r="H380" s="249">
        <v>109.765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278</v>
      </c>
      <c r="AU380" s="255" t="s">
        <v>87</v>
      </c>
      <c r="AV380" s="14" t="s">
        <v>142</v>
      </c>
      <c r="AW380" s="14" t="s">
        <v>38</v>
      </c>
      <c r="AX380" s="14" t="s">
        <v>85</v>
      </c>
      <c r="AY380" s="255" t="s">
        <v>136</v>
      </c>
    </row>
    <row r="381" s="2" customFormat="1" ht="16.5" customHeight="1">
      <c r="A381" s="41"/>
      <c r="B381" s="42"/>
      <c r="C381" s="225" t="s">
        <v>232</v>
      </c>
      <c r="D381" s="225" t="s">
        <v>152</v>
      </c>
      <c r="E381" s="226" t="s">
        <v>1115</v>
      </c>
      <c r="F381" s="227" t="s">
        <v>1116</v>
      </c>
      <c r="G381" s="228" t="s">
        <v>194</v>
      </c>
      <c r="H381" s="229">
        <v>330.71199999999999</v>
      </c>
      <c r="I381" s="230"/>
      <c r="J381" s="231">
        <f>ROUND(I381*H381,2)</f>
        <v>0</v>
      </c>
      <c r="K381" s="227" t="s">
        <v>21</v>
      </c>
      <c r="L381" s="47"/>
      <c r="M381" s="232" t="s">
        <v>21</v>
      </c>
      <c r="N381" s="233" t="s">
        <v>48</v>
      </c>
      <c r="O381" s="87"/>
      <c r="P381" s="215">
        <f>O381*H381</f>
        <v>0</v>
      </c>
      <c r="Q381" s="215">
        <v>0.0086499999999999997</v>
      </c>
      <c r="R381" s="215">
        <f>Q381*H381</f>
        <v>2.8606587999999999</v>
      </c>
      <c r="S381" s="215">
        <v>0</v>
      </c>
      <c r="T381" s="216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7" t="s">
        <v>142</v>
      </c>
      <c r="AT381" s="217" t="s">
        <v>152</v>
      </c>
      <c r="AU381" s="217" t="s">
        <v>87</v>
      </c>
      <c r="AY381" s="20" t="s">
        <v>136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20" t="s">
        <v>85</v>
      </c>
      <c r="BK381" s="218">
        <f>ROUND(I381*H381,2)</f>
        <v>0</v>
      </c>
      <c r="BL381" s="20" t="s">
        <v>142</v>
      </c>
      <c r="BM381" s="217" t="s">
        <v>2357</v>
      </c>
    </row>
    <row r="382" s="2" customFormat="1">
      <c r="A382" s="41"/>
      <c r="B382" s="42"/>
      <c r="C382" s="43"/>
      <c r="D382" s="219" t="s">
        <v>143</v>
      </c>
      <c r="E382" s="43"/>
      <c r="F382" s="220" t="s">
        <v>1118</v>
      </c>
      <c r="G382" s="43"/>
      <c r="H382" s="43"/>
      <c r="I382" s="221"/>
      <c r="J382" s="43"/>
      <c r="K382" s="43"/>
      <c r="L382" s="47"/>
      <c r="M382" s="222"/>
      <c r="N382" s="22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143</v>
      </c>
      <c r="AU382" s="20" t="s">
        <v>87</v>
      </c>
    </row>
    <row r="383" s="15" customFormat="1">
      <c r="A383" s="15"/>
      <c r="B383" s="258"/>
      <c r="C383" s="259"/>
      <c r="D383" s="219" t="s">
        <v>278</v>
      </c>
      <c r="E383" s="260" t="s">
        <v>21</v>
      </c>
      <c r="F383" s="261" t="s">
        <v>2358</v>
      </c>
      <c r="G383" s="259"/>
      <c r="H383" s="260" t="s">
        <v>21</v>
      </c>
      <c r="I383" s="262"/>
      <c r="J383" s="259"/>
      <c r="K383" s="259"/>
      <c r="L383" s="263"/>
      <c r="M383" s="264"/>
      <c r="N383" s="265"/>
      <c r="O383" s="265"/>
      <c r="P383" s="265"/>
      <c r="Q383" s="265"/>
      <c r="R383" s="265"/>
      <c r="S383" s="265"/>
      <c r="T383" s="26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7" t="s">
        <v>278</v>
      </c>
      <c r="AU383" s="267" t="s">
        <v>87</v>
      </c>
      <c r="AV383" s="15" t="s">
        <v>85</v>
      </c>
      <c r="AW383" s="15" t="s">
        <v>38</v>
      </c>
      <c r="AX383" s="15" t="s">
        <v>77</v>
      </c>
      <c r="AY383" s="267" t="s">
        <v>136</v>
      </c>
    </row>
    <row r="384" s="15" customFormat="1">
      <c r="A384" s="15"/>
      <c r="B384" s="258"/>
      <c r="C384" s="259"/>
      <c r="D384" s="219" t="s">
        <v>278</v>
      </c>
      <c r="E384" s="260" t="s">
        <v>21</v>
      </c>
      <c r="F384" s="261" t="s">
        <v>843</v>
      </c>
      <c r="G384" s="259"/>
      <c r="H384" s="260" t="s">
        <v>21</v>
      </c>
      <c r="I384" s="262"/>
      <c r="J384" s="259"/>
      <c r="K384" s="259"/>
      <c r="L384" s="263"/>
      <c r="M384" s="264"/>
      <c r="N384" s="265"/>
      <c r="O384" s="265"/>
      <c r="P384" s="265"/>
      <c r="Q384" s="265"/>
      <c r="R384" s="265"/>
      <c r="S384" s="265"/>
      <c r="T384" s="26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7" t="s">
        <v>278</v>
      </c>
      <c r="AU384" s="267" t="s">
        <v>87</v>
      </c>
      <c r="AV384" s="15" t="s">
        <v>85</v>
      </c>
      <c r="AW384" s="15" t="s">
        <v>38</v>
      </c>
      <c r="AX384" s="15" t="s">
        <v>77</v>
      </c>
      <c r="AY384" s="267" t="s">
        <v>136</v>
      </c>
    </row>
    <row r="385" s="13" customFormat="1">
      <c r="A385" s="13"/>
      <c r="B385" s="234"/>
      <c r="C385" s="235"/>
      <c r="D385" s="219" t="s">
        <v>278</v>
      </c>
      <c r="E385" s="236" t="s">
        <v>21</v>
      </c>
      <c r="F385" s="237" t="s">
        <v>2359</v>
      </c>
      <c r="G385" s="235"/>
      <c r="H385" s="238">
        <v>0.32000000000000001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278</v>
      </c>
      <c r="AU385" s="244" t="s">
        <v>87</v>
      </c>
      <c r="AV385" s="13" t="s">
        <v>87</v>
      </c>
      <c r="AW385" s="13" t="s">
        <v>38</v>
      </c>
      <c r="AX385" s="13" t="s">
        <v>77</v>
      </c>
      <c r="AY385" s="244" t="s">
        <v>136</v>
      </c>
    </row>
    <row r="386" s="13" customFormat="1">
      <c r="A386" s="13"/>
      <c r="B386" s="234"/>
      <c r="C386" s="235"/>
      <c r="D386" s="219" t="s">
        <v>278</v>
      </c>
      <c r="E386" s="236" t="s">
        <v>21</v>
      </c>
      <c r="F386" s="237" t="s">
        <v>2360</v>
      </c>
      <c r="G386" s="235"/>
      <c r="H386" s="238">
        <v>97.248000000000005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278</v>
      </c>
      <c r="AU386" s="244" t="s">
        <v>87</v>
      </c>
      <c r="AV386" s="13" t="s">
        <v>87</v>
      </c>
      <c r="AW386" s="13" t="s">
        <v>38</v>
      </c>
      <c r="AX386" s="13" t="s">
        <v>77</v>
      </c>
      <c r="AY386" s="244" t="s">
        <v>136</v>
      </c>
    </row>
    <row r="387" s="13" customFormat="1">
      <c r="A387" s="13"/>
      <c r="B387" s="234"/>
      <c r="C387" s="235"/>
      <c r="D387" s="219" t="s">
        <v>278</v>
      </c>
      <c r="E387" s="236" t="s">
        <v>21</v>
      </c>
      <c r="F387" s="237" t="s">
        <v>2361</v>
      </c>
      <c r="G387" s="235"/>
      <c r="H387" s="238">
        <v>7.3600000000000003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278</v>
      </c>
      <c r="AU387" s="244" t="s">
        <v>87</v>
      </c>
      <c r="AV387" s="13" t="s">
        <v>87</v>
      </c>
      <c r="AW387" s="13" t="s">
        <v>38</v>
      </c>
      <c r="AX387" s="13" t="s">
        <v>77</v>
      </c>
      <c r="AY387" s="244" t="s">
        <v>136</v>
      </c>
    </row>
    <row r="388" s="13" customFormat="1">
      <c r="A388" s="13"/>
      <c r="B388" s="234"/>
      <c r="C388" s="235"/>
      <c r="D388" s="219" t="s">
        <v>278</v>
      </c>
      <c r="E388" s="236" t="s">
        <v>21</v>
      </c>
      <c r="F388" s="237" t="s">
        <v>2362</v>
      </c>
      <c r="G388" s="235"/>
      <c r="H388" s="238">
        <v>13.44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278</v>
      </c>
      <c r="AU388" s="244" t="s">
        <v>87</v>
      </c>
      <c r="AV388" s="13" t="s">
        <v>87</v>
      </c>
      <c r="AW388" s="13" t="s">
        <v>38</v>
      </c>
      <c r="AX388" s="13" t="s">
        <v>77</v>
      </c>
      <c r="AY388" s="244" t="s">
        <v>136</v>
      </c>
    </row>
    <row r="389" s="15" customFormat="1">
      <c r="A389" s="15"/>
      <c r="B389" s="258"/>
      <c r="C389" s="259"/>
      <c r="D389" s="219" t="s">
        <v>278</v>
      </c>
      <c r="E389" s="260" t="s">
        <v>21</v>
      </c>
      <c r="F389" s="261" t="s">
        <v>848</v>
      </c>
      <c r="G389" s="259"/>
      <c r="H389" s="260" t="s">
        <v>21</v>
      </c>
      <c r="I389" s="262"/>
      <c r="J389" s="259"/>
      <c r="K389" s="259"/>
      <c r="L389" s="263"/>
      <c r="M389" s="264"/>
      <c r="N389" s="265"/>
      <c r="O389" s="265"/>
      <c r="P389" s="265"/>
      <c r="Q389" s="265"/>
      <c r="R389" s="265"/>
      <c r="S389" s="265"/>
      <c r="T389" s="26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7" t="s">
        <v>278</v>
      </c>
      <c r="AU389" s="267" t="s">
        <v>87</v>
      </c>
      <c r="AV389" s="15" t="s">
        <v>85</v>
      </c>
      <c r="AW389" s="15" t="s">
        <v>38</v>
      </c>
      <c r="AX389" s="15" t="s">
        <v>77</v>
      </c>
      <c r="AY389" s="267" t="s">
        <v>136</v>
      </c>
    </row>
    <row r="390" s="13" customFormat="1">
      <c r="A390" s="13"/>
      <c r="B390" s="234"/>
      <c r="C390" s="235"/>
      <c r="D390" s="219" t="s">
        <v>278</v>
      </c>
      <c r="E390" s="236" t="s">
        <v>21</v>
      </c>
      <c r="F390" s="237" t="s">
        <v>2359</v>
      </c>
      <c r="G390" s="235"/>
      <c r="H390" s="238">
        <v>0.32000000000000001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278</v>
      </c>
      <c r="AU390" s="244" t="s">
        <v>87</v>
      </c>
      <c r="AV390" s="13" t="s">
        <v>87</v>
      </c>
      <c r="AW390" s="13" t="s">
        <v>38</v>
      </c>
      <c r="AX390" s="13" t="s">
        <v>77</v>
      </c>
      <c r="AY390" s="244" t="s">
        <v>136</v>
      </c>
    </row>
    <row r="391" s="13" customFormat="1">
      <c r="A391" s="13"/>
      <c r="B391" s="234"/>
      <c r="C391" s="235"/>
      <c r="D391" s="219" t="s">
        <v>278</v>
      </c>
      <c r="E391" s="236" t="s">
        <v>21</v>
      </c>
      <c r="F391" s="237" t="s">
        <v>2360</v>
      </c>
      <c r="G391" s="235"/>
      <c r="H391" s="238">
        <v>97.248000000000005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278</v>
      </c>
      <c r="AU391" s="244" t="s">
        <v>87</v>
      </c>
      <c r="AV391" s="13" t="s">
        <v>87</v>
      </c>
      <c r="AW391" s="13" t="s">
        <v>38</v>
      </c>
      <c r="AX391" s="13" t="s">
        <v>77</v>
      </c>
      <c r="AY391" s="244" t="s">
        <v>136</v>
      </c>
    </row>
    <row r="392" s="13" customFormat="1">
      <c r="A392" s="13"/>
      <c r="B392" s="234"/>
      <c r="C392" s="235"/>
      <c r="D392" s="219" t="s">
        <v>278</v>
      </c>
      <c r="E392" s="236" t="s">
        <v>21</v>
      </c>
      <c r="F392" s="237" t="s">
        <v>2363</v>
      </c>
      <c r="G392" s="235"/>
      <c r="H392" s="238">
        <v>7.3600000000000003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278</v>
      </c>
      <c r="AU392" s="244" t="s">
        <v>87</v>
      </c>
      <c r="AV392" s="13" t="s">
        <v>87</v>
      </c>
      <c r="AW392" s="13" t="s">
        <v>38</v>
      </c>
      <c r="AX392" s="13" t="s">
        <v>77</v>
      </c>
      <c r="AY392" s="244" t="s">
        <v>136</v>
      </c>
    </row>
    <row r="393" s="13" customFormat="1">
      <c r="A393" s="13"/>
      <c r="B393" s="234"/>
      <c r="C393" s="235"/>
      <c r="D393" s="219" t="s">
        <v>278</v>
      </c>
      <c r="E393" s="236" t="s">
        <v>21</v>
      </c>
      <c r="F393" s="237" t="s">
        <v>2364</v>
      </c>
      <c r="G393" s="235"/>
      <c r="H393" s="238">
        <v>13.44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278</v>
      </c>
      <c r="AU393" s="244" t="s">
        <v>87</v>
      </c>
      <c r="AV393" s="13" t="s">
        <v>87</v>
      </c>
      <c r="AW393" s="13" t="s">
        <v>38</v>
      </c>
      <c r="AX393" s="13" t="s">
        <v>77</v>
      </c>
      <c r="AY393" s="244" t="s">
        <v>136</v>
      </c>
    </row>
    <row r="394" s="16" customFormat="1">
      <c r="A394" s="16"/>
      <c r="B394" s="278"/>
      <c r="C394" s="279"/>
      <c r="D394" s="219" t="s">
        <v>278</v>
      </c>
      <c r="E394" s="280" t="s">
        <v>21</v>
      </c>
      <c r="F394" s="281" t="s">
        <v>833</v>
      </c>
      <c r="G394" s="279"/>
      <c r="H394" s="282">
        <v>236.73599999999999</v>
      </c>
      <c r="I394" s="283"/>
      <c r="J394" s="279"/>
      <c r="K394" s="279"/>
      <c r="L394" s="284"/>
      <c r="M394" s="285"/>
      <c r="N394" s="286"/>
      <c r="O394" s="286"/>
      <c r="P394" s="286"/>
      <c r="Q394" s="286"/>
      <c r="R394" s="286"/>
      <c r="S394" s="286"/>
      <c r="T394" s="287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88" t="s">
        <v>278</v>
      </c>
      <c r="AU394" s="288" t="s">
        <v>87</v>
      </c>
      <c r="AV394" s="16" t="s">
        <v>148</v>
      </c>
      <c r="AW394" s="16" t="s">
        <v>38</v>
      </c>
      <c r="AX394" s="16" t="s">
        <v>77</v>
      </c>
      <c r="AY394" s="288" t="s">
        <v>136</v>
      </c>
    </row>
    <row r="395" s="15" customFormat="1">
      <c r="A395" s="15"/>
      <c r="B395" s="258"/>
      <c r="C395" s="259"/>
      <c r="D395" s="219" t="s">
        <v>278</v>
      </c>
      <c r="E395" s="260" t="s">
        <v>21</v>
      </c>
      <c r="F395" s="261" t="s">
        <v>2343</v>
      </c>
      <c r="G395" s="259"/>
      <c r="H395" s="260" t="s">
        <v>21</v>
      </c>
      <c r="I395" s="262"/>
      <c r="J395" s="259"/>
      <c r="K395" s="259"/>
      <c r="L395" s="263"/>
      <c r="M395" s="264"/>
      <c r="N395" s="265"/>
      <c r="O395" s="265"/>
      <c r="P395" s="265"/>
      <c r="Q395" s="265"/>
      <c r="R395" s="265"/>
      <c r="S395" s="265"/>
      <c r="T395" s="26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7" t="s">
        <v>278</v>
      </c>
      <c r="AU395" s="267" t="s">
        <v>87</v>
      </c>
      <c r="AV395" s="15" t="s">
        <v>85</v>
      </c>
      <c r="AW395" s="15" t="s">
        <v>38</v>
      </c>
      <c r="AX395" s="15" t="s">
        <v>77</v>
      </c>
      <c r="AY395" s="267" t="s">
        <v>136</v>
      </c>
    </row>
    <row r="396" s="13" customFormat="1">
      <c r="A396" s="13"/>
      <c r="B396" s="234"/>
      <c r="C396" s="235"/>
      <c r="D396" s="219" t="s">
        <v>278</v>
      </c>
      <c r="E396" s="236" t="s">
        <v>21</v>
      </c>
      <c r="F396" s="237" t="s">
        <v>2365</v>
      </c>
      <c r="G396" s="235"/>
      <c r="H396" s="238">
        <v>14.359999999999999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278</v>
      </c>
      <c r="AU396" s="244" t="s">
        <v>87</v>
      </c>
      <c r="AV396" s="13" t="s">
        <v>87</v>
      </c>
      <c r="AW396" s="13" t="s">
        <v>38</v>
      </c>
      <c r="AX396" s="13" t="s">
        <v>77</v>
      </c>
      <c r="AY396" s="244" t="s">
        <v>136</v>
      </c>
    </row>
    <row r="397" s="13" customFormat="1">
      <c r="A397" s="13"/>
      <c r="B397" s="234"/>
      <c r="C397" s="235"/>
      <c r="D397" s="219" t="s">
        <v>278</v>
      </c>
      <c r="E397" s="236" t="s">
        <v>21</v>
      </c>
      <c r="F397" s="237" t="s">
        <v>2366</v>
      </c>
      <c r="G397" s="235"/>
      <c r="H397" s="238">
        <v>25.760000000000002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278</v>
      </c>
      <c r="AU397" s="244" t="s">
        <v>87</v>
      </c>
      <c r="AV397" s="13" t="s">
        <v>87</v>
      </c>
      <c r="AW397" s="13" t="s">
        <v>38</v>
      </c>
      <c r="AX397" s="13" t="s">
        <v>77</v>
      </c>
      <c r="AY397" s="244" t="s">
        <v>136</v>
      </c>
    </row>
    <row r="398" s="15" customFormat="1">
      <c r="A398" s="15"/>
      <c r="B398" s="258"/>
      <c r="C398" s="259"/>
      <c r="D398" s="219" t="s">
        <v>278</v>
      </c>
      <c r="E398" s="260" t="s">
        <v>21</v>
      </c>
      <c r="F398" s="261" t="s">
        <v>2367</v>
      </c>
      <c r="G398" s="259"/>
      <c r="H398" s="260" t="s">
        <v>21</v>
      </c>
      <c r="I398" s="262"/>
      <c r="J398" s="259"/>
      <c r="K398" s="259"/>
      <c r="L398" s="263"/>
      <c r="M398" s="264"/>
      <c r="N398" s="265"/>
      <c r="O398" s="265"/>
      <c r="P398" s="265"/>
      <c r="Q398" s="265"/>
      <c r="R398" s="265"/>
      <c r="S398" s="265"/>
      <c r="T398" s="26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7" t="s">
        <v>278</v>
      </c>
      <c r="AU398" s="267" t="s">
        <v>87</v>
      </c>
      <c r="AV398" s="15" t="s">
        <v>85</v>
      </c>
      <c r="AW398" s="15" t="s">
        <v>38</v>
      </c>
      <c r="AX398" s="15" t="s">
        <v>77</v>
      </c>
      <c r="AY398" s="267" t="s">
        <v>136</v>
      </c>
    </row>
    <row r="399" s="13" customFormat="1">
      <c r="A399" s="13"/>
      <c r="B399" s="234"/>
      <c r="C399" s="235"/>
      <c r="D399" s="219" t="s">
        <v>278</v>
      </c>
      <c r="E399" s="236" t="s">
        <v>21</v>
      </c>
      <c r="F399" s="237" t="s">
        <v>2368</v>
      </c>
      <c r="G399" s="235"/>
      <c r="H399" s="238">
        <v>1.0560000000000001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278</v>
      </c>
      <c r="AU399" s="244" t="s">
        <v>87</v>
      </c>
      <c r="AV399" s="13" t="s">
        <v>87</v>
      </c>
      <c r="AW399" s="13" t="s">
        <v>38</v>
      </c>
      <c r="AX399" s="13" t="s">
        <v>77</v>
      </c>
      <c r="AY399" s="244" t="s">
        <v>136</v>
      </c>
    </row>
    <row r="400" s="15" customFormat="1">
      <c r="A400" s="15"/>
      <c r="B400" s="258"/>
      <c r="C400" s="259"/>
      <c r="D400" s="219" t="s">
        <v>278</v>
      </c>
      <c r="E400" s="260" t="s">
        <v>21</v>
      </c>
      <c r="F400" s="261" t="s">
        <v>2369</v>
      </c>
      <c r="G400" s="259"/>
      <c r="H400" s="260" t="s">
        <v>21</v>
      </c>
      <c r="I400" s="262"/>
      <c r="J400" s="259"/>
      <c r="K400" s="259"/>
      <c r="L400" s="263"/>
      <c r="M400" s="264"/>
      <c r="N400" s="265"/>
      <c r="O400" s="265"/>
      <c r="P400" s="265"/>
      <c r="Q400" s="265"/>
      <c r="R400" s="265"/>
      <c r="S400" s="265"/>
      <c r="T400" s="26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7" t="s">
        <v>278</v>
      </c>
      <c r="AU400" s="267" t="s">
        <v>87</v>
      </c>
      <c r="AV400" s="15" t="s">
        <v>85</v>
      </c>
      <c r="AW400" s="15" t="s">
        <v>38</v>
      </c>
      <c r="AX400" s="15" t="s">
        <v>77</v>
      </c>
      <c r="AY400" s="267" t="s">
        <v>136</v>
      </c>
    </row>
    <row r="401" s="15" customFormat="1">
      <c r="A401" s="15"/>
      <c r="B401" s="258"/>
      <c r="C401" s="259"/>
      <c r="D401" s="219" t="s">
        <v>278</v>
      </c>
      <c r="E401" s="260" t="s">
        <v>21</v>
      </c>
      <c r="F401" s="261" t="s">
        <v>2370</v>
      </c>
      <c r="G401" s="259"/>
      <c r="H401" s="260" t="s">
        <v>21</v>
      </c>
      <c r="I401" s="262"/>
      <c r="J401" s="259"/>
      <c r="K401" s="259"/>
      <c r="L401" s="263"/>
      <c r="M401" s="264"/>
      <c r="N401" s="265"/>
      <c r="O401" s="265"/>
      <c r="P401" s="265"/>
      <c r="Q401" s="265"/>
      <c r="R401" s="265"/>
      <c r="S401" s="265"/>
      <c r="T401" s="26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7" t="s">
        <v>278</v>
      </c>
      <c r="AU401" s="267" t="s">
        <v>87</v>
      </c>
      <c r="AV401" s="15" t="s">
        <v>85</v>
      </c>
      <c r="AW401" s="15" t="s">
        <v>38</v>
      </c>
      <c r="AX401" s="15" t="s">
        <v>77</v>
      </c>
      <c r="AY401" s="267" t="s">
        <v>136</v>
      </c>
    </row>
    <row r="402" s="13" customFormat="1">
      <c r="A402" s="13"/>
      <c r="B402" s="234"/>
      <c r="C402" s="235"/>
      <c r="D402" s="219" t="s">
        <v>278</v>
      </c>
      <c r="E402" s="236" t="s">
        <v>21</v>
      </c>
      <c r="F402" s="237" t="s">
        <v>2371</v>
      </c>
      <c r="G402" s="235"/>
      <c r="H402" s="238">
        <v>52.799999999999997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278</v>
      </c>
      <c r="AU402" s="244" t="s">
        <v>87</v>
      </c>
      <c r="AV402" s="13" t="s">
        <v>87</v>
      </c>
      <c r="AW402" s="13" t="s">
        <v>38</v>
      </c>
      <c r="AX402" s="13" t="s">
        <v>77</v>
      </c>
      <c r="AY402" s="244" t="s">
        <v>136</v>
      </c>
    </row>
    <row r="403" s="14" customFormat="1">
      <c r="A403" s="14"/>
      <c r="B403" s="245"/>
      <c r="C403" s="246"/>
      <c r="D403" s="219" t="s">
        <v>278</v>
      </c>
      <c r="E403" s="247" t="s">
        <v>1937</v>
      </c>
      <c r="F403" s="248" t="s">
        <v>280</v>
      </c>
      <c r="G403" s="246"/>
      <c r="H403" s="249">
        <v>330.71199999999999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278</v>
      </c>
      <c r="AU403" s="255" t="s">
        <v>87</v>
      </c>
      <c r="AV403" s="14" t="s">
        <v>142</v>
      </c>
      <c r="AW403" s="14" t="s">
        <v>38</v>
      </c>
      <c r="AX403" s="14" t="s">
        <v>85</v>
      </c>
      <c r="AY403" s="255" t="s">
        <v>136</v>
      </c>
    </row>
    <row r="404" s="2" customFormat="1" ht="16.5" customHeight="1">
      <c r="A404" s="41"/>
      <c r="B404" s="42"/>
      <c r="C404" s="225" t="s">
        <v>333</v>
      </c>
      <c r="D404" s="225" t="s">
        <v>152</v>
      </c>
      <c r="E404" s="226" t="s">
        <v>2372</v>
      </c>
      <c r="F404" s="227" t="s">
        <v>2373</v>
      </c>
      <c r="G404" s="228" t="s">
        <v>194</v>
      </c>
      <c r="H404" s="229">
        <v>19.800000000000001</v>
      </c>
      <c r="I404" s="230"/>
      <c r="J404" s="231">
        <f>ROUND(I404*H404,2)</f>
        <v>0</v>
      </c>
      <c r="K404" s="227" t="s">
        <v>790</v>
      </c>
      <c r="L404" s="47"/>
      <c r="M404" s="232" t="s">
        <v>21</v>
      </c>
      <c r="N404" s="233" t="s">
        <v>48</v>
      </c>
      <c r="O404" s="87"/>
      <c r="P404" s="215">
        <f>O404*H404</f>
        <v>0</v>
      </c>
      <c r="Q404" s="215">
        <v>0.0097599999999999996</v>
      </c>
      <c r="R404" s="215">
        <f>Q404*H404</f>
        <v>0.193248</v>
      </c>
      <c r="S404" s="215">
        <v>0</v>
      </c>
      <c r="T404" s="216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7" t="s">
        <v>142</v>
      </c>
      <c r="AT404" s="217" t="s">
        <v>152</v>
      </c>
      <c r="AU404" s="217" t="s">
        <v>87</v>
      </c>
      <c r="AY404" s="20" t="s">
        <v>136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20" t="s">
        <v>85</v>
      </c>
      <c r="BK404" s="218">
        <f>ROUND(I404*H404,2)</f>
        <v>0</v>
      </c>
      <c r="BL404" s="20" t="s">
        <v>142</v>
      </c>
      <c r="BM404" s="217" t="s">
        <v>2374</v>
      </c>
    </row>
    <row r="405" s="2" customFormat="1">
      <c r="A405" s="41"/>
      <c r="B405" s="42"/>
      <c r="C405" s="43"/>
      <c r="D405" s="219" t="s">
        <v>143</v>
      </c>
      <c r="E405" s="43"/>
      <c r="F405" s="220" t="s">
        <v>2375</v>
      </c>
      <c r="G405" s="43"/>
      <c r="H405" s="43"/>
      <c r="I405" s="221"/>
      <c r="J405" s="43"/>
      <c r="K405" s="43"/>
      <c r="L405" s="47"/>
      <c r="M405" s="222"/>
      <c r="N405" s="223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143</v>
      </c>
      <c r="AU405" s="20" t="s">
        <v>87</v>
      </c>
    </row>
    <row r="406" s="2" customFormat="1">
      <c r="A406" s="41"/>
      <c r="B406" s="42"/>
      <c r="C406" s="43"/>
      <c r="D406" s="276" t="s">
        <v>793</v>
      </c>
      <c r="E406" s="43"/>
      <c r="F406" s="277" t="s">
        <v>2376</v>
      </c>
      <c r="G406" s="43"/>
      <c r="H406" s="43"/>
      <c r="I406" s="221"/>
      <c r="J406" s="43"/>
      <c r="K406" s="43"/>
      <c r="L406" s="47"/>
      <c r="M406" s="222"/>
      <c r="N406" s="223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793</v>
      </c>
      <c r="AU406" s="20" t="s">
        <v>87</v>
      </c>
    </row>
    <row r="407" s="15" customFormat="1">
      <c r="A407" s="15"/>
      <c r="B407" s="258"/>
      <c r="C407" s="259"/>
      <c r="D407" s="219" t="s">
        <v>278</v>
      </c>
      <c r="E407" s="260" t="s">
        <v>21</v>
      </c>
      <c r="F407" s="261" t="s">
        <v>2377</v>
      </c>
      <c r="G407" s="259"/>
      <c r="H407" s="260" t="s">
        <v>21</v>
      </c>
      <c r="I407" s="262"/>
      <c r="J407" s="259"/>
      <c r="K407" s="259"/>
      <c r="L407" s="263"/>
      <c r="M407" s="264"/>
      <c r="N407" s="265"/>
      <c r="O407" s="265"/>
      <c r="P407" s="265"/>
      <c r="Q407" s="265"/>
      <c r="R407" s="265"/>
      <c r="S407" s="265"/>
      <c r="T407" s="26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7" t="s">
        <v>278</v>
      </c>
      <c r="AU407" s="267" t="s">
        <v>87</v>
      </c>
      <c r="AV407" s="15" t="s">
        <v>85</v>
      </c>
      <c r="AW407" s="15" t="s">
        <v>38</v>
      </c>
      <c r="AX407" s="15" t="s">
        <v>77</v>
      </c>
      <c r="AY407" s="267" t="s">
        <v>136</v>
      </c>
    </row>
    <row r="408" s="15" customFormat="1">
      <c r="A408" s="15"/>
      <c r="B408" s="258"/>
      <c r="C408" s="259"/>
      <c r="D408" s="219" t="s">
        <v>278</v>
      </c>
      <c r="E408" s="260" t="s">
        <v>21</v>
      </c>
      <c r="F408" s="261" t="s">
        <v>2378</v>
      </c>
      <c r="G408" s="259"/>
      <c r="H408" s="260" t="s">
        <v>21</v>
      </c>
      <c r="I408" s="262"/>
      <c r="J408" s="259"/>
      <c r="K408" s="259"/>
      <c r="L408" s="263"/>
      <c r="M408" s="264"/>
      <c r="N408" s="265"/>
      <c r="O408" s="265"/>
      <c r="P408" s="265"/>
      <c r="Q408" s="265"/>
      <c r="R408" s="265"/>
      <c r="S408" s="265"/>
      <c r="T408" s="26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7" t="s">
        <v>278</v>
      </c>
      <c r="AU408" s="267" t="s">
        <v>87</v>
      </c>
      <c r="AV408" s="15" t="s">
        <v>85</v>
      </c>
      <c r="AW408" s="15" t="s">
        <v>38</v>
      </c>
      <c r="AX408" s="15" t="s">
        <v>77</v>
      </c>
      <c r="AY408" s="267" t="s">
        <v>136</v>
      </c>
    </row>
    <row r="409" s="13" customFormat="1">
      <c r="A409" s="13"/>
      <c r="B409" s="234"/>
      <c r="C409" s="235"/>
      <c r="D409" s="219" t="s">
        <v>278</v>
      </c>
      <c r="E409" s="236" t="s">
        <v>21</v>
      </c>
      <c r="F409" s="237" t="s">
        <v>2379</v>
      </c>
      <c r="G409" s="235"/>
      <c r="H409" s="238">
        <v>6.5999999999999996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278</v>
      </c>
      <c r="AU409" s="244" t="s">
        <v>87</v>
      </c>
      <c r="AV409" s="13" t="s">
        <v>87</v>
      </c>
      <c r="AW409" s="13" t="s">
        <v>38</v>
      </c>
      <c r="AX409" s="13" t="s">
        <v>77</v>
      </c>
      <c r="AY409" s="244" t="s">
        <v>136</v>
      </c>
    </row>
    <row r="410" s="13" customFormat="1">
      <c r="A410" s="13"/>
      <c r="B410" s="234"/>
      <c r="C410" s="235"/>
      <c r="D410" s="219" t="s">
        <v>278</v>
      </c>
      <c r="E410" s="236" t="s">
        <v>21</v>
      </c>
      <c r="F410" s="237" t="s">
        <v>2380</v>
      </c>
      <c r="G410" s="235"/>
      <c r="H410" s="238">
        <v>13.199999999999999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278</v>
      </c>
      <c r="AU410" s="244" t="s">
        <v>87</v>
      </c>
      <c r="AV410" s="13" t="s">
        <v>87</v>
      </c>
      <c r="AW410" s="13" t="s">
        <v>38</v>
      </c>
      <c r="AX410" s="13" t="s">
        <v>77</v>
      </c>
      <c r="AY410" s="244" t="s">
        <v>136</v>
      </c>
    </row>
    <row r="411" s="14" customFormat="1">
      <c r="A411" s="14"/>
      <c r="B411" s="245"/>
      <c r="C411" s="246"/>
      <c r="D411" s="219" t="s">
        <v>278</v>
      </c>
      <c r="E411" s="247" t="s">
        <v>1943</v>
      </c>
      <c r="F411" s="248" t="s">
        <v>280</v>
      </c>
      <c r="G411" s="246"/>
      <c r="H411" s="249">
        <v>19.800000000000001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278</v>
      </c>
      <c r="AU411" s="255" t="s">
        <v>87</v>
      </c>
      <c r="AV411" s="14" t="s">
        <v>142</v>
      </c>
      <c r="AW411" s="14" t="s">
        <v>38</v>
      </c>
      <c r="AX411" s="14" t="s">
        <v>85</v>
      </c>
      <c r="AY411" s="255" t="s">
        <v>136</v>
      </c>
    </row>
    <row r="412" s="2" customFormat="1" ht="16.5" customHeight="1">
      <c r="A412" s="41"/>
      <c r="B412" s="42"/>
      <c r="C412" s="225" t="s">
        <v>237</v>
      </c>
      <c r="D412" s="225" t="s">
        <v>152</v>
      </c>
      <c r="E412" s="226" t="s">
        <v>1139</v>
      </c>
      <c r="F412" s="227" t="s">
        <v>1140</v>
      </c>
      <c r="G412" s="228" t="s">
        <v>194</v>
      </c>
      <c r="H412" s="229">
        <v>330.71199999999999</v>
      </c>
      <c r="I412" s="230"/>
      <c r="J412" s="231">
        <f>ROUND(I412*H412,2)</f>
        <v>0</v>
      </c>
      <c r="K412" s="227" t="s">
        <v>21</v>
      </c>
      <c r="L412" s="47"/>
      <c r="M412" s="232" t="s">
        <v>21</v>
      </c>
      <c r="N412" s="233" t="s">
        <v>48</v>
      </c>
      <c r="O412" s="87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7" t="s">
        <v>142</v>
      </c>
      <c r="AT412" s="217" t="s">
        <v>152</v>
      </c>
      <c r="AU412" s="217" t="s">
        <v>87</v>
      </c>
      <c r="AY412" s="20" t="s">
        <v>136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20" t="s">
        <v>85</v>
      </c>
      <c r="BK412" s="218">
        <f>ROUND(I412*H412,2)</f>
        <v>0</v>
      </c>
      <c r="BL412" s="20" t="s">
        <v>142</v>
      </c>
      <c r="BM412" s="217" t="s">
        <v>2381</v>
      </c>
    </row>
    <row r="413" s="2" customFormat="1">
      <c r="A413" s="41"/>
      <c r="B413" s="42"/>
      <c r="C413" s="43"/>
      <c r="D413" s="219" t="s">
        <v>143</v>
      </c>
      <c r="E413" s="43"/>
      <c r="F413" s="220" t="s">
        <v>1142</v>
      </c>
      <c r="G413" s="43"/>
      <c r="H413" s="43"/>
      <c r="I413" s="221"/>
      <c r="J413" s="43"/>
      <c r="K413" s="43"/>
      <c r="L413" s="47"/>
      <c r="M413" s="222"/>
      <c r="N413" s="223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143</v>
      </c>
      <c r="AU413" s="20" t="s">
        <v>87</v>
      </c>
    </row>
    <row r="414" s="13" customFormat="1">
      <c r="A414" s="13"/>
      <c r="B414" s="234"/>
      <c r="C414" s="235"/>
      <c r="D414" s="219" t="s">
        <v>278</v>
      </c>
      <c r="E414" s="236" t="s">
        <v>21</v>
      </c>
      <c r="F414" s="237" t="s">
        <v>1937</v>
      </c>
      <c r="G414" s="235"/>
      <c r="H414" s="238">
        <v>330.71199999999999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278</v>
      </c>
      <c r="AU414" s="244" t="s">
        <v>87</v>
      </c>
      <c r="AV414" s="13" t="s">
        <v>87</v>
      </c>
      <c r="AW414" s="13" t="s">
        <v>38</v>
      </c>
      <c r="AX414" s="13" t="s">
        <v>85</v>
      </c>
      <c r="AY414" s="244" t="s">
        <v>136</v>
      </c>
    </row>
    <row r="415" s="2" customFormat="1" ht="16.5" customHeight="1">
      <c r="A415" s="41"/>
      <c r="B415" s="42"/>
      <c r="C415" s="225" t="s">
        <v>337</v>
      </c>
      <c r="D415" s="225" t="s">
        <v>152</v>
      </c>
      <c r="E415" s="226" t="s">
        <v>2382</v>
      </c>
      <c r="F415" s="227" t="s">
        <v>2383</v>
      </c>
      <c r="G415" s="228" t="s">
        <v>194</v>
      </c>
      <c r="H415" s="229">
        <v>19.800000000000001</v>
      </c>
      <c r="I415" s="230"/>
      <c r="J415" s="231">
        <f>ROUND(I415*H415,2)</f>
        <v>0</v>
      </c>
      <c r="K415" s="227" t="s">
        <v>790</v>
      </c>
      <c r="L415" s="47"/>
      <c r="M415" s="232" t="s">
        <v>21</v>
      </c>
      <c r="N415" s="233" t="s">
        <v>48</v>
      </c>
      <c r="O415" s="87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7" t="s">
        <v>142</v>
      </c>
      <c r="AT415" s="217" t="s">
        <v>152</v>
      </c>
      <c r="AU415" s="217" t="s">
        <v>87</v>
      </c>
      <c r="AY415" s="20" t="s">
        <v>136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20" t="s">
        <v>85</v>
      </c>
      <c r="BK415" s="218">
        <f>ROUND(I415*H415,2)</f>
        <v>0</v>
      </c>
      <c r="BL415" s="20" t="s">
        <v>142</v>
      </c>
      <c r="BM415" s="217" t="s">
        <v>2384</v>
      </c>
    </row>
    <row r="416" s="2" customFormat="1">
      <c r="A416" s="41"/>
      <c r="B416" s="42"/>
      <c r="C416" s="43"/>
      <c r="D416" s="219" t="s">
        <v>143</v>
      </c>
      <c r="E416" s="43"/>
      <c r="F416" s="220" t="s">
        <v>2385</v>
      </c>
      <c r="G416" s="43"/>
      <c r="H416" s="43"/>
      <c r="I416" s="221"/>
      <c r="J416" s="43"/>
      <c r="K416" s="43"/>
      <c r="L416" s="47"/>
      <c r="M416" s="222"/>
      <c r="N416" s="223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143</v>
      </c>
      <c r="AU416" s="20" t="s">
        <v>87</v>
      </c>
    </row>
    <row r="417" s="2" customFormat="1">
      <c r="A417" s="41"/>
      <c r="B417" s="42"/>
      <c r="C417" s="43"/>
      <c r="D417" s="276" t="s">
        <v>793</v>
      </c>
      <c r="E417" s="43"/>
      <c r="F417" s="277" t="s">
        <v>2386</v>
      </c>
      <c r="G417" s="43"/>
      <c r="H417" s="43"/>
      <c r="I417" s="221"/>
      <c r="J417" s="43"/>
      <c r="K417" s="43"/>
      <c r="L417" s="47"/>
      <c r="M417" s="222"/>
      <c r="N417" s="223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793</v>
      </c>
      <c r="AU417" s="20" t="s">
        <v>87</v>
      </c>
    </row>
    <row r="418" s="13" customFormat="1">
      <c r="A418" s="13"/>
      <c r="B418" s="234"/>
      <c r="C418" s="235"/>
      <c r="D418" s="219" t="s">
        <v>278</v>
      </c>
      <c r="E418" s="236" t="s">
        <v>21</v>
      </c>
      <c r="F418" s="237" t="s">
        <v>1943</v>
      </c>
      <c r="G418" s="235"/>
      <c r="H418" s="238">
        <v>19.800000000000001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278</v>
      </c>
      <c r="AU418" s="244" t="s">
        <v>87</v>
      </c>
      <c r="AV418" s="13" t="s">
        <v>87</v>
      </c>
      <c r="AW418" s="13" t="s">
        <v>38</v>
      </c>
      <c r="AX418" s="13" t="s">
        <v>85</v>
      </c>
      <c r="AY418" s="244" t="s">
        <v>136</v>
      </c>
    </row>
    <row r="419" s="2" customFormat="1" ht="16.5" customHeight="1">
      <c r="A419" s="41"/>
      <c r="B419" s="42"/>
      <c r="C419" s="225" t="s">
        <v>241</v>
      </c>
      <c r="D419" s="225" t="s">
        <v>152</v>
      </c>
      <c r="E419" s="226" t="s">
        <v>1144</v>
      </c>
      <c r="F419" s="227" t="s">
        <v>1145</v>
      </c>
      <c r="G419" s="228" t="s">
        <v>550</v>
      </c>
      <c r="H419" s="229">
        <v>10.196999999999999</v>
      </c>
      <c r="I419" s="230"/>
      <c r="J419" s="231">
        <f>ROUND(I419*H419,2)</f>
        <v>0</v>
      </c>
      <c r="K419" s="227" t="s">
        <v>790</v>
      </c>
      <c r="L419" s="47"/>
      <c r="M419" s="232" t="s">
        <v>21</v>
      </c>
      <c r="N419" s="233" t="s">
        <v>48</v>
      </c>
      <c r="O419" s="87"/>
      <c r="P419" s="215">
        <f>O419*H419</f>
        <v>0</v>
      </c>
      <c r="Q419" s="215">
        <v>1.09528</v>
      </c>
      <c r="R419" s="215">
        <f>Q419*H419</f>
        <v>11.16857016</v>
      </c>
      <c r="S419" s="215">
        <v>0</v>
      </c>
      <c r="T419" s="216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7" t="s">
        <v>142</v>
      </c>
      <c r="AT419" s="217" t="s">
        <v>152</v>
      </c>
      <c r="AU419" s="217" t="s">
        <v>87</v>
      </c>
      <c r="AY419" s="20" t="s">
        <v>136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20" t="s">
        <v>85</v>
      </c>
      <c r="BK419" s="218">
        <f>ROUND(I419*H419,2)</f>
        <v>0</v>
      </c>
      <c r="BL419" s="20" t="s">
        <v>142</v>
      </c>
      <c r="BM419" s="217" t="s">
        <v>2387</v>
      </c>
    </row>
    <row r="420" s="2" customFormat="1">
      <c r="A420" s="41"/>
      <c r="B420" s="42"/>
      <c r="C420" s="43"/>
      <c r="D420" s="219" t="s">
        <v>143</v>
      </c>
      <c r="E420" s="43"/>
      <c r="F420" s="220" t="s">
        <v>1147</v>
      </c>
      <c r="G420" s="43"/>
      <c r="H420" s="43"/>
      <c r="I420" s="221"/>
      <c r="J420" s="43"/>
      <c r="K420" s="43"/>
      <c r="L420" s="47"/>
      <c r="M420" s="222"/>
      <c r="N420" s="223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143</v>
      </c>
      <c r="AU420" s="20" t="s">
        <v>87</v>
      </c>
    </row>
    <row r="421" s="2" customFormat="1">
      <c r="A421" s="41"/>
      <c r="B421" s="42"/>
      <c r="C421" s="43"/>
      <c r="D421" s="276" t="s">
        <v>793</v>
      </c>
      <c r="E421" s="43"/>
      <c r="F421" s="277" t="s">
        <v>1148</v>
      </c>
      <c r="G421" s="43"/>
      <c r="H421" s="43"/>
      <c r="I421" s="221"/>
      <c r="J421" s="43"/>
      <c r="K421" s="43"/>
      <c r="L421" s="47"/>
      <c r="M421" s="222"/>
      <c r="N421" s="223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793</v>
      </c>
      <c r="AU421" s="20" t="s">
        <v>87</v>
      </c>
    </row>
    <row r="422" s="15" customFormat="1">
      <c r="A422" s="15"/>
      <c r="B422" s="258"/>
      <c r="C422" s="259"/>
      <c r="D422" s="219" t="s">
        <v>278</v>
      </c>
      <c r="E422" s="260" t="s">
        <v>21</v>
      </c>
      <c r="F422" s="261" t="s">
        <v>2388</v>
      </c>
      <c r="G422" s="259"/>
      <c r="H422" s="260" t="s">
        <v>21</v>
      </c>
      <c r="I422" s="262"/>
      <c r="J422" s="259"/>
      <c r="K422" s="259"/>
      <c r="L422" s="263"/>
      <c r="M422" s="264"/>
      <c r="N422" s="265"/>
      <c r="O422" s="265"/>
      <c r="P422" s="265"/>
      <c r="Q422" s="265"/>
      <c r="R422" s="265"/>
      <c r="S422" s="265"/>
      <c r="T422" s="26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7" t="s">
        <v>278</v>
      </c>
      <c r="AU422" s="267" t="s">
        <v>87</v>
      </c>
      <c r="AV422" s="15" t="s">
        <v>85</v>
      </c>
      <c r="AW422" s="15" t="s">
        <v>38</v>
      </c>
      <c r="AX422" s="15" t="s">
        <v>77</v>
      </c>
      <c r="AY422" s="267" t="s">
        <v>136</v>
      </c>
    </row>
    <row r="423" s="13" customFormat="1">
      <c r="A423" s="13"/>
      <c r="B423" s="234"/>
      <c r="C423" s="235"/>
      <c r="D423" s="219" t="s">
        <v>278</v>
      </c>
      <c r="E423" s="236" t="s">
        <v>21</v>
      </c>
      <c r="F423" s="237" t="s">
        <v>2389</v>
      </c>
      <c r="G423" s="235"/>
      <c r="H423" s="238">
        <v>1.5569999999999999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278</v>
      </c>
      <c r="AU423" s="244" t="s">
        <v>87</v>
      </c>
      <c r="AV423" s="13" t="s">
        <v>87</v>
      </c>
      <c r="AW423" s="13" t="s">
        <v>38</v>
      </c>
      <c r="AX423" s="13" t="s">
        <v>77</v>
      </c>
      <c r="AY423" s="244" t="s">
        <v>136</v>
      </c>
    </row>
    <row r="424" s="15" customFormat="1">
      <c r="A424" s="15"/>
      <c r="B424" s="258"/>
      <c r="C424" s="259"/>
      <c r="D424" s="219" t="s">
        <v>278</v>
      </c>
      <c r="E424" s="260" t="s">
        <v>21</v>
      </c>
      <c r="F424" s="261" t="s">
        <v>2390</v>
      </c>
      <c r="G424" s="259"/>
      <c r="H424" s="260" t="s">
        <v>21</v>
      </c>
      <c r="I424" s="262"/>
      <c r="J424" s="259"/>
      <c r="K424" s="259"/>
      <c r="L424" s="263"/>
      <c r="M424" s="264"/>
      <c r="N424" s="265"/>
      <c r="O424" s="265"/>
      <c r="P424" s="265"/>
      <c r="Q424" s="265"/>
      <c r="R424" s="265"/>
      <c r="S424" s="265"/>
      <c r="T424" s="26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7" t="s">
        <v>278</v>
      </c>
      <c r="AU424" s="267" t="s">
        <v>87</v>
      </c>
      <c r="AV424" s="15" t="s">
        <v>85</v>
      </c>
      <c r="AW424" s="15" t="s">
        <v>38</v>
      </c>
      <c r="AX424" s="15" t="s">
        <v>77</v>
      </c>
      <c r="AY424" s="267" t="s">
        <v>136</v>
      </c>
    </row>
    <row r="425" s="13" customFormat="1">
      <c r="A425" s="13"/>
      <c r="B425" s="234"/>
      <c r="C425" s="235"/>
      <c r="D425" s="219" t="s">
        <v>278</v>
      </c>
      <c r="E425" s="236" t="s">
        <v>21</v>
      </c>
      <c r="F425" s="237" t="s">
        <v>2391</v>
      </c>
      <c r="G425" s="235"/>
      <c r="H425" s="238">
        <v>8.6400000000000006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278</v>
      </c>
      <c r="AU425" s="244" t="s">
        <v>87</v>
      </c>
      <c r="AV425" s="13" t="s">
        <v>87</v>
      </c>
      <c r="AW425" s="13" t="s">
        <v>38</v>
      </c>
      <c r="AX425" s="13" t="s">
        <v>77</v>
      </c>
      <c r="AY425" s="244" t="s">
        <v>136</v>
      </c>
    </row>
    <row r="426" s="14" customFormat="1">
      <c r="A426" s="14"/>
      <c r="B426" s="245"/>
      <c r="C426" s="246"/>
      <c r="D426" s="219" t="s">
        <v>278</v>
      </c>
      <c r="E426" s="247" t="s">
        <v>21</v>
      </c>
      <c r="F426" s="248" t="s">
        <v>280</v>
      </c>
      <c r="G426" s="246"/>
      <c r="H426" s="249">
        <v>10.196999999999999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278</v>
      </c>
      <c r="AU426" s="255" t="s">
        <v>87</v>
      </c>
      <c r="AV426" s="14" t="s">
        <v>142</v>
      </c>
      <c r="AW426" s="14" t="s">
        <v>38</v>
      </c>
      <c r="AX426" s="14" t="s">
        <v>85</v>
      </c>
      <c r="AY426" s="255" t="s">
        <v>136</v>
      </c>
    </row>
    <row r="427" s="2" customFormat="1" ht="16.5" customHeight="1">
      <c r="A427" s="41"/>
      <c r="B427" s="42"/>
      <c r="C427" s="225" t="s">
        <v>348</v>
      </c>
      <c r="D427" s="225" t="s">
        <v>152</v>
      </c>
      <c r="E427" s="226" t="s">
        <v>1153</v>
      </c>
      <c r="F427" s="227" t="s">
        <v>1154</v>
      </c>
      <c r="G427" s="228" t="s">
        <v>550</v>
      </c>
      <c r="H427" s="229">
        <v>0.44900000000000001</v>
      </c>
      <c r="I427" s="230"/>
      <c r="J427" s="231">
        <f>ROUND(I427*H427,2)</f>
        <v>0</v>
      </c>
      <c r="K427" s="227" t="s">
        <v>790</v>
      </c>
      <c r="L427" s="47"/>
      <c r="M427" s="232" t="s">
        <v>21</v>
      </c>
      <c r="N427" s="233" t="s">
        <v>48</v>
      </c>
      <c r="O427" s="87"/>
      <c r="P427" s="215">
        <f>O427*H427</f>
        <v>0</v>
      </c>
      <c r="Q427" s="215">
        <v>1.03955</v>
      </c>
      <c r="R427" s="215">
        <f>Q427*H427</f>
        <v>0.46675794999999998</v>
      </c>
      <c r="S427" s="215">
        <v>0</v>
      </c>
      <c r="T427" s="216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7" t="s">
        <v>142</v>
      </c>
      <c r="AT427" s="217" t="s">
        <v>152</v>
      </c>
      <c r="AU427" s="217" t="s">
        <v>87</v>
      </c>
      <c r="AY427" s="20" t="s">
        <v>136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20" t="s">
        <v>85</v>
      </c>
      <c r="BK427" s="218">
        <f>ROUND(I427*H427,2)</f>
        <v>0</v>
      </c>
      <c r="BL427" s="20" t="s">
        <v>142</v>
      </c>
      <c r="BM427" s="217" t="s">
        <v>2392</v>
      </c>
    </row>
    <row r="428" s="2" customFormat="1">
      <c r="A428" s="41"/>
      <c r="B428" s="42"/>
      <c r="C428" s="43"/>
      <c r="D428" s="219" t="s">
        <v>143</v>
      </c>
      <c r="E428" s="43"/>
      <c r="F428" s="220" t="s">
        <v>1156</v>
      </c>
      <c r="G428" s="43"/>
      <c r="H428" s="43"/>
      <c r="I428" s="221"/>
      <c r="J428" s="43"/>
      <c r="K428" s="43"/>
      <c r="L428" s="47"/>
      <c r="M428" s="222"/>
      <c r="N428" s="223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143</v>
      </c>
      <c r="AU428" s="20" t="s">
        <v>87</v>
      </c>
    </row>
    <row r="429" s="2" customFormat="1">
      <c r="A429" s="41"/>
      <c r="B429" s="42"/>
      <c r="C429" s="43"/>
      <c r="D429" s="276" t="s">
        <v>793</v>
      </c>
      <c r="E429" s="43"/>
      <c r="F429" s="277" t="s">
        <v>1157</v>
      </c>
      <c r="G429" s="43"/>
      <c r="H429" s="43"/>
      <c r="I429" s="221"/>
      <c r="J429" s="43"/>
      <c r="K429" s="43"/>
      <c r="L429" s="47"/>
      <c r="M429" s="222"/>
      <c r="N429" s="223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793</v>
      </c>
      <c r="AU429" s="20" t="s">
        <v>87</v>
      </c>
    </row>
    <row r="430" s="15" customFormat="1">
      <c r="A430" s="15"/>
      <c r="B430" s="258"/>
      <c r="C430" s="259"/>
      <c r="D430" s="219" t="s">
        <v>278</v>
      </c>
      <c r="E430" s="260" t="s">
        <v>21</v>
      </c>
      <c r="F430" s="261" t="s">
        <v>2280</v>
      </c>
      <c r="G430" s="259"/>
      <c r="H430" s="260" t="s">
        <v>21</v>
      </c>
      <c r="I430" s="262"/>
      <c r="J430" s="259"/>
      <c r="K430" s="259"/>
      <c r="L430" s="263"/>
      <c r="M430" s="264"/>
      <c r="N430" s="265"/>
      <c r="O430" s="265"/>
      <c r="P430" s="265"/>
      <c r="Q430" s="265"/>
      <c r="R430" s="265"/>
      <c r="S430" s="265"/>
      <c r="T430" s="26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7" t="s">
        <v>278</v>
      </c>
      <c r="AU430" s="267" t="s">
        <v>87</v>
      </c>
      <c r="AV430" s="15" t="s">
        <v>85</v>
      </c>
      <c r="AW430" s="15" t="s">
        <v>38</v>
      </c>
      <c r="AX430" s="15" t="s">
        <v>77</v>
      </c>
      <c r="AY430" s="267" t="s">
        <v>136</v>
      </c>
    </row>
    <row r="431" s="15" customFormat="1">
      <c r="A431" s="15"/>
      <c r="B431" s="258"/>
      <c r="C431" s="259"/>
      <c r="D431" s="219" t="s">
        <v>278</v>
      </c>
      <c r="E431" s="260" t="s">
        <v>21</v>
      </c>
      <c r="F431" s="261" t="s">
        <v>2393</v>
      </c>
      <c r="G431" s="259"/>
      <c r="H431" s="260" t="s">
        <v>21</v>
      </c>
      <c r="I431" s="262"/>
      <c r="J431" s="259"/>
      <c r="K431" s="259"/>
      <c r="L431" s="263"/>
      <c r="M431" s="264"/>
      <c r="N431" s="265"/>
      <c r="O431" s="265"/>
      <c r="P431" s="265"/>
      <c r="Q431" s="265"/>
      <c r="R431" s="265"/>
      <c r="S431" s="265"/>
      <c r="T431" s="26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7" t="s">
        <v>278</v>
      </c>
      <c r="AU431" s="267" t="s">
        <v>87</v>
      </c>
      <c r="AV431" s="15" t="s">
        <v>85</v>
      </c>
      <c r="AW431" s="15" t="s">
        <v>38</v>
      </c>
      <c r="AX431" s="15" t="s">
        <v>77</v>
      </c>
      <c r="AY431" s="267" t="s">
        <v>136</v>
      </c>
    </row>
    <row r="432" s="13" customFormat="1">
      <c r="A432" s="13"/>
      <c r="B432" s="234"/>
      <c r="C432" s="235"/>
      <c r="D432" s="219" t="s">
        <v>278</v>
      </c>
      <c r="E432" s="236" t="s">
        <v>21</v>
      </c>
      <c r="F432" s="237" t="s">
        <v>2394</v>
      </c>
      <c r="G432" s="235"/>
      <c r="H432" s="238">
        <v>0.44900000000000001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278</v>
      </c>
      <c r="AU432" s="244" t="s">
        <v>87</v>
      </c>
      <c r="AV432" s="13" t="s">
        <v>87</v>
      </c>
      <c r="AW432" s="13" t="s">
        <v>38</v>
      </c>
      <c r="AX432" s="13" t="s">
        <v>77</v>
      </c>
      <c r="AY432" s="244" t="s">
        <v>136</v>
      </c>
    </row>
    <row r="433" s="14" customFormat="1">
      <c r="A433" s="14"/>
      <c r="B433" s="245"/>
      <c r="C433" s="246"/>
      <c r="D433" s="219" t="s">
        <v>278</v>
      </c>
      <c r="E433" s="247" t="s">
        <v>21</v>
      </c>
      <c r="F433" s="248" t="s">
        <v>280</v>
      </c>
      <c r="G433" s="246"/>
      <c r="H433" s="249">
        <v>0.44900000000000001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278</v>
      </c>
      <c r="AU433" s="255" t="s">
        <v>87</v>
      </c>
      <c r="AV433" s="14" t="s">
        <v>142</v>
      </c>
      <c r="AW433" s="14" t="s">
        <v>38</v>
      </c>
      <c r="AX433" s="14" t="s">
        <v>85</v>
      </c>
      <c r="AY433" s="255" t="s">
        <v>136</v>
      </c>
    </row>
    <row r="434" s="2" customFormat="1" ht="16.5" customHeight="1">
      <c r="A434" s="41"/>
      <c r="B434" s="42"/>
      <c r="C434" s="225" t="s">
        <v>246</v>
      </c>
      <c r="D434" s="225" t="s">
        <v>152</v>
      </c>
      <c r="E434" s="226" t="s">
        <v>2395</v>
      </c>
      <c r="F434" s="227" t="s">
        <v>2396</v>
      </c>
      <c r="G434" s="228" t="s">
        <v>227</v>
      </c>
      <c r="H434" s="229">
        <v>4.2249999999999996</v>
      </c>
      <c r="I434" s="230"/>
      <c r="J434" s="231">
        <f>ROUND(I434*H434,2)</f>
        <v>0</v>
      </c>
      <c r="K434" s="227" t="s">
        <v>790</v>
      </c>
      <c r="L434" s="47"/>
      <c r="M434" s="232" t="s">
        <v>21</v>
      </c>
      <c r="N434" s="233" t="s">
        <v>48</v>
      </c>
      <c r="O434" s="87"/>
      <c r="P434" s="215">
        <f>O434*H434</f>
        <v>0</v>
      </c>
      <c r="Q434" s="215">
        <v>0.32169999999999999</v>
      </c>
      <c r="R434" s="215">
        <f>Q434*H434</f>
        <v>1.3591824999999997</v>
      </c>
      <c r="S434" s="215">
        <v>0</v>
      </c>
      <c r="T434" s="216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7" t="s">
        <v>142</v>
      </c>
      <c r="AT434" s="217" t="s">
        <v>152</v>
      </c>
      <c r="AU434" s="217" t="s">
        <v>87</v>
      </c>
      <c r="AY434" s="20" t="s">
        <v>136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20" t="s">
        <v>85</v>
      </c>
      <c r="BK434" s="218">
        <f>ROUND(I434*H434,2)</f>
        <v>0</v>
      </c>
      <c r="BL434" s="20" t="s">
        <v>142</v>
      </c>
      <c r="BM434" s="217" t="s">
        <v>2397</v>
      </c>
    </row>
    <row r="435" s="2" customFormat="1">
      <c r="A435" s="41"/>
      <c r="B435" s="42"/>
      <c r="C435" s="43"/>
      <c r="D435" s="219" t="s">
        <v>143</v>
      </c>
      <c r="E435" s="43"/>
      <c r="F435" s="220" t="s">
        <v>2398</v>
      </c>
      <c r="G435" s="43"/>
      <c r="H435" s="43"/>
      <c r="I435" s="221"/>
      <c r="J435" s="43"/>
      <c r="K435" s="43"/>
      <c r="L435" s="47"/>
      <c r="M435" s="222"/>
      <c r="N435" s="223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143</v>
      </c>
      <c r="AU435" s="20" t="s">
        <v>87</v>
      </c>
    </row>
    <row r="436" s="2" customFormat="1">
      <c r="A436" s="41"/>
      <c r="B436" s="42"/>
      <c r="C436" s="43"/>
      <c r="D436" s="276" t="s">
        <v>793</v>
      </c>
      <c r="E436" s="43"/>
      <c r="F436" s="277" t="s">
        <v>2399</v>
      </c>
      <c r="G436" s="43"/>
      <c r="H436" s="43"/>
      <c r="I436" s="221"/>
      <c r="J436" s="43"/>
      <c r="K436" s="43"/>
      <c r="L436" s="47"/>
      <c r="M436" s="222"/>
      <c r="N436" s="223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793</v>
      </c>
      <c r="AU436" s="20" t="s">
        <v>87</v>
      </c>
    </row>
    <row r="437" s="15" customFormat="1">
      <c r="A437" s="15"/>
      <c r="B437" s="258"/>
      <c r="C437" s="259"/>
      <c r="D437" s="219" t="s">
        <v>278</v>
      </c>
      <c r="E437" s="260" t="s">
        <v>21</v>
      </c>
      <c r="F437" s="261" t="s">
        <v>1178</v>
      </c>
      <c r="G437" s="259"/>
      <c r="H437" s="260" t="s">
        <v>21</v>
      </c>
      <c r="I437" s="262"/>
      <c r="J437" s="259"/>
      <c r="K437" s="259"/>
      <c r="L437" s="263"/>
      <c r="M437" s="264"/>
      <c r="N437" s="265"/>
      <c r="O437" s="265"/>
      <c r="P437" s="265"/>
      <c r="Q437" s="265"/>
      <c r="R437" s="265"/>
      <c r="S437" s="265"/>
      <c r="T437" s="266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7" t="s">
        <v>278</v>
      </c>
      <c r="AU437" s="267" t="s">
        <v>87</v>
      </c>
      <c r="AV437" s="15" t="s">
        <v>85</v>
      </c>
      <c r="AW437" s="15" t="s">
        <v>38</v>
      </c>
      <c r="AX437" s="15" t="s">
        <v>77</v>
      </c>
      <c r="AY437" s="267" t="s">
        <v>136</v>
      </c>
    </row>
    <row r="438" s="13" customFormat="1">
      <c r="A438" s="13"/>
      <c r="B438" s="234"/>
      <c r="C438" s="235"/>
      <c r="D438" s="219" t="s">
        <v>278</v>
      </c>
      <c r="E438" s="236" t="s">
        <v>21</v>
      </c>
      <c r="F438" s="237" t="s">
        <v>2400</v>
      </c>
      <c r="G438" s="235"/>
      <c r="H438" s="238">
        <v>4.2249999999999996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278</v>
      </c>
      <c r="AU438" s="244" t="s">
        <v>87</v>
      </c>
      <c r="AV438" s="13" t="s">
        <v>87</v>
      </c>
      <c r="AW438" s="13" t="s">
        <v>38</v>
      </c>
      <c r="AX438" s="13" t="s">
        <v>85</v>
      </c>
      <c r="AY438" s="244" t="s">
        <v>136</v>
      </c>
    </row>
    <row r="439" s="2" customFormat="1" ht="16.5" customHeight="1">
      <c r="A439" s="41"/>
      <c r="B439" s="42"/>
      <c r="C439" s="205" t="s">
        <v>351</v>
      </c>
      <c r="D439" s="205" t="s">
        <v>137</v>
      </c>
      <c r="E439" s="206" t="s">
        <v>2401</v>
      </c>
      <c r="F439" s="207" t="s">
        <v>2402</v>
      </c>
      <c r="G439" s="208" t="s">
        <v>472</v>
      </c>
      <c r="H439" s="209">
        <v>24</v>
      </c>
      <c r="I439" s="210"/>
      <c r="J439" s="211">
        <f>ROUND(I439*H439,2)</f>
        <v>0</v>
      </c>
      <c r="K439" s="207" t="s">
        <v>790</v>
      </c>
      <c r="L439" s="212"/>
      <c r="M439" s="213" t="s">
        <v>21</v>
      </c>
      <c r="N439" s="214" t="s">
        <v>48</v>
      </c>
      <c r="O439" s="87"/>
      <c r="P439" s="215">
        <f>O439*H439</f>
        <v>0</v>
      </c>
      <c r="Q439" s="215">
        <v>0.122</v>
      </c>
      <c r="R439" s="215">
        <f>Q439*H439</f>
        <v>2.9279999999999999</v>
      </c>
      <c r="S439" s="215">
        <v>0</v>
      </c>
      <c r="T439" s="216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7" t="s">
        <v>141</v>
      </c>
      <c r="AT439" s="217" t="s">
        <v>137</v>
      </c>
      <c r="AU439" s="217" t="s">
        <v>87</v>
      </c>
      <c r="AY439" s="20" t="s">
        <v>136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20" t="s">
        <v>85</v>
      </c>
      <c r="BK439" s="218">
        <f>ROUND(I439*H439,2)</f>
        <v>0</v>
      </c>
      <c r="BL439" s="20" t="s">
        <v>142</v>
      </c>
      <c r="BM439" s="217" t="s">
        <v>2403</v>
      </c>
    </row>
    <row r="440" s="2" customFormat="1">
      <c r="A440" s="41"/>
      <c r="B440" s="42"/>
      <c r="C440" s="43"/>
      <c r="D440" s="219" t="s">
        <v>143</v>
      </c>
      <c r="E440" s="43"/>
      <c r="F440" s="220" t="s">
        <v>2402</v>
      </c>
      <c r="G440" s="43"/>
      <c r="H440" s="43"/>
      <c r="I440" s="221"/>
      <c r="J440" s="43"/>
      <c r="K440" s="43"/>
      <c r="L440" s="47"/>
      <c r="M440" s="222"/>
      <c r="N440" s="22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143</v>
      </c>
      <c r="AU440" s="20" t="s">
        <v>87</v>
      </c>
    </row>
    <row r="441" s="12" customFormat="1" ht="22.8" customHeight="1">
      <c r="A441" s="12"/>
      <c r="B441" s="191"/>
      <c r="C441" s="192"/>
      <c r="D441" s="193" t="s">
        <v>76</v>
      </c>
      <c r="E441" s="256" t="s">
        <v>142</v>
      </c>
      <c r="F441" s="256" t="s">
        <v>1197</v>
      </c>
      <c r="G441" s="192"/>
      <c r="H441" s="192"/>
      <c r="I441" s="195"/>
      <c r="J441" s="257">
        <f>BK441</f>
        <v>0</v>
      </c>
      <c r="K441" s="192"/>
      <c r="L441" s="197"/>
      <c r="M441" s="198"/>
      <c r="N441" s="199"/>
      <c r="O441" s="199"/>
      <c r="P441" s="200">
        <f>SUM(P442:P520)</f>
        <v>0</v>
      </c>
      <c r="Q441" s="199"/>
      <c r="R441" s="200">
        <f>SUM(R442:R520)</f>
        <v>16.307961260000003</v>
      </c>
      <c r="S441" s="199"/>
      <c r="T441" s="201">
        <f>SUM(T442:T520)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2" t="s">
        <v>85</v>
      </c>
      <c r="AT441" s="203" t="s">
        <v>76</v>
      </c>
      <c r="AU441" s="203" t="s">
        <v>85</v>
      </c>
      <c r="AY441" s="202" t="s">
        <v>136</v>
      </c>
      <c r="BK441" s="204">
        <f>SUM(BK442:BK520)</f>
        <v>0</v>
      </c>
    </row>
    <row r="442" s="2" customFormat="1" ht="16.5" customHeight="1">
      <c r="A442" s="41"/>
      <c r="B442" s="42"/>
      <c r="C442" s="225" t="s">
        <v>250</v>
      </c>
      <c r="D442" s="225" t="s">
        <v>152</v>
      </c>
      <c r="E442" s="226" t="s">
        <v>2404</v>
      </c>
      <c r="F442" s="227" t="s">
        <v>2405</v>
      </c>
      <c r="G442" s="228" t="s">
        <v>543</v>
      </c>
      <c r="H442" s="229">
        <v>4.0899999999999999</v>
      </c>
      <c r="I442" s="230"/>
      <c r="J442" s="231">
        <f>ROUND(I442*H442,2)</f>
        <v>0</v>
      </c>
      <c r="K442" s="227" t="s">
        <v>790</v>
      </c>
      <c r="L442" s="47"/>
      <c r="M442" s="232" t="s">
        <v>21</v>
      </c>
      <c r="N442" s="233" t="s">
        <v>48</v>
      </c>
      <c r="O442" s="87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7" t="s">
        <v>142</v>
      </c>
      <c r="AT442" s="217" t="s">
        <v>152</v>
      </c>
      <c r="AU442" s="217" t="s">
        <v>87</v>
      </c>
      <c r="AY442" s="20" t="s">
        <v>136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20" t="s">
        <v>85</v>
      </c>
      <c r="BK442" s="218">
        <f>ROUND(I442*H442,2)</f>
        <v>0</v>
      </c>
      <c r="BL442" s="20" t="s">
        <v>142</v>
      </c>
      <c r="BM442" s="217" t="s">
        <v>2406</v>
      </c>
    </row>
    <row r="443" s="2" customFormat="1">
      <c r="A443" s="41"/>
      <c r="B443" s="42"/>
      <c r="C443" s="43"/>
      <c r="D443" s="219" t="s">
        <v>143</v>
      </c>
      <c r="E443" s="43"/>
      <c r="F443" s="220" t="s">
        <v>2407</v>
      </c>
      <c r="G443" s="43"/>
      <c r="H443" s="43"/>
      <c r="I443" s="221"/>
      <c r="J443" s="43"/>
      <c r="K443" s="43"/>
      <c r="L443" s="47"/>
      <c r="M443" s="222"/>
      <c r="N443" s="223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143</v>
      </c>
      <c r="AU443" s="20" t="s">
        <v>87</v>
      </c>
    </row>
    <row r="444" s="2" customFormat="1">
      <c r="A444" s="41"/>
      <c r="B444" s="42"/>
      <c r="C444" s="43"/>
      <c r="D444" s="276" t="s">
        <v>793</v>
      </c>
      <c r="E444" s="43"/>
      <c r="F444" s="277" t="s">
        <v>2408</v>
      </c>
      <c r="G444" s="43"/>
      <c r="H444" s="43"/>
      <c r="I444" s="221"/>
      <c r="J444" s="43"/>
      <c r="K444" s="43"/>
      <c r="L444" s="47"/>
      <c r="M444" s="222"/>
      <c r="N444" s="223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793</v>
      </c>
      <c r="AU444" s="20" t="s">
        <v>87</v>
      </c>
    </row>
    <row r="445" s="2" customFormat="1">
      <c r="A445" s="41"/>
      <c r="B445" s="42"/>
      <c r="C445" s="43"/>
      <c r="D445" s="219" t="s">
        <v>144</v>
      </c>
      <c r="E445" s="43"/>
      <c r="F445" s="224" t="s">
        <v>2409</v>
      </c>
      <c r="G445" s="43"/>
      <c r="H445" s="43"/>
      <c r="I445" s="221"/>
      <c r="J445" s="43"/>
      <c r="K445" s="43"/>
      <c r="L445" s="47"/>
      <c r="M445" s="222"/>
      <c r="N445" s="223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144</v>
      </c>
      <c r="AU445" s="20" t="s">
        <v>87</v>
      </c>
    </row>
    <row r="446" s="15" customFormat="1">
      <c r="A446" s="15"/>
      <c r="B446" s="258"/>
      <c r="C446" s="259"/>
      <c r="D446" s="219" t="s">
        <v>278</v>
      </c>
      <c r="E446" s="260" t="s">
        <v>21</v>
      </c>
      <c r="F446" s="261" t="s">
        <v>2410</v>
      </c>
      <c r="G446" s="259"/>
      <c r="H446" s="260" t="s">
        <v>21</v>
      </c>
      <c r="I446" s="262"/>
      <c r="J446" s="259"/>
      <c r="K446" s="259"/>
      <c r="L446" s="263"/>
      <c r="M446" s="264"/>
      <c r="N446" s="265"/>
      <c r="O446" s="265"/>
      <c r="P446" s="265"/>
      <c r="Q446" s="265"/>
      <c r="R446" s="265"/>
      <c r="S446" s="265"/>
      <c r="T446" s="26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7" t="s">
        <v>278</v>
      </c>
      <c r="AU446" s="267" t="s">
        <v>87</v>
      </c>
      <c r="AV446" s="15" t="s">
        <v>85</v>
      </c>
      <c r="AW446" s="15" t="s">
        <v>38</v>
      </c>
      <c r="AX446" s="15" t="s">
        <v>77</v>
      </c>
      <c r="AY446" s="267" t="s">
        <v>136</v>
      </c>
    </row>
    <row r="447" s="13" customFormat="1">
      <c r="A447" s="13"/>
      <c r="B447" s="234"/>
      <c r="C447" s="235"/>
      <c r="D447" s="219" t="s">
        <v>278</v>
      </c>
      <c r="E447" s="236" t="s">
        <v>21</v>
      </c>
      <c r="F447" s="237" t="s">
        <v>2411</v>
      </c>
      <c r="G447" s="235"/>
      <c r="H447" s="238">
        <v>3.96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278</v>
      </c>
      <c r="AU447" s="244" t="s">
        <v>87</v>
      </c>
      <c r="AV447" s="13" t="s">
        <v>87</v>
      </c>
      <c r="AW447" s="13" t="s">
        <v>38</v>
      </c>
      <c r="AX447" s="13" t="s">
        <v>77</v>
      </c>
      <c r="AY447" s="244" t="s">
        <v>136</v>
      </c>
    </row>
    <row r="448" s="13" customFormat="1">
      <c r="A448" s="13"/>
      <c r="B448" s="234"/>
      <c r="C448" s="235"/>
      <c r="D448" s="219" t="s">
        <v>278</v>
      </c>
      <c r="E448" s="236" t="s">
        <v>21</v>
      </c>
      <c r="F448" s="237" t="s">
        <v>2412</v>
      </c>
      <c r="G448" s="235"/>
      <c r="H448" s="238">
        <v>0.13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278</v>
      </c>
      <c r="AU448" s="244" t="s">
        <v>87</v>
      </c>
      <c r="AV448" s="13" t="s">
        <v>87</v>
      </c>
      <c r="AW448" s="13" t="s">
        <v>38</v>
      </c>
      <c r="AX448" s="13" t="s">
        <v>77</v>
      </c>
      <c r="AY448" s="244" t="s">
        <v>136</v>
      </c>
    </row>
    <row r="449" s="14" customFormat="1">
      <c r="A449" s="14"/>
      <c r="B449" s="245"/>
      <c r="C449" s="246"/>
      <c r="D449" s="219" t="s">
        <v>278</v>
      </c>
      <c r="E449" s="247" t="s">
        <v>2017</v>
      </c>
      <c r="F449" s="248" t="s">
        <v>280</v>
      </c>
      <c r="G449" s="246"/>
      <c r="H449" s="249">
        <v>4.0899999999999999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278</v>
      </c>
      <c r="AU449" s="255" t="s">
        <v>87</v>
      </c>
      <c r="AV449" s="14" t="s">
        <v>142</v>
      </c>
      <c r="AW449" s="14" t="s">
        <v>38</v>
      </c>
      <c r="AX449" s="14" t="s">
        <v>85</v>
      </c>
      <c r="AY449" s="255" t="s">
        <v>136</v>
      </c>
    </row>
    <row r="450" s="2" customFormat="1" ht="16.5" customHeight="1">
      <c r="A450" s="41"/>
      <c r="B450" s="42"/>
      <c r="C450" s="225" t="s">
        <v>361</v>
      </c>
      <c r="D450" s="225" t="s">
        <v>152</v>
      </c>
      <c r="E450" s="226" t="s">
        <v>2413</v>
      </c>
      <c r="F450" s="227" t="s">
        <v>2414</v>
      </c>
      <c r="G450" s="228" t="s">
        <v>194</v>
      </c>
      <c r="H450" s="229">
        <v>18.344000000000001</v>
      </c>
      <c r="I450" s="230"/>
      <c r="J450" s="231">
        <f>ROUND(I450*H450,2)</f>
        <v>0</v>
      </c>
      <c r="K450" s="227" t="s">
        <v>790</v>
      </c>
      <c r="L450" s="47"/>
      <c r="M450" s="232" t="s">
        <v>21</v>
      </c>
      <c r="N450" s="233" t="s">
        <v>48</v>
      </c>
      <c r="O450" s="87"/>
      <c r="P450" s="215">
        <f>O450*H450</f>
        <v>0</v>
      </c>
      <c r="Q450" s="215">
        <v>0.0055199999999999997</v>
      </c>
      <c r="R450" s="215">
        <f>Q450*H450</f>
        <v>0.10125888</v>
      </c>
      <c r="S450" s="215">
        <v>0</v>
      </c>
      <c r="T450" s="216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7" t="s">
        <v>142</v>
      </c>
      <c r="AT450" s="217" t="s">
        <v>152</v>
      </c>
      <c r="AU450" s="217" t="s">
        <v>87</v>
      </c>
      <c r="AY450" s="20" t="s">
        <v>136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20" t="s">
        <v>85</v>
      </c>
      <c r="BK450" s="218">
        <f>ROUND(I450*H450,2)</f>
        <v>0</v>
      </c>
      <c r="BL450" s="20" t="s">
        <v>142</v>
      </c>
      <c r="BM450" s="217" t="s">
        <v>2415</v>
      </c>
    </row>
    <row r="451" s="2" customFormat="1">
      <c r="A451" s="41"/>
      <c r="B451" s="42"/>
      <c r="C451" s="43"/>
      <c r="D451" s="219" t="s">
        <v>143</v>
      </c>
      <c r="E451" s="43"/>
      <c r="F451" s="220" t="s">
        <v>2416</v>
      </c>
      <c r="G451" s="43"/>
      <c r="H451" s="43"/>
      <c r="I451" s="221"/>
      <c r="J451" s="43"/>
      <c r="K451" s="43"/>
      <c r="L451" s="47"/>
      <c r="M451" s="222"/>
      <c r="N451" s="223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143</v>
      </c>
      <c r="AU451" s="20" t="s">
        <v>87</v>
      </c>
    </row>
    <row r="452" s="2" customFormat="1">
      <c r="A452" s="41"/>
      <c r="B452" s="42"/>
      <c r="C452" s="43"/>
      <c r="D452" s="276" t="s">
        <v>793</v>
      </c>
      <c r="E452" s="43"/>
      <c r="F452" s="277" t="s">
        <v>2417</v>
      </c>
      <c r="G452" s="43"/>
      <c r="H452" s="43"/>
      <c r="I452" s="221"/>
      <c r="J452" s="43"/>
      <c r="K452" s="43"/>
      <c r="L452" s="47"/>
      <c r="M452" s="222"/>
      <c r="N452" s="223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793</v>
      </c>
      <c r="AU452" s="20" t="s">
        <v>87</v>
      </c>
    </row>
    <row r="453" s="2" customFormat="1">
      <c r="A453" s="41"/>
      <c r="B453" s="42"/>
      <c r="C453" s="43"/>
      <c r="D453" s="219" t="s">
        <v>144</v>
      </c>
      <c r="E453" s="43"/>
      <c r="F453" s="224" t="s">
        <v>2418</v>
      </c>
      <c r="G453" s="43"/>
      <c r="H453" s="43"/>
      <c r="I453" s="221"/>
      <c r="J453" s="43"/>
      <c r="K453" s="43"/>
      <c r="L453" s="47"/>
      <c r="M453" s="222"/>
      <c r="N453" s="223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144</v>
      </c>
      <c r="AU453" s="20" t="s">
        <v>87</v>
      </c>
    </row>
    <row r="454" s="15" customFormat="1">
      <c r="A454" s="15"/>
      <c r="B454" s="258"/>
      <c r="C454" s="259"/>
      <c r="D454" s="219" t="s">
        <v>278</v>
      </c>
      <c r="E454" s="260" t="s">
        <v>21</v>
      </c>
      <c r="F454" s="261" t="s">
        <v>2289</v>
      </c>
      <c r="G454" s="259"/>
      <c r="H454" s="260" t="s">
        <v>21</v>
      </c>
      <c r="I454" s="262"/>
      <c r="J454" s="259"/>
      <c r="K454" s="259"/>
      <c r="L454" s="263"/>
      <c r="M454" s="264"/>
      <c r="N454" s="265"/>
      <c r="O454" s="265"/>
      <c r="P454" s="265"/>
      <c r="Q454" s="265"/>
      <c r="R454" s="265"/>
      <c r="S454" s="265"/>
      <c r="T454" s="266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7" t="s">
        <v>278</v>
      </c>
      <c r="AU454" s="267" t="s">
        <v>87</v>
      </c>
      <c r="AV454" s="15" t="s">
        <v>85</v>
      </c>
      <c r="AW454" s="15" t="s">
        <v>38</v>
      </c>
      <c r="AX454" s="15" t="s">
        <v>77</v>
      </c>
      <c r="AY454" s="267" t="s">
        <v>136</v>
      </c>
    </row>
    <row r="455" s="13" customFormat="1">
      <c r="A455" s="13"/>
      <c r="B455" s="234"/>
      <c r="C455" s="235"/>
      <c r="D455" s="219" t="s">
        <v>278</v>
      </c>
      <c r="E455" s="236" t="s">
        <v>21</v>
      </c>
      <c r="F455" s="237" t="s">
        <v>2419</v>
      </c>
      <c r="G455" s="235"/>
      <c r="H455" s="238">
        <v>17.984000000000002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278</v>
      </c>
      <c r="AU455" s="244" t="s">
        <v>87</v>
      </c>
      <c r="AV455" s="13" t="s">
        <v>87</v>
      </c>
      <c r="AW455" s="13" t="s">
        <v>38</v>
      </c>
      <c r="AX455" s="13" t="s">
        <v>77</v>
      </c>
      <c r="AY455" s="244" t="s">
        <v>136</v>
      </c>
    </row>
    <row r="456" s="13" customFormat="1">
      <c r="A456" s="13"/>
      <c r="B456" s="234"/>
      <c r="C456" s="235"/>
      <c r="D456" s="219" t="s">
        <v>278</v>
      </c>
      <c r="E456" s="236" t="s">
        <v>21</v>
      </c>
      <c r="F456" s="237" t="s">
        <v>2420</v>
      </c>
      <c r="G456" s="235"/>
      <c r="H456" s="238">
        <v>-1.9199999999999999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278</v>
      </c>
      <c r="AU456" s="244" t="s">
        <v>87</v>
      </c>
      <c r="AV456" s="13" t="s">
        <v>87</v>
      </c>
      <c r="AW456" s="13" t="s">
        <v>38</v>
      </c>
      <c r="AX456" s="13" t="s">
        <v>77</v>
      </c>
      <c r="AY456" s="244" t="s">
        <v>136</v>
      </c>
    </row>
    <row r="457" s="13" customFormat="1">
      <c r="A457" s="13"/>
      <c r="B457" s="234"/>
      <c r="C457" s="235"/>
      <c r="D457" s="219" t="s">
        <v>278</v>
      </c>
      <c r="E457" s="236" t="s">
        <v>21</v>
      </c>
      <c r="F457" s="237" t="s">
        <v>2421</v>
      </c>
      <c r="G457" s="235"/>
      <c r="H457" s="238">
        <v>2.2799999999999998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278</v>
      </c>
      <c r="AU457" s="244" t="s">
        <v>87</v>
      </c>
      <c r="AV457" s="13" t="s">
        <v>87</v>
      </c>
      <c r="AW457" s="13" t="s">
        <v>38</v>
      </c>
      <c r="AX457" s="13" t="s">
        <v>77</v>
      </c>
      <c r="AY457" s="244" t="s">
        <v>136</v>
      </c>
    </row>
    <row r="458" s="14" customFormat="1">
      <c r="A458" s="14"/>
      <c r="B458" s="245"/>
      <c r="C458" s="246"/>
      <c r="D458" s="219" t="s">
        <v>278</v>
      </c>
      <c r="E458" s="247" t="s">
        <v>21</v>
      </c>
      <c r="F458" s="248" t="s">
        <v>280</v>
      </c>
      <c r="G458" s="246"/>
      <c r="H458" s="249">
        <v>18.344000000000001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278</v>
      </c>
      <c r="AU458" s="255" t="s">
        <v>87</v>
      </c>
      <c r="AV458" s="14" t="s">
        <v>142</v>
      </c>
      <c r="AW458" s="14" t="s">
        <v>38</v>
      </c>
      <c r="AX458" s="14" t="s">
        <v>85</v>
      </c>
      <c r="AY458" s="255" t="s">
        <v>136</v>
      </c>
    </row>
    <row r="459" s="2" customFormat="1" ht="16.5" customHeight="1">
      <c r="A459" s="41"/>
      <c r="B459" s="42"/>
      <c r="C459" s="225" t="s">
        <v>255</v>
      </c>
      <c r="D459" s="225" t="s">
        <v>152</v>
      </c>
      <c r="E459" s="226" t="s">
        <v>2422</v>
      </c>
      <c r="F459" s="227" t="s">
        <v>2423</v>
      </c>
      <c r="G459" s="228" t="s">
        <v>194</v>
      </c>
      <c r="H459" s="229">
        <v>18.344000000000001</v>
      </c>
      <c r="I459" s="230"/>
      <c r="J459" s="231">
        <f>ROUND(I459*H459,2)</f>
        <v>0</v>
      </c>
      <c r="K459" s="227" t="s">
        <v>790</v>
      </c>
      <c r="L459" s="47"/>
      <c r="M459" s="232" t="s">
        <v>21</v>
      </c>
      <c r="N459" s="233" t="s">
        <v>48</v>
      </c>
      <c r="O459" s="87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7" t="s">
        <v>142</v>
      </c>
      <c r="AT459" s="217" t="s">
        <v>152</v>
      </c>
      <c r="AU459" s="217" t="s">
        <v>87</v>
      </c>
      <c r="AY459" s="20" t="s">
        <v>136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20" t="s">
        <v>85</v>
      </c>
      <c r="BK459" s="218">
        <f>ROUND(I459*H459,2)</f>
        <v>0</v>
      </c>
      <c r="BL459" s="20" t="s">
        <v>142</v>
      </c>
      <c r="BM459" s="217" t="s">
        <v>2424</v>
      </c>
    </row>
    <row r="460" s="2" customFormat="1">
      <c r="A460" s="41"/>
      <c r="B460" s="42"/>
      <c r="C460" s="43"/>
      <c r="D460" s="219" t="s">
        <v>143</v>
      </c>
      <c r="E460" s="43"/>
      <c r="F460" s="220" t="s">
        <v>2425</v>
      </c>
      <c r="G460" s="43"/>
      <c r="H460" s="43"/>
      <c r="I460" s="221"/>
      <c r="J460" s="43"/>
      <c r="K460" s="43"/>
      <c r="L460" s="47"/>
      <c r="M460" s="222"/>
      <c r="N460" s="223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143</v>
      </c>
      <c r="AU460" s="20" t="s">
        <v>87</v>
      </c>
    </row>
    <row r="461" s="2" customFormat="1">
      <c r="A461" s="41"/>
      <c r="B461" s="42"/>
      <c r="C461" s="43"/>
      <c r="D461" s="276" t="s">
        <v>793</v>
      </c>
      <c r="E461" s="43"/>
      <c r="F461" s="277" t="s">
        <v>2426</v>
      </c>
      <c r="G461" s="43"/>
      <c r="H461" s="43"/>
      <c r="I461" s="221"/>
      <c r="J461" s="43"/>
      <c r="K461" s="43"/>
      <c r="L461" s="47"/>
      <c r="M461" s="222"/>
      <c r="N461" s="223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793</v>
      </c>
      <c r="AU461" s="20" t="s">
        <v>87</v>
      </c>
    </row>
    <row r="462" s="15" customFormat="1">
      <c r="A462" s="15"/>
      <c r="B462" s="258"/>
      <c r="C462" s="259"/>
      <c r="D462" s="219" t="s">
        <v>278</v>
      </c>
      <c r="E462" s="260" t="s">
        <v>21</v>
      </c>
      <c r="F462" s="261" t="s">
        <v>2289</v>
      </c>
      <c r="G462" s="259"/>
      <c r="H462" s="260" t="s">
        <v>21</v>
      </c>
      <c r="I462" s="262"/>
      <c r="J462" s="259"/>
      <c r="K462" s="259"/>
      <c r="L462" s="263"/>
      <c r="M462" s="264"/>
      <c r="N462" s="265"/>
      <c r="O462" s="265"/>
      <c r="P462" s="265"/>
      <c r="Q462" s="265"/>
      <c r="R462" s="265"/>
      <c r="S462" s="265"/>
      <c r="T462" s="26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7" t="s">
        <v>278</v>
      </c>
      <c r="AU462" s="267" t="s">
        <v>87</v>
      </c>
      <c r="AV462" s="15" t="s">
        <v>85</v>
      </c>
      <c r="AW462" s="15" t="s">
        <v>38</v>
      </c>
      <c r="AX462" s="15" t="s">
        <v>77</v>
      </c>
      <c r="AY462" s="267" t="s">
        <v>136</v>
      </c>
    </row>
    <row r="463" s="13" customFormat="1">
      <c r="A463" s="13"/>
      <c r="B463" s="234"/>
      <c r="C463" s="235"/>
      <c r="D463" s="219" t="s">
        <v>278</v>
      </c>
      <c r="E463" s="236" t="s">
        <v>21</v>
      </c>
      <c r="F463" s="237" t="s">
        <v>2419</v>
      </c>
      <c r="G463" s="235"/>
      <c r="H463" s="238">
        <v>17.984000000000002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278</v>
      </c>
      <c r="AU463" s="244" t="s">
        <v>87</v>
      </c>
      <c r="AV463" s="13" t="s">
        <v>87</v>
      </c>
      <c r="AW463" s="13" t="s">
        <v>38</v>
      </c>
      <c r="AX463" s="13" t="s">
        <v>77</v>
      </c>
      <c r="AY463" s="244" t="s">
        <v>136</v>
      </c>
    </row>
    <row r="464" s="13" customFormat="1">
      <c r="A464" s="13"/>
      <c r="B464" s="234"/>
      <c r="C464" s="235"/>
      <c r="D464" s="219" t="s">
        <v>278</v>
      </c>
      <c r="E464" s="236" t="s">
        <v>21</v>
      </c>
      <c r="F464" s="237" t="s">
        <v>2420</v>
      </c>
      <c r="G464" s="235"/>
      <c r="H464" s="238">
        <v>-1.9199999999999999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278</v>
      </c>
      <c r="AU464" s="244" t="s">
        <v>87</v>
      </c>
      <c r="AV464" s="13" t="s">
        <v>87</v>
      </c>
      <c r="AW464" s="13" t="s">
        <v>38</v>
      </c>
      <c r="AX464" s="13" t="s">
        <v>77</v>
      </c>
      <c r="AY464" s="244" t="s">
        <v>136</v>
      </c>
    </row>
    <row r="465" s="13" customFormat="1">
      <c r="A465" s="13"/>
      <c r="B465" s="234"/>
      <c r="C465" s="235"/>
      <c r="D465" s="219" t="s">
        <v>278</v>
      </c>
      <c r="E465" s="236" t="s">
        <v>21</v>
      </c>
      <c r="F465" s="237" t="s">
        <v>2421</v>
      </c>
      <c r="G465" s="235"/>
      <c r="H465" s="238">
        <v>2.2799999999999998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278</v>
      </c>
      <c r="AU465" s="244" t="s">
        <v>87</v>
      </c>
      <c r="AV465" s="13" t="s">
        <v>87</v>
      </c>
      <c r="AW465" s="13" t="s">
        <v>38</v>
      </c>
      <c r="AX465" s="13" t="s">
        <v>77</v>
      </c>
      <c r="AY465" s="244" t="s">
        <v>136</v>
      </c>
    </row>
    <row r="466" s="14" customFormat="1">
      <c r="A466" s="14"/>
      <c r="B466" s="245"/>
      <c r="C466" s="246"/>
      <c r="D466" s="219" t="s">
        <v>278</v>
      </c>
      <c r="E466" s="247" t="s">
        <v>21</v>
      </c>
      <c r="F466" s="248" t="s">
        <v>280</v>
      </c>
      <c r="G466" s="246"/>
      <c r="H466" s="249">
        <v>18.344000000000001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278</v>
      </c>
      <c r="AU466" s="255" t="s">
        <v>87</v>
      </c>
      <c r="AV466" s="14" t="s">
        <v>142</v>
      </c>
      <c r="AW466" s="14" t="s">
        <v>38</v>
      </c>
      <c r="AX466" s="14" t="s">
        <v>85</v>
      </c>
      <c r="AY466" s="255" t="s">
        <v>136</v>
      </c>
    </row>
    <row r="467" s="2" customFormat="1" ht="16.5" customHeight="1">
      <c r="A467" s="41"/>
      <c r="B467" s="42"/>
      <c r="C467" s="225" t="s">
        <v>366</v>
      </c>
      <c r="D467" s="225" t="s">
        <v>152</v>
      </c>
      <c r="E467" s="226" t="s">
        <v>2427</v>
      </c>
      <c r="F467" s="227" t="s">
        <v>2428</v>
      </c>
      <c r="G467" s="228" t="s">
        <v>194</v>
      </c>
      <c r="H467" s="229">
        <v>18.079999999999998</v>
      </c>
      <c r="I467" s="230"/>
      <c r="J467" s="231">
        <f>ROUND(I467*H467,2)</f>
        <v>0</v>
      </c>
      <c r="K467" s="227" t="s">
        <v>790</v>
      </c>
      <c r="L467" s="47"/>
      <c r="M467" s="232" t="s">
        <v>21</v>
      </c>
      <c r="N467" s="233" t="s">
        <v>48</v>
      </c>
      <c r="O467" s="87"/>
      <c r="P467" s="215">
        <f>O467*H467</f>
        <v>0</v>
      </c>
      <c r="Q467" s="215">
        <v>0.0010399999999999999</v>
      </c>
      <c r="R467" s="215">
        <f>Q467*H467</f>
        <v>0.018803199999999996</v>
      </c>
      <c r="S467" s="215">
        <v>0</v>
      </c>
      <c r="T467" s="216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7" t="s">
        <v>142</v>
      </c>
      <c r="AT467" s="217" t="s">
        <v>152</v>
      </c>
      <c r="AU467" s="217" t="s">
        <v>87</v>
      </c>
      <c r="AY467" s="20" t="s">
        <v>136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20" t="s">
        <v>85</v>
      </c>
      <c r="BK467" s="218">
        <f>ROUND(I467*H467,2)</f>
        <v>0</v>
      </c>
      <c r="BL467" s="20" t="s">
        <v>142</v>
      </c>
      <c r="BM467" s="217" t="s">
        <v>2429</v>
      </c>
    </row>
    <row r="468" s="2" customFormat="1">
      <c r="A468" s="41"/>
      <c r="B468" s="42"/>
      <c r="C468" s="43"/>
      <c r="D468" s="219" t="s">
        <v>143</v>
      </c>
      <c r="E468" s="43"/>
      <c r="F468" s="220" t="s">
        <v>2430</v>
      </c>
      <c r="G468" s="43"/>
      <c r="H468" s="43"/>
      <c r="I468" s="221"/>
      <c r="J468" s="43"/>
      <c r="K468" s="43"/>
      <c r="L468" s="47"/>
      <c r="M468" s="222"/>
      <c r="N468" s="223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143</v>
      </c>
      <c r="AU468" s="20" t="s">
        <v>87</v>
      </c>
    </row>
    <row r="469" s="2" customFormat="1">
      <c r="A469" s="41"/>
      <c r="B469" s="42"/>
      <c r="C469" s="43"/>
      <c r="D469" s="276" t="s">
        <v>793</v>
      </c>
      <c r="E469" s="43"/>
      <c r="F469" s="277" t="s">
        <v>2431</v>
      </c>
      <c r="G469" s="43"/>
      <c r="H469" s="43"/>
      <c r="I469" s="221"/>
      <c r="J469" s="43"/>
      <c r="K469" s="43"/>
      <c r="L469" s="47"/>
      <c r="M469" s="222"/>
      <c r="N469" s="22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793</v>
      </c>
      <c r="AU469" s="20" t="s">
        <v>87</v>
      </c>
    </row>
    <row r="470" s="15" customFormat="1">
      <c r="A470" s="15"/>
      <c r="B470" s="258"/>
      <c r="C470" s="259"/>
      <c r="D470" s="219" t="s">
        <v>278</v>
      </c>
      <c r="E470" s="260" t="s">
        <v>21</v>
      </c>
      <c r="F470" s="261" t="s">
        <v>2289</v>
      </c>
      <c r="G470" s="259"/>
      <c r="H470" s="260" t="s">
        <v>21</v>
      </c>
      <c r="I470" s="262"/>
      <c r="J470" s="259"/>
      <c r="K470" s="259"/>
      <c r="L470" s="263"/>
      <c r="M470" s="264"/>
      <c r="N470" s="265"/>
      <c r="O470" s="265"/>
      <c r="P470" s="265"/>
      <c r="Q470" s="265"/>
      <c r="R470" s="265"/>
      <c r="S470" s="265"/>
      <c r="T470" s="26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7" t="s">
        <v>278</v>
      </c>
      <c r="AU470" s="267" t="s">
        <v>87</v>
      </c>
      <c r="AV470" s="15" t="s">
        <v>85</v>
      </c>
      <c r="AW470" s="15" t="s">
        <v>38</v>
      </c>
      <c r="AX470" s="15" t="s">
        <v>77</v>
      </c>
      <c r="AY470" s="267" t="s">
        <v>136</v>
      </c>
    </row>
    <row r="471" s="13" customFormat="1">
      <c r="A471" s="13"/>
      <c r="B471" s="234"/>
      <c r="C471" s="235"/>
      <c r="D471" s="219" t="s">
        <v>278</v>
      </c>
      <c r="E471" s="236" t="s">
        <v>21</v>
      </c>
      <c r="F471" s="237" t="s">
        <v>2432</v>
      </c>
      <c r="G471" s="235"/>
      <c r="H471" s="238">
        <v>18.079999999999998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278</v>
      </c>
      <c r="AU471" s="244" t="s">
        <v>87</v>
      </c>
      <c r="AV471" s="13" t="s">
        <v>87</v>
      </c>
      <c r="AW471" s="13" t="s">
        <v>38</v>
      </c>
      <c r="AX471" s="13" t="s">
        <v>85</v>
      </c>
      <c r="AY471" s="244" t="s">
        <v>136</v>
      </c>
    </row>
    <row r="472" s="2" customFormat="1" ht="16.5" customHeight="1">
      <c r="A472" s="41"/>
      <c r="B472" s="42"/>
      <c r="C472" s="225" t="s">
        <v>259</v>
      </c>
      <c r="D472" s="225" t="s">
        <v>152</v>
      </c>
      <c r="E472" s="226" t="s">
        <v>2433</v>
      </c>
      <c r="F472" s="227" t="s">
        <v>2434</v>
      </c>
      <c r="G472" s="228" t="s">
        <v>194</v>
      </c>
      <c r="H472" s="229">
        <v>18.079999999999998</v>
      </c>
      <c r="I472" s="230"/>
      <c r="J472" s="231">
        <f>ROUND(I472*H472,2)</f>
        <v>0</v>
      </c>
      <c r="K472" s="227" t="s">
        <v>790</v>
      </c>
      <c r="L472" s="47"/>
      <c r="M472" s="232" t="s">
        <v>21</v>
      </c>
      <c r="N472" s="233" t="s">
        <v>48</v>
      </c>
      <c r="O472" s="87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7" t="s">
        <v>142</v>
      </c>
      <c r="AT472" s="217" t="s">
        <v>152</v>
      </c>
      <c r="AU472" s="217" t="s">
        <v>87</v>
      </c>
      <c r="AY472" s="20" t="s">
        <v>136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20" t="s">
        <v>85</v>
      </c>
      <c r="BK472" s="218">
        <f>ROUND(I472*H472,2)</f>
        <v>0</v>
      </c>
      <c r="BL472" s="20" t="s">
        <v>142</v>
      </c>
      <c r="BM472" s="217" t="s">
        <v>2435</v>
      </c>
    </row>
    <row r="473" s="2" customFormat="1">
      <c r="A473" s="41"/>
      <c r="B473" s="42"/>
      <c r="C473" s="43"/>
      <c r="D473" s="219" t="s">
        <v>143</v>
      </c>
      <c r="E473" s="43"/>
      <c r="F473" s="220" t="s">
        <v>2436</v>
      </c>
      <c r="G473" s="43"/>
      <c r="H473" s="43"/>
      <c r="I473" s="221"/>
      <c r="J473" s="43"/>
      <c r="K473" s="43"/>
      <c r="L473" s="47"/>
      <c r="M473" s="222"/>
      <c r="N473" s="223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143</v>
      </c>
      <c r="AU473" s="20" t="s">
        <v>87</v>
      </c>
    </row>
    <row r="474" s="2" customFormat="1">
      <c r="A474" s="41"/>
      <c r="B474" s="42"/>
      <c r="C474" s="43"/>
      <c r="D474" s="276" t="s">
        <v>793</v>
      </c>
      <c r="E474" s="43"/>
      <c r="F474" s="277" t="s">
        <v>2437</v>
      </c>
      <c r="G474" s="43"/>
      <c r="H474" s="43"/>
      <c r="I474" s="221"/>
      <c r="J474" s="43"/>
      <c r="K474" s="43"/>
      <c r="L474" s="47"/>
      <c r="M474" s="222"/>
      <c r="N474" s="223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793</v>
      </c>
      <c r="AU474" s="20" t="s">
        <v>87</v>
      </c>
    </row>
    <row r="475" s="15" customFormat="1">
      <c r="A475" s="15"/>
      <c r="B475" s="258"/>
      <c r="C475" s="259"/>
      <c r="D475" s="219" t="s">
        <v>278</v>
      </c>
      <c r="E475" s="260" t="s">
        <v>21</v>
      </c>
      <c r="F475" s="261" t="s">
        <v>2289</v>
      </c>
      <c r="G475" s="259"/>
      <c r="H475" s="260" t="s">
        <v>21</v>
      </c>
      <c r="I475" s="262"/>
      <c r="J475" s="259"/>
      <c r="K475" s="259"/>
      <c r="L475" s="263"/>
      <c r="M475" s="264"/>
      <c r="N475" s="265"/>
      <c r="O475" s="265"/>
      <c r="P475" s="265"/>
      <c r="Q475" s="265"/>
      <c r="R475" s="265"/>
      <c r="S475" s="265"/>
      <c r="T475" s="266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7" t="s">
        <v>278</v>
      </c>
      <c r="AU475" s="267" t="s">
        <v>87</v>
      </c>
      <c r="AV475" s="15" t="s">
        <v>85</v>
      </c>
      <c r="AW475" s="15" t="s">
        <v>38</v>
      </c>
      <c r="AX475" s="15" t="s">
        <v>77</v>
      </c>
      <c r="AY475" s="267" t="s">
        <v>136</v>
      </c>
    </row>
    <row r="476" s="13" customFormat="1">
      <c r="A476" s="13"/>
      <c r="B476" s="234"/>
      <c r="C476" s="235"/>
      <c r="D476" s="219" t="s">
        <v>278</v>
      </c>
      <c r="E476" s="236" t="s">
        <v>21</v>
      </c>
      <c r="F476" s="237" t="s">
        <v>2432</v>
      </c>
      <c r="G476" s="235"/>
      <c r="H476" s="238">
        <v>18.079999999999998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278</v>
      </c>
      <c r="AU476" s="244" t="s">
        <v>87</v>
      </c>
      <c r="AV476" s="13" t="s">
        <v>87</v>
      </c>
      <c r="AW476" s="13" t="s">
        <v>38</v>
      </c>
      <c r="AX476" s="13" t="s">
        <v>85</v>
      </c>
      <c r="AY476" s="244" t="s">
        <v>136</v>
      </c>
    </row>
    <row r="477" s="2" customFormat="1" ht="16.5" customHeight="1">
      <c r="A477" s="41"/>
      <c r="B477" s="42"/>
      <c r="C477" s="225" t="s">
        <v>371</v>
      </c>
      <c r="D477" s="225" t="s">
        <v>152</v>
      </c>
      <c r="E477" s="226" t="s">
        <v>2438</v>
      </c>
      <c r="F477" s="227" t="s">
        <v>2439</v>
      </c>
      <c r="G477" s="228" t="s">
        <v>550</v>
      </c>
      <c r="H477" s="229">
        <v>0.53200000000000003</v>
      </c>
      <c r="I477" s="230"/>
      <c r="J477" s="231">
        <f>ROUND(I477*H477,2)</f>
        <v>0</v>
      </c>
      <c r="K477" s="227" t="s">
        <v>790</v>
      </c>
      <c r="L477" s="47"/>
      <c r="M477" s="232" t="s">
        <v>21</v>
      </c>
      <c r="N477" s="233" t="s">
        <v>48</v>
      </c>
      <c r="O477" s="87"/>
      <c r="P477" s="215">
        <f>O477*H477</f>
        <v>0</v>
      </c>
      <c r="Q477" s="215">
        <v>1.05555</v>
      </c>
      <c r="R477" s="215">
        <f>Q477*H477</f>
        <v>0.56155260000000007</v>
      </c>
      <c r="S477" s="215">
        <v>0</v>
      </c>
      <c r="T477" s="216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7" t="s">
        <v>142</v>
      </c>
      <c r="AT477" s="217" t="s">
        <v>152</v>
      </c>
      <c r="AU477" s="217" t="s">
        <v>87</v>
      </c>
      <c r="AY477" s="20" t="s">
        <v>136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20" t="s">
        <v>85</v>
      </c>
      <c r="BK477" s="218">
        <f>ROUND(I477*H477,2)</f>
        <v>0</v>
      </c>
      <c r="BL477" s="20" t="s">
        <v>142</v>
      </c>
      <c r="BM477" s="217" t="s">
        <v>2440</v>
      </c>
    </row>
    <row r="478" s="2" customFormat="1">
      <c r="A478" s="41"/>
      <c r="B478" s="42"/>
      <c r="C478" s="43"/>
      <c r="D478" s="219" t="s">
        <v>143</v>
      </c>
      <c r="E478" s="43"/>
      <c r="F478" s="220" t="s">
        <v>2441</v>
      </c>
      <c r="G478" s="43"/>
      <c r="H478" s="43"/>
      <c r="I478" s="221"/>
      <c r="J478" s="43"/>
      <c r="K478" s="43"/>
      <c r="L478" s="47"/>
      <c r="M478" s="222"/>
      <c r="N478" s="223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143</v>
      </c>
      <c r="AU478" s="20" t="s">
        <v>87</v>
      </c>
    </row>
    <row r="479" s="2" customFormat="1">
      <c r="A479" s="41"/>
      <c r="B479" s="42"/>
      <c r="C479" s="43"/>
      <c r="D479" s="276" t="s">
        <v>793</v>
      </c>
      <c r="E479" s="43"/>
      <c r="F479" s="277" t="s">
        <v>2442</v>
      </c>
      <c r="G479" s="43"/>
      <c r="H479" s="43"/>
      <c r="I479" s="221"/>
      <c r="J479" s="43"/>
      <c r="K479" s="43"/>
      <c r="L479" s="47"/>
      <c r="M479" s="222"/>
      <c r="N479" s="223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793</v>
      </c>
      <c r="AU479" s="20" t="s">
        <v>87</v>
      </c>
    </row>
    <row r="480" s="13" customFormat="1">
      <c r="A480" s="13"/>
      <c r="B480" s="234"/>
      <c r="C480" s="235"/>
      <c r="D480" s="219" t="s">
        <v>278</v>
      </c>
      <c r="E480" s="236" t="s">
        <v>21</v>
      </c>
      <c r="F480" s="237" t="s">
        <v>2443</v>
      </c>
      <c r="G480" s="235"/>
      <c r="H480" s="238">
        <v>0.53200000000000003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278</v>
      </c>
      <c r="AU480" s="244" t="s">
        <v>87</v>
      </c>
      <c r="AV480" s="13" t="s">
        <v>87</v>
      </c>
      <c r="AW480" s="13" t="s">
        <v>38</v>
      </c>
      <c r="AX480" s="13" t="s">
        <v>85</v>
      </c>
      <c r="AY480" s="244" t="s">
        <v>136</v>
      </c>
    </row>
    <row r="481" s="2" customFormat="1" ht="16.5" customHeight="1">
      <c r="A481" s="41"/>
      <c r="B481" s="42"/>
      <c r="C481" s="225" t="s">
        <v>263</v>
      </c>
      <c r="D481" s="225" t="s">
        <v>152</v>
      </c>
      <c r="E481" s="226" t="s">
        <v>2444</v>
      </c>
      <c r="F481" s="227" t="s">
        <v>2445</v>
      </c>
      <c r="G481" s="228" t="s">
        <v>194</v>
      </c>
      <c r="H481" s="229">
        <v>3.246</v>
      </c>
      <c r="I481" s="230"/>
      <c r="J481" s="231">
        <f>ROUND(I481*H481,2)</f>
        <v>0</v>
      </c>
      <c r="K481" s="227" t="s">
        <v>790</v>
      </c>
      <c r="L481" s="47"/>
      <c r="M481" s="232" t="s">
        <v>21</v>
      </c>
      <c r="N481" s="233" t="s">
        <v>48</v>
      </c>
      <c r="O481" s="87"/>
      <c r="P481" s="215">
        <f>O481*H481</f>
        <v>0</v>
      </c>
      <c r="Q481" s="215">
        <v>0.0066299999999999996</v>
      </c>
      <c r="R481" s="215">
        <f>Q481*H481</f>
        <v>0.021520979999999999</v>
      </c>
      <c r="S481" s="215">
        <v>0</v>
      </c>
      <c r="T481" s="216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7" t="s">
        <v>142</v>
      </c>
      <c r="AT481" s="217" t="s">
        <v>152</v>
      </c>
      <c r="AU481" s="217" t="s">
        <v>87</v>
      </c>
      <c r="AY481" s="20" t="s">
        <v>136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20" t="s">
        <v>85</v>
      </c>
      <c r="BK481" s="218">
        <f>ROUND(I481*H481,2)</f>
        <v>0</v>
      </c>
      <c r="BL481" s="20" t="s">
        <v>142</v>
      </c>
      <c r="BM481" s="217" t="s">
        <v>2446</v>
      </c>
    </row>
    <row r="482" s="2" customFormat="1">
      <c r="A482" s="41"/>
      <c r="B482" s="42"/>
      <c r="C482" s="43"/>
      <c r="D482" s="219" t="s">
        <v>143</v>
      </c>
      <c r="E482" s="43"/>
      <c r="F482" s="220" t="s">
        <v>2447</v>
      </c>
      <c r="G482" s="43"/>
      <c r="H482" s="43"/>
      <c r="I482" s="221"/>
      <c r="J482" s="43"/>
      <c r="K482" s="43"/>
      <c r="L482" s="47"/>
      <c r="M482" s="222"/>
      <c r="N482" s="223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143</v>
      </c>
      <c r="AU482" s="20" t="s">
        <v>87</v>
      </c>
    </row>
    <row r="483" s="2" customFormat="1">
      <c r="A483" s="41"/>
      <c r="B483" s="42"/>
      <c r="C483" s="43"/>
      <c r="D483" s="276" t="s">
        <v>793</v>
      </c>
      <c r="E483" s="43"/>
      <c r="F483" s="277" t="s">
        <v>2448</v>
      </c>
      <c r="G483" s="43"/>
      <c r="H483" s="43"/>
      <c r="I483" s="221"/>
      <c r="J483" s="43"/>
      <c r="K483" s="43"/>
      <c r="L483" s="47"/>
      <c r="M483" s="222"/>
      <c r="N483" s="223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793</v>
      </c>
      <c r="AU483" s="20" t="s">
        <v>87</v>
      </c>
    </row>
    <row r="484" s="15" customFormat="1">
      <c r="A484" s="15"/>
      <c r="B484" s="258"/>
      <c r="C484" s="259"/>
      <c r="D484" s="219" t="s">
        <v>278</v>
      </c>
      <c r="E484" s="260" t="s">
        <v>21</v>
      </c>
      <c r="F484" s="261" t="s">
        <v>2289</v>
      </c>
      <c r="G484" s="259"/>
      <c r="H484" s="260" t="s">
        <v>21</v>
      </c>
      <c r="I484" s="262"/>
      <c r="J484" s="259"/>
      <c r="K484" s="259"/>
      <c r="L484" s="263"/>
      <c r="M484" s="264"/>
      <c r="N484" s="265"/>
      <c r="O484" s="265"/>
      <c r="P484" s="265"/>
      <c r="Q484" s="265"/>
      <c r="R484" s="265"/>
      <c r="S484" s="265"/>
      <c r="T484" s="26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7" t="s">
        <v>278</v>
      </c>
      <c r="AU484" s="267" t="s">
        <v>87</v>
      </c>
      <c r="AV484" s="15" t="s">
        <v>85</v>
      </c>
      <c r="AW484" s="15" t="s">
        <v>38</v>
      </c>
      <c r="AX484" s="15" t="s">
        <v>77</v>
      </c>
      <c r="AY484" s="267" t="s">
        <v>136</v>
      </c>
    </row>
    <row r="485" s="13" customFormat="1">
      <c r="A485" s="13"/>
      <c r="B485" s="234"/>
      <c r="C485" s="235"/>
      <c r="D485" s="219" t="s">
        <v>278</v>
      </c>
      <c r="E485" s="236" t="s">
        <v>21</v>
      </c>
      <c r="F485" s="237" t="s">
        <v>2449</v>
      </c>
      <c r="G485" s="235"/>
      <c r="H485" s="238">
        <v>3.1619999999999999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278</v>
      </c>
      <c r="AU485" s="244" t="s">
        <v>87</v>
      </c>
      <c r="AV485" s="13" t="s">
        <v>87</v>
      </c>
      <c r="AW485" s="13" t="s">
        <v>38</v>
      </c>
      <c r="AX485" s="13" t="s">
        <v>77</v>
      </c>
      <c r="AY485" s="244" t="s">
        <v>136</v>
      </c>
    </row>
    <row r="486" s="13" customFormat="1">
      <c r="A486" s="13"/>
      <c r="B486" s="234"/>
      <c r="C486" s="235"/>
      <c r="D486" s="219" t="s">
        <v>278</v>
      </c>
      <c r="E486" s="236" t="s">
        <v>21</v>
      </c>
      <c r="F486" s="237" t="s">
        <v>2450</v>
      </c>
      <c r="G486" s="235"/>
      <c r="H486" s="238">
        <v>0.084000000000000005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278</v>
      </c>
      <c r="AU486" s="244" t="s">
        <v>87</v>
      </c>
      <c r="AV486" s="13" t="s">
        <v>87</v>
      </c>
      <c r="AW486" s="13" t="s">
        <v>38</v>
      </c>
      <c r="AX486" s="13" t="s">
        <v>77</v>
      </c>
      <c r="AY486" s="244" t="s">
        <v>136</v>
      </c>
    </row>
    <row r="487" s="14" customFormat="1">
      <c r="A487" s="14"/>
      <c r="B487" s="245"/>
      <c r="C487" s="246"/>
      <c r="D487" s="219" t="s">
        <v>278</v>
      </c>
      <c r="E487" s="247" t="s">
        <v>21</v>
      </c>
      <c r="F487" s="248" t="s">
        <v>280</v>
      </c>
      <c r="G487" s="246"/>
      <c r="H487" s="249">
        <v>3.246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278</v>
      </c>
      <c r="AU487" s="255" t="s">
        <v>87</v>
      </c>
      <c r="AV487" s="14" t="s">
        <v>142</v>
      </c>
      <c r="AW487" s="14" t="s">
        <v>38</v>
      </c>
      <c r="AX487" s="14" t="s">
        <v>85</v>
      </c>
      <c r="AY487" s="255" t="s">
        <v>136</v>
      </c>
    </row>
    <row r="488" s="2" customFormat="1" ht="16.5" customHeight="1">
      <c r="A488" s="41"/>
      <c r="B488" s="42"/>
      <c r="C488" s="225" t="s">
        <v>1232</v>
      </c>
      <c r="D488" s="225" t="s">
        <v>152</v>
      </c>
      <c r="E488" s="226" t="s">
        <v>2451</v>
      </c>
      <c r="F488" s="227" t="s">
        <v>2452</v>
      </c>
      <c r="G488" s="228" t="s">
        <v>194</v>
      </c>
      <c r="H488" s="229">
        <v>3.3479999999999999</v>
      </c>
      <c r="I488" s="230"/>
      <c r="J488" s="231">
        <f>ROUND(I488*H488,2)</f>
        <v>0</v>
      </c>
      <c r="K488" s="227" t="s">
        <v>790</v>
      </c>
      <c r="L488" s="47"/>
      <c r="M488" s="232" t="s">
        <v>21</v>
      </c>
      <c r="N488" s="233" t="s">
        <v>48</v>
      </c>
      <c r="O488" s="87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7" t="s">
        <v>142</v>
      </c>
      <c r="AT488" s="217" t="s">
        <v>152</v>
      </c>
      <c r="AU488" s="217" t="s">
        <v>87</v>
      </c>
      <c r="AY488" s="20" t="s">
        <v>136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20" t="s">
        <v>85</v>
      </c>
      <c r="BK488" s="218">
        <f>ROUND(I488*H488,2)</f>
        <v>0</v>
      </c>
      <c r="BL488" s="20" t="s">
        <v>142</v>
      </c>
      <c r="BM488" s="217" t="s">
        <v>2453</v>
      </c>
    </row>
    <row r="489" s="2" customFormat="1">
      <c r="A489" s="41"/>
      <c r="B489" s="42"/>
      <c r="C489" s="43"/>
      <c r="D489" s="219" t="s">
        <v>143</v>
      </c>
      <c r="E489" s="43"/>
      <c r="F489" s="220" t="s">
        <v>2454</v>
      </c>
      <c r="G489" s="43"/>
      <c r="H489" s="43"/>
      <c r="I489" s="221"/>
      <c r="J489" s="43"/>
      <c r="K489" s="43"/>
      <c r="L489" s="47"/>
      <c r="M489" s="222"/>
      <c r="N489" s="223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143</v>
      </c>
      <c r="AU489" s="20" t="s">
        <v>87</v>
      </c>
    </row>
    <row r="490" s="2" customFormat="1">
      <c r="A490" s="41"/>
      <c r="B490" s="42"/>
      <c r="C490" s="43"/>
      <c r="D490" s="276" t="s">
        <v>793</v>
      </c>
      <c r="E490" s="43"/>
      <c r="F490" s="277" t="s">
        <v>2455</v>
      </c>
      <c r="G490" s="43"/>
      <c r="H490" s="43"/>
      <c r="I490" s="221"/>
      <c r="J490" s="43"/>
      <c r="K490" s="43"/>
      <c r="L490" s="47"/>
      <c r="M490" s="222"/>
      <c r="N490" s="223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793</v>
      </c>
      <c r="AU490" s="20" t="s">
        <v>87</v>
      </c>
    </row>
    <row r="491" s="15" customFormat="1">
      <c r="A491" s="15"/>
      <c r="B491" s="258"/>
      <c r="C491" s="259"/>
      <c r="D491" s="219" t="s">
        <v>278</v>
      </c>
      <c r="E491" s="260" t="s">
        <v>21</v>
      </c>
      <c r="F491" s="261" t="s">
        <v>2289</v>
      </c>
      <c r="G491" s="259"/>
      <c r="H491" s="260" t="s">
        <v>21</v>
      </c>
      <c r="I491" s="262"/>
      <c r="J491" s="259"/>
      <c r="K491" s="259"/>
      <c r="L491" s="263"/>
      <c r="M491" s="264"/>
      <c r="N491" s="265"/>
      <c r="O491" s="265"/>
      <c r="P491" s="265"/>
      <c r="Q491" s="265"/>
      <c r="R491" s="265"/>
      <c r="S491" s="265"/>
      <c r="T491" s="266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7" t="s">
        <v>278</v>
      </c>
      <c r="AU491" s="267" t="s">
        <v>87</v>
      </c>
      <c r="AV491" s="15" t="s">
        <v>85</v>
      </c>
      <c r="AW491" s="15" t="s">
        <v>38</v>
      </c>
      <c r="AX491" s="15" t="s">
        <v>77</v>
      </c>
      <c r="AY491" s="267" t="s">
        <v>136</v>
      </c>
    </row>
    <row r="492" s="13" customFormat="1">
      <c r="A492" s="13"/>
      <c r="B492" s="234"/>
      <c r="C492" s="235"/>
      <c r="D492" s="219" t="s">
        <v>278</v>
      </c>
      <c r="E492" s="236" t="s">
        <v>21</v>
      </c>
      <c r="F492" s="237" t="s">
        <v>2456</v>
      </c>
      <c r="G492" s="235"/>
      <c r="H492" s="238">
        <v>3.2639999999999998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278</v>
      </c>
      <c r="AU492" s="244" t="s">
        <v>87</v>
      </c>
      <c r="AV492" s="13" t="s">
        <v>87</v>
      </c>
      <c r="AW492" s="13" t="s">
        <v>38</v>
      </c>
      <c r="AX492" s="13" t="s">
        <v>77</v>
      </c>
      <c r="AY492" s="244" t="s">
        <v>136</v>
      </c>
    </row>
    <row r="493" s="13" customFormat="1">
      <c r="A493" s="13"/>
      <c r="B493" s="234"/>
      <c r="C493" s="235"/>
      <c r="D493" s="219" t="s">
        <v>278</v>
      </c>
      <c r="E493" s="236" t="s">
        <v>21</v>
      </c>
      <c r="F493" s="237" t="s">
        <v>2457</v>
      </c>
      <c r="G493" s="235"/>
      <c r="H493" s="238">
        <v>0.084000000000000005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278</v>
      </c>
      <c r="AU493" s="244" t="s">
        <v>87</v>
      </c>
      <c r="AV493" s="13" t="s">
        <v>87</v>
      </c>
      <c r="AW493" s="13" t="s">
        <v>38</v>
      </c>
      <c r="AX493" s="13" t="s">
        <v>77</v>
      </c>
      <c r="AY493" s="244" t="s">
        <v>136</v>
      </c>
    </row>
    <row r="494" s="14" customFormat="1">
      <c r="A494" s="14"/>
      <c r="B494" s="245"/>
      <c r="C494" s="246"/>
      <c r="D494" s="219" t="s">
        <v>278</v>
      </c>
      <c r="E494" s="247" t="s">
        <v>21</v>
      </c>
      <c r="F494" s="248" t="s">
        <v>280</v>
      </c>
      <c r="G494" s="246"/>
      <c r="H494" s="249">
        <v>3.3479999999999999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278</v>
      </c>
      <c r="AU494" s="255" t="s">
        <v>87</v>
      </c>
      <c r="AV494" s="14" t="s">
        <v>142</v>
      </c>
      <c r="AW494" s="14" t="s">
        <v>38</v>
      </c>
      <c r="AX494" s="14" t="s">
        <v>85</v>
      </c>
      <c r="AY494" s="255" t="s">
        <v>136</v>
      </c>
    </row>
    <row r="495" s="2" customFormat="1" ht="16.5" customHeight="1">
      <c r="A495" s="41"/>
      <c r="B495" s="42"/>
      <c r="C495" s="225" t="s">
        <v>267</v>
      </c>
      <c r="D495" s="225" t="s">
        <v>152</v>
      </c>
      <c r="E495" s="226" t="s">
        <v>2458</v>
      </c>
      <c r="F495" s="227" t="s">
        <v>2459</v>
      </c>
      <c r="G495" s="228" t="s">
        <v>194</v>
      </c>
      <c r="H495" s="229">
        <v>9</v>
      </c>
      <c r="I495" s="230"/>
      <c r="J495" s="231">
        <f>ROUND(I495*H495,2)</f>
        <v>0</v>
      </c>
      <c r="K495" s="227" t="s">
        <v>790</v>
      </c>
      <c r="L495" s="47"/>
      <c r="M495" s="232" t="s">
        <v>21</v>
      </c>
      <c r="N495" s="233" t="s">
        <v>48</v>
      </c>
      <c r="O495" s="87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7" t="s">
        <v>142</v>
      </c>
      <c r="AT495" s="217" t="s">
        <v>152</v>
      </c>
      <c r="AU495" s="217" t="s">
        <v>87</v>
      </c>
      <c r="AY495" s="20" t="s">
        <v>136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20" t="s">
        <v>85</v>
      </c>
      <c r="BK495" s="218">
        <f>ROUND(I495*H495,2)</f>
        <v>0</v>
      </c>
      <c r="BL495" s="20" t="s">
        <v>142</v>
      </c>
      <c r="BM495" s="217" t="s">
        <v>2460</v>
      </c>
    </row>
    <row r="496" s="2" customFormat="1">
      <c r="A496" s="41"/>
      <c r="B496" s="42"/>
      <c r="C496" s="43"/>
      <c r="D496" s="219" t="s">
        <v>143</v>
      </c>
      <c r="E496" s="43"/>
      <c r="F496" s="220" t="s">
        <v>2461</v>
      </c>
      <c r="G496" s="43"/>
      <c r="H496" s="43"/>
      <c r="I496" s="221"/>
      <c r="J496" s="43"/>
      <c r="K496" s="43"/>
      <c r="L496" s="47"/>
      <c r="M496" s="222"/>
      <c r="N496" s="223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143</v>
      </c>
      <c r="AU496" s="20" t="s">
        <v>87</v>
      </c>
    </row>
    <row r="497" s="2" customFormat="1">
      <c r="A497" s="41"/>
      <c r="B497" s="42"/>
      <c r="C497" s="43"/>
      <c r="D497" s="276" t="s">
        <v>793</v>
      </c>
      <c r="E497" s="43"/>
      <c r="F497" s="277" t="s">
        <v>2462</v>
      </c>
      <c r="G497" s="43"/>
      <c r="H497" s="43"/>
      <c r="I497" s="221"/>
      <c r="J497" s="43"/>
      <c r="K497" s="43"/>
      <c r="L497" s="47"/>
      <c r="M497" s="222"/>
      <c r="N497" s="223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793</v>
      </c>
      <c r="AU497" s="20" t="s">
        <v>87</v>
      </c>
    </row>
    <row r="498" s="2" customFormat="1">
      <c r="A498" s="41"/>
      <c r="B498" s="42"/>
      <c r="C498" s="43"/>
      <c r="D498" s="219" t="s">
        <v>144</v>
      </c>
      <c r="E498" s="43"/>
      <c r="F498" s="224" t="s">
        <v>1203</v>
      </c>
      <c r="G498" s="43"/>
      <c r="H498" s="43"/>
      <c r="I498" s="221"/>
      <c r="J498" s="43"/>
      <c r="K498" s="43"/>
      <c r="L498" s="47"/>
      <c r="M498" s="222"/>
      <c r="N498" s="223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144</v>
      </c>
      <c r="AU498" s="20" t="s">
        <v>87</v>
      </c>
    </row>
    <row r="499" s="13" customFormat="1">
      <c r="A499" s="13"/>
      <c r="B499" s="234"/>
      <c r="C499" s="235"/>
      <c r="D499" s="219" t="s">
        <v>278</v>
      </c>
      <c r="E499" s="236" t="s">
        <v>21</v>
      </c>
      <c r="F499" s="237" t="s">
        <v>2463</v>
      </c>
      <c r="G499" s="235"/>
      <c r="H499" s="238">
        <v>4.8600000000000003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278</v>
      </c>
      <c r="AU499" s="244" t="s">
        <v>87</v>
      </c>
      <c r="AV499" s="13" t="s">
        <v>87</v>
      </c>
      <c r="AW499" s="13" t="s">
        <v>38</v>
      </c>
      <c r="AX499" s="13" t="s">
        <v>77</v>
      </c>
      <c r="AY499" s="244" t="s">
        <v>136</v>
      </c>
    </row>
    <row r="500" s="13" customFormat="1">
      <c r="A500" s="13"/>
      <c r="B500" s="234"/>
      <c r="C500" s="235"/>
      <c r="D500" s="219" t="s">
        <v>278</v>
      </c>
      <c r="E500" s="236" t="s">
        <v>21</v>
      </c>
      <c r="F500" s="237" t="s">
        <v>2464</v>
      </c>
      <c r="G500" s="235"/>
      <c r="H500" s="238">
        <v>4.1399999999999997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278</v>
      </c>
      <c r="AU500" s="244" t="s">
        <v>87</v>
      </c>
      <c r="AV500" s="13" t="s">
        <v>87</v>
      </c>
      <c r="AW500" s="13" t="s">
        <v>38</v>
      </c>
      <c r="AX500" s="13" t="s">
        <v>77</v>
      </c>
      <c r="AY500" s="244" t="s">
        <v>136</v>
      </c>
    </row>
    <row r="501" s="14" customFormat="1">
      <c r="A501" s="14"/>
      <c r="B501" s="245"/>
      <c r="C501" s="246"/>
      <c r="D501" s="219" t="s">
        <v>278</v>
      </c>
      <c r="E501" s="247" t="s">
        <v>704</v>
      </c>
      <c r="F501" s="248" t="s">
        <v>280</v>
      </c>
      <c r="G501" s="246"/>
      <c r="H501" s="249">
        <v>9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278</v>
      </c>
      <c r="AU501" s="255" t="s">
        <v>87</v>
      </c>
      <c r="AV501" s="14" t="s">
        <v>142</v>
      </c>
      <c r="AW501" s="14" t="s">
        <v>38</v>
      </c>
      <c r="AX501" s="14" t="s">
        <v>85</v>
      </c>
      <c r="AY501" s="255" t="s">
        <v>136</v>
      </c>
    </row>
    <row r="502" s="2" customFormat="1" ht="16.5" customHeight="1">
      <c r="A502" s="41"/>
      <c r="B502" s="42"/>
      <c r="C502" s="225" t="s">
        <v>381</v>
      </c>
      <c r="D502" s="225" t="s">
        <v>152</v>
      </c>
      <c r="E502" s="226" t="s">
        <v>2465</v>
      </c>
      <c r="F502" s="227" t="s">
        <v>2466</v>
      </c>
      <c r="G502" s="228" t="s">
        <v>194</v>
      </c>
      <c r="H502" s="229">
        <v>16.640000000000001</v>
      </c>
      <c r="I502" s="230"/>
      <c r="J502" s="231">
        <f>ROUND(I502*H502,2)</f>
        <v>0</v>
      </c>
      <c r="K502" s="227" t="s">
        <v>790</v>
      </c>
      <c r="L502" s="47"/>
      <c r="M502" s="232" t="s">
        <v>21</v>
      </c>
      <c r="N502" s="233" t="s">
        <v>48</v>
      </c>
      <c r="O502" s="87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7" t="s">
        <v>142</v>
      </c>
      <c r="AT502" s="217" t="s">
        <v>152</v>
      </c>
      <c r="AU502" s="217" t="s">
        <v>87</v>
      </c>
      <c r="AY502" s="20" t="s">
        <v>136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20" t="s">
        <v>85</v>
      </c>
      <c r="BK502" s="218">
        <f>ROUND(I502*H502,2)</f>
        <v>0</v>
      </c>
      <c r="BL502" s="20" t="s">
        <v>142</v>
      </c>
      <c r="BM502" s="217" t="s">
        <v>2467</v>
      </c>
    </row>
    <row r="503" s="2" customFormat="1">
      <c r="A503" s="41"/>
      <c r="B503" s="42"/>
      <c r="C503" s="43"/>
      <c r="D503" s="219" t="s">
        <v>143</v>
      </c>
      <c r="E503" s="43"/>
      <c r="F503" s="220" t="s">
        <v>2468</v>
      </c>
      <c r="G503" s="43"/>
      <c r="H503" s="43"/>
      <c r="I503" s="221"/>
      <c r="J503" s="43"/>
      <c r="K503" s="43"/>
      <c r="L503" s="47"/>
      <c r="M503" s="222"/>
      <c r="N503" s="223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143</v>
      </c>
      <c r="AU503" s="20" t="s">
        <v>87</v>
      </c>
    </row>
    <row r="504" s="2" customFormat="1">
      <c r="A504" s="41"/>
      <c r="B504" s="42"/>
      <c r="C504" s="43"/>
      <c r="D504" s="276" t="s">
        <v>793</v>
      </c>
      <c r="E504" s="43"/>
      <c r="F504" s="277" t="s">
        <v>2469</v>
      </c>
      <c r="G504" s="43"/>
      <c r="H504" s="43"/>
      <c r="I504" s="221"/>
      <c r="J504" s="43"/>
      <c r="K504" s="43"/>
      <c r="L504" s="47"/>
      <c r="M504" s="222"/>
      <c r="N504" s="223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793</v>
      </c>
      <c r="AU504" s="20" t="s">
        <v>87</v>
      </c>
    </row>
    <row r="505" s="2" customFormat="1">
      <c r="A505" s="41"/>
      <c r="B505" s="42"/>
      <c r="C505" s="43"/>
      <c r="D505" s="219" t="s">
        <v>144</v>
      </c>
      <c r="E505" s="43"/>
      <c r="F505" s="224" t="s">
        <v>1203</v>
      </c>
      <c r="G505" s="43"/>
      <c r="H505" s="43"/>
      <c r="I505" s="221"/>
      <c r="J505" s="43"/>
      <c r="K505" s="43"/>
      <c r="L505" s="47"/>
      <c r="M505" s="222"/>
      <c r="N505" s="223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144</v>
      </c>
      <c r="AU505" s="20" t="s">
        <v>87</v>
      </c>
    </row>
    <row r="506" s="15" customFormat="1">
      <c r="A506" s="15"/>
      <c r="B506" s="258"/>
      <c r="C506" s="259"/>
      <c r="D506" s="219" t="s">
        <v>278</v>
      </c>
      <c r="E506" s="260" t="s">
        <v>21</v>
      </c>
      <c r="F506" s="261" t="s">
        <v>2470</v>
      </c>
      <c r="G506" s="259"/>
      <c r="H506" s="260" t="s">
        <v>21</v>
      </c>
      <c r="I506" s="262"/>
      <c r="J506" s="259"/>
      <c r="K506" s="259"/>
      <c r="L506" s="263"/>
      <c r="M506" s="264"/>
      <c r="N506" s="265"/>
      <c r="O506" s="265"/>
      <c r="P506" s="265"/>
      <c r="Q506" s="265"/>
      <c r="R506" s="265"/>
      <c r="S506" s="265"/>
      <c r="T506" s="26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7" t="s">
        <v>278</v>
      </c>
      <c r="AU506" s="267" t="s">
        <v>87</v>
      </c>
      <c r="AV506" s="15" t="s">
        <v>85</v>
      </c>
      <c r="AW506" s="15" t="s">
        <v>38</v>
      </c>
      <c r="AX506" s="15" t="s">
        <v>77</v>
      </c>
      <c r="AY506" s="267" t="s">
        <v>136</v>
      </c>
    </row>
    <row r="507" s="13" customFormat="1">
      <c r="A507" s="13"/>
      <c r="B507" s="234"/>
      <c r="C507" s="235"/>
      <c r="D507" s="219" t="s">
        <v>278</v>
      </c>
      <c r="E507" s="236" t="s">
        <v>708</v>
      </c>
      <c r="F507" s="237" t="s">
        <v>2471</v>
      </c>
      <c r="G507" s="235"/>
      <c r="H507" s="238">
        <v>16.640000000000001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278</v>
      </c>
      <c r="AU507" s="244" t="s">
        <v>87</v>
      </c>
      <c r="AV507" s="13" t="s">
        <v>87</v>
      </c>
      <c r="AW507" s="13" t="s">
        <v>38</v>
      </c>
      <c r="AX507" s="13" t="s">
        <v>85</v>
      </c>
      <c r="AY507" s="244" t="s">
        <v>136</v>
      </c>
    </row>
    <row r="508" s="2" customFormat="1" ht="16.5" customHeight="1">
      <c r="A508" s="41"/>
      <c r="B508" s="42"/>
      <c r="C508" s="225" t="s">
        <v>271</v>
      </c>
      <c r="D508" s="225" t="s">
        <v>152</v>
      </c>
      <c r="E508" s="226" t="s">
        <v>2472</v>
      </c>
      <c r="F508" s="227" t="s">
        <v>2473</v>
      </c>
      <c r="G508" s="228" t="s">
        <v>194</v>
      </c>
      <c r="H508" s="229">
        <v>16.640000000000001</v>
      </c>
      <c r="I508" s="230"/>
      <c r="J508" s="231">
        <f>ROUND(I508*H508,2)</f>
        <v>0</v>
      </c>
      <c r="K508" s="227" t="s">
        <v>790</v>
      </c>
      <c r="L508" s="47"/>
      <c r="M508" s="232" t="s">
        <v>21</v>
      </c>
      <c r="N508" s="233" t="s">
        <v>48</v>
      </c>
      <c r="O508" s="87"/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7" t="s">
        <v>142</v>
      </c>
      <c r="AT508" s="217" t="s">
        <v>152</v>
      </c>
      <c r="AU508" s="217" t="s">
        <v>87</v>
      </c>
      <c r="AY508" s="20" t="s">
        <v>136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20" t="s">
        <v>85</v>
      </c>
      <c r="BK508" s="218">
        <f>ROUND(I508*H508,2)</f>
        <v>0</v>
      </c>
      <c r="BL508" s="20" t="s">
        <v>142</v>
      </c>
      <c r="BM508" s="217" t="s">
        <v>2474</v>
      </c>
    </row>
    <row r="509" s="2" customFormat="1">
      <c r="A509" s="41"/>
      <c r="B509" s="42"/>
      <c r="C509" s="43"/>
      <c r="D509" s="219" t="s">
        <v>143</v>
      </c>
      <c r="E509" s="43"/>
      <c r="F509" s="220" t="s">
        <v>2475</v>
      </c>
      <c r="G509" s="43"/>
      <c r="H509" s="43"/>
      <c r="I509" s="221"/>
      <c r="J509" s="43"/>
      <c r="K509" s="43"/>
      <c r="L509" s="47"/>
      <c r="M509" s="222"/>
      <c r="N509" s="223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143</v>
      </c>
      <c r="AU509" s="20" t="s">
        <v>87</v>
      </c>
    </row>
    <row r="510" s="2" customFormat="1">
      <c r="A510" s="41"/>
      <c r="B510" s="42"/>
      <c r="C510" s="43"/>
      <c r="D510" s="276" t="s">
        <v>793</v>
      </c>
      <c r="E510" s="43"/>
      <c r="F510" s="277" t="s">
        <v>2476</v>
      </c>
      <c r="G510" s="43"/>
      <c r="H510" s="43"/>
      <c r="I510" s="221"/>
      <c r="J510" s="43"/>
      <c r="K510" s="43"/>
      <c r="L510" s="47"/>
      <c r="M510" s="222"/>
      <c r="N510" s="223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793</v>
      </c>
      <c r="AU510" s="20" t="s">
        <v>87</v>
      </c>
    </row>
    <row r="511" s="2" customFormat="1">
      <c r="A511" s="41"/>
      <c r="B511" s="42"/>
      <c r="C511" s="43"/>
      <c r="D511" s="219" t="s">
        <v>144</v>
      </c>
      <c r="E511" s="43"/>
      <c r="F511" s="224" t="s">
        <v>1203</v>
      </c>
      <c r="G511" s="43"/>
      <c r="H511" s="43"/>
      <c r="I511" s="221"/>
      <c r="J511" s="43"/>
      <c r="K511" s="43"/>
      <c r="L511" s="47"/>
      <c r="M511" s="222"/>
      <c r="N511" s="223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144</v>
      </c>
      <c r="AU511" s="20" t="s">
        <v>87</v>
      </c>
    </row>
    <row r="512" s="15" customFormat="1">
      <c r="A512" s="15"/>
      <c r="B512" s="258"/>
      <c r="C512" s="259"/>
      <c r="D512" s="219" t="s">
        <v>278</v>
      </c>
      <c r="E512" s="260" t="s">
        <v>21</v>
      </c>
      <c r="F512" s="261" t="s">
        <v>1213</v>
      </c>
      <c r="G512" s="259"/>
      <c r="H512" s="260" t="s">
        <v>21</v>
      </c>
      <c r="I512" s="262"/>
      <c r="J512" s="259"/>
      <c r="K512" s="259"/>
      <c r="L512" s="263"/>
      <c r="M512" s="264"/>
      <c r="N512" s="265"/>
      <c r="O512" s="265"/>
      <c r="P512" s="265"/>
      <c r="Q512" s="265"/>
      <c r="R512" s="265"/>
      <c r="S512" s="265"/>
      <c r="T512" s="266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7" t="s">
        <v>278</v>
      </c>
      <c r="AU512" s="267" t="s">
        <v>87</v>
      </c>
      <c r="AV512" s="15" t="s">
        <v>85</v>
      </c>
      <c r="AW512" s="15" t="s">
        <v>38</v>
      </c>
      <c r="AX512" s="15" t="s">
        <v>77</v>
      </c>
      <c r="AY512" s="267" t="s">
        <v>136</v>
      </c>
    </row>
    <row r="513" s="13" customFormat="1">
      <c r="A513" s="13"/>
      <c r="B513" s="234"/>
      <c r="C513" s="235"/>
      <c r="D513" s="219" t="s">
        <v>278</v>
      </c>
      <c r="E513" s="236" t="s">
        <v>21</v>
      </c>
      <c r="F513" s="237" t="s">
        <v>573</v>
      </c>
      <c r="G513" s="235"/>
      <c r="H513" s="238">
        <v>16.640000000000001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278</v>
      </c>
      <c r="AU513" s="244" t="s">
        <v>87</v>
      </c>
      <c r="AV513" s="13" t="s">
        <v>87</v>
      </c>
      <c r="AW513" s="13" t="s">
        <v>38</v>
      </c>
      <c r="AX513" s="13" t="s">
        <v>85</v>
      </c>
      <c r="AY513" s="244" t="s">
        <v>136</v>
      </c>
    </row>
    <row r="514" s="2" customFormat="1" ht="16.5" customHeight="1">
      <c r="A514" s="41"/>
      <c r="B514" s="42"/>
      <c r="C514" s="225" t="s">
        <v>386</v>
      </c>
      <c r="D514" s="225" t="s">
        <v>152</v>
      </c>
      <c r="E514" s="226" t="s">
        <v>1241</v>
      </c>
      <c r="F514" s="227" t="s">
        <v>1242</v>
      </c>
      <c r="G514" s="228" t="s">
        <v>194</v>
      </c>
      <c r="H514" s="229">
        <v>16.640000000000001</v>
      </c>
      <c r="I514" s="230"/>
      <c r="J514" s="231">
        <f>ROUND(I514*H514,2)</f>
        <v>0</v>
      </c>
      <c r="K514" s="227" t="s">
        <v>790</v>
      </c>
      <c r="L514" s="47"/>
      <c r="M514" s="232" t="s">
        <v>21</v>
      </c>
      <c r="N514" s="233" t="s">
        <v>48</v>
      </c>
      <c r="O514" s="87"/>
      <c r="P514" s="215">
        <f>O514*H514</f>
        <v>0</v>
      </c>
      <c r="Q514" s="215">
        <v>0.93779000000000001</v>
      </c>
      <c r="R514" s="215">
        <f>Q514*H514</f>
        <v>15.604825600000002</v>
      </c>
      <c r="S514" s="215">
        <v>0</v>
      </c>
      <c r="T514" s="216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7" t="s">
        <v>142</v>
      </c>
      <c r="AT514" s="217" t="s">
        <v>152</v>
      </c>
      <c r="AU514" s="217" t="s">
        <v>87</v>
      </c>
      <c r="AY514" s="20" t="s">
        <v>136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20" t="s">
        <v>85</v>
      </c>
      <c r="BK514" s="218">
        <f>ROUND(I514*H514,2)</f>
        <v>0</v>
      </c>
      <c r="BL514" s="20" t="s">
        <v>142</v>
      </c>
      <c r="BM514" s="217" t="s">
        <v>2477</v>
      </c>
    </row>
    <row r="515" s="2" customFormat="1">
      <c r="A515" s="41"/>
      <c r="B515" s="42"/>
      <c r="C515" s="43"/>
      <c r="D515" s="219" t="s">
        <v>143</v>
      </c>
      <c r="E515" s="43"/>
      <c r="F515" s="220" t="s">
        <v>1244</v>
      </c>
      <c r="G515" s="43"/>
      <c r="H515" s="43"/>
      <c r="I515" s="221"/>
      <c r="J515" s="43"/>
      <c r="K515" s="43"/>
      <c r="L515" s="47"/>
      <c r="M515" s="222"/>
      <c r="N515" s="223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143</v>
      </c>
      <c r="AU515" s="20" t="s">
        <v>87</v>
      </c>
    </row>
    <row r="516" s="2" customFormat="1">
      <c r="A516" s="41"/>
      <c r="B516" s="42"/>
      <c r="C516" s="43"/>
      <c r="D516" s="276" t="s">
        <v>793</v>
      </c>
      <c r="E516" s="43"/>
      <c r="F516" s="277" t="s">
        <v>1245</v>
      </c>
      <c r="G516" s="43"/>
      <c r="H516" s="43"/>
      <c r="I516" s="221"/>
      <c r="J516" s="43"/>
      <c r="K516" s="43"/>
      <c r="L516" s="47"/>
      <c r="M516" s="222"/>
      <c r="N516" s="223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793</v>
      </c>
      <c r="AU516" s="20" t="s">
        <v>87</v>
      </c>
    </row>
    <row r="517" s="15" customFormat="1">
      <c r="A517" s="15"/>
      <c r="B517" s="258"/>
      <c r="C517" s="259"/>
      <c r="D517" s="219" t="s">
        <v>278</v>
      </c>
      <c r="E517" s="260" t="s">
        <v>21</v>
      </c>
      <c r="F517" s="261" t="s">
        <v>2478</v>
      </c>
      <c r="G517" s="259"/>
      <c r="H517" s="260" t="s">
        <v>21</v>
      </c>
      <c r="I517" s="262"/>
      <c r="J517" s="259"/>
      <c r="K517" s="259"/>
      <c r="L517" s="263"/>
      <c r="M517" s="264"/>
      <c r="N517" s="265"/>
      <c r="O517" s="265"/>
      <c r="P517" s="265"/>
      <c r="Q517" s="265"/>
      <c r="R517" s="265"/>
      <c r="S517" s="265"/>
      <c r="T517" s="266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7" t="s">
        <v>278</v>
      </c>
      <c r="AU517" s="267" t="s">
        <v>87</v>
      </c>
      <c r="AV517" s="15" t="s">
        <v>85</v>
      </c>
      <c r="AW517" s="15" t="s">
        <v>38</v>
      </c>
      <c r="AX517" s="15" t="s">
        <v>77</v>
      </c>
      <c r="AY517" s="267" t="s">
        <v>136</v>
      </c>
    </row>
    <row r="518" s="15" customFormat="1">
      <c r="A518" s="15"/>
      <c r="B518" s="258"/>
      <c r="C518" s="259"/>
      <c r="D518" s="219" t="s">
        <v>278</v>
      </c>
      <c r="E518" s="260" t="s">
        <v>21</v>
      </c>
      <c r="F518" s="261" t="s">
        <v>2479</v>
      </c>
      <c r="G518" s="259"/>
      <c r="H518" s="260" t="s">
        <v>21</v>
      </c>
      <c r="I518" s="262"/>
      <c r="J518" s="259"/>
      <c r="K518" s="259"/>
      <c r="L518" s="263"/>
      <c r="M518" s="264"/>
      <c r="N518" s="265"/>
      <c r="O518" s="265"/>
      <c r="P518" s="265"/>
      <c r="Q518" s="265"/>
      <c r="R518" s="265"/>
      <c r="S518" s="265"/>
      <c r="T518" s="26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7" t="s">
        <v>278</v>
      </c>
      <c r="AU518" s="267" t="s">
        <v>87</v>
      </c>
      <c r="AV518" s="15" t="s">
        <v>85</v>
      </c>
      <c r="AW518" s="15" t="s">
        <v>38</v>
      </c>
      <c r="AX518" s="15" t="s">
        <v>77</v>
      </c>
      <c r="AY518" s="267" t="s">
        <v>136</v>
      </c>
    </row>
    <row r="519" s="13" customFormat="1">
      <c r="A519" s="13"/>
      <c r="B519" s="234"/>
      <c r="C519" s="235"/>
      <c r="D519" s="219" t="s">
        <v>278</v>
      </c>
      <c r="E519" s="236" t="s">
        <v>21</v>
      </c>
      <c r="F519" s="237" t="s">
        <v>2480</v>
      </c>
      <c r="G519" s="235"/>
      <c r="H519" s="238">
        <v>16.640000000000001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278</v>
      </c>
      <c r="AU519" s="244" t="s">
        <v>87</v>
      </c>
      <c r="AV519" s="13" t="s">
        <v>87</v>
      </c>
      <c r="AW519" s="13" t="s">
        <v>38</v>
      </c>
      <c r="AX519" s="13" t="s">
        <v>77</v>
      </c>
      <c r="AY519" s="244" t="s">
        <v>136</v>
      </c>
    </row>
    <row r="520" s="14" customFormat="1">
      <c r="A520" s="14"/>
      <c r="B520" s="245"/>
      <c r="C520" s="246"/>
      <c r="D520" s="219" t="s">
        <v>278</v>
      </c>
      <c r="E520" s="247" t="s">
        <v>573</v>
      </c>
      <c r="F520" s="248" t="s">
        <v>280</v>
      </c>
      <c r="G520" s="246"/>
      <c r="H520" s="249">
        <v>16.640000000000001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278</v>
      </c>
      <c r="AU520" s="255" t="s">
        <v>87</v>
      </c>
      <c r="AV520" s="14" t="s">
        <v>142</v>
      </c>
      <c r="AW520" s="14" t="s">
        <v>38</v>
      </c>
      <c r="AX520" s="14" t="s">
        <v>85</v>
      </c>
      <c r="AY520" s="255" t="s">
        <v>136</v>
      </c>
    </row>
    <row r="521" s="12" customFormat="1" ht="22.8" customHeight="1">
      <c r="A521" s="12"/>
      <c r="B521" s="191"/>
      <c r="C521" s="192"/>
      <c r="D521" s="193" t="s">
        <v>76</v>
      </c>
      <c r="E521" s="256" t="s">
        <v>141</v>
      </c>
      <c r="F521" s="256" t="s">
        <v>1324</v>
      </c>
      <c r="G521" s="192"/>
      <c r="H521" s="192"/>
      <c r="I521" s="195"/>
      <c r="J521" s="257">
        <f>BK521</f>
        <v>0</v>
      </c>
      <c r="K521" s="192"/>
      <c r="L521" s="197"/>
      <c r="M521" s="198"/>
      <c r="N521" s="199"/>
      <c r="O521" s="199"/>
      <c r="P521" s="200">
        <f>SUM(P522:P532)</f>
        <v>0</v>
      </c>
      <c r="Q521" s="199"/>
      <c r="R521" s="200">
        <f>SUM(R522:R532)</f>
        <v>0.32000000000000001</v>
      </c>
      <c r="S521" s="199"/>
      <c r="T521" s="201">
        <f>SUM(T522:T532)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2" t="s">
        <v>85</v>
      </c>
      <c r="AT521" s="203" t="s">
        <v>76</v>
      </c>
      <c r="AU521" s="203" t="s">
        <v>85</v>
      </c>
      <c r="AY521" s="202" t="s">
        <v>136</v>
      </c>
      <c r="BK521" s="204">
        <f>SUM(BK522:BK532)</f>
        <v>0</v>
      </c>
    </row>
    <row r="522" s="2" customFormat="1" ht="16.5" customHeight="1">
      <c r="A522" s="41"/>
      <c r="B522" s="42"/>
      <c r="C522" s="225" t="s">
        <v>276</v>
      </c>
      <c r="D522" s="225" t="s">
        <v>152</v>
      </c>
      <c r="E522" s="226" t="s">
        <v>2481</v>
      </c>
      <c r="F522" s="227" t="s">
        <v>2482</v>
      </c>
      <c r="G522" s="228" t="s">
        <v>543</v>
      </c>
      <c r="H522" s="229">
        <v>18.719999999999999</v>
      </c>
      <c r="I522" s="230"/>
      <c r="J522" s="231">
        <f>ROUND(I522*H522,2)</f>
        <v>0</v>
      </c>
      <c r="K522" s="227" t="s">
        <v>21</v>
      </c>
      <c r="L522" s="47"/>
      <c r="M522" s="232" t="s">
        <v>21</v>
      </c>
      <c r="N522" s="233" t="s">
        <v>48</v>
      </c>
      <c r="O522" s="87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7" t="s">
        <v>142</v>
      </c>
      <c r="AT522" s="217" t="s">
        <v>152</v>
      </c>
      <c r="AU522" s="217" t="s">
        <v>87</v>
      </c>
      <c r="AY522" s="20" t="s">
        <v>136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20" t="s">
        <v>85</v>
      </c>
      <c r="BK522" s="218">
        <f>ROUND(I522*H522,2)</f>
        <v>0</v>
      </c>
      <c r="BL522" s="20" t="s">
        <v>142</v>
      </c>
      <c r="BM522" s="217" t="s">
        <v>2483</v>
      </c>
    </row>
    <row r="523" s="2" customFormat="1">
      <c r="A523" s="41"/>
      <c r="B523" s="42"/>
      <c r="C523" s="43"/>
      <c r="D523" s="219" t="s">
        <v>143</v>
      </c>
      <c r="E523" s="43"/>
      <c r="F523" s="220" t="s">
        <v>2484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143</v>
      </c>
      <c r="AU523" s="20" t="s">
        <v>87</v>
      </c>
    </row>
    <row r="524" s="2" customFormat="1">
      <c r="A524" s="41"/>
      <c r="B524" s="42"/>
      <c r="C524" s="43"/>
      <c r="D524" s="219" t="s">
        <v>144</v>
      </c>
      <c r="E524" s="43"/>
      <c r="F524" s="224" t="s">
        <v>1203</v>
      </c>
      <c r="G524" s="43"/>
      <c r="H524" s="43"/>
      <c r="I524" s="221"/>
      <c r="J524" s="43"/>
      <c r="K524" s="43"/>
      <c r="L524" s="47"/>
      <c r="M524" s="222"/>
      <c r="N524" s="223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144</v>
      </c>
      <c r="AU524" s="20" t="s">
        <v>87</v>
      </c>
    </row>
    <row r="525" s="15" customFormat="1">
      <c r="A525" s="15"/>
      <c r="B525" s="258"/>
      <c r="C525" s="259"/>
      <c r="D525" s="219" t="s">
        <v>278</v>
      </c>
      <c r="E525" s="260" t="s">
        <v>21</v>
      </c>
      <c r="F525" s="261" t="s">
        <v>2485</v>
      </c>
      <c r="G525" s="259"/>
      <c r="H525" s="260" t="s">
        <v>21</v>
      </c>
      <c r="I525" s="262"/>
      <c r="J525" s="259"/>
      <c r="K525" s="259"/>
      <c r="L525" s="263"/>
      <c r="M525" s="264"/>
      <c r="N525" s="265"/>
      <c r="O525" s="265"/>
      <c r="P525" s="265"/>
      <c r="Q525" s="265"/>
      <c r="R525" s="265"/>
      <c r="S525" s="265"/>
      <c r="T525" s="266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7" t="s">
        <v>278</v>
      </c>
      <c r="AU525" s="267" t="s">
        <v>87</v>
      </c>
      <c r="AV525" s="15" t="s">
        <v>85</v>
      </c>
      <c r="AW525" s="15" t="s">
        <v>38</v>
      </c>
      <c r="AX525" s="15" t="s">
        <v>77</v>
      </c>
      <c r="AY525" s="267" t="s">
        <v>136</v>
      </c>
    </row>
    <row r="526" s="13" customFormat="1">
      <c r="A526" s="13"/>
      <c r="B526" s="234"/>
      <c r="C526" s="235"/>
      <c r="D526" s="219" t="s">
        <v>278</v>
      </c>
      <c r="E526" s="236" t="s">
        <v>21</v>
      </c>
      <c r="F526" s="237" t="s">
        <v>2486</v>
      </c>
      <c r="G526" s="235"/>
      <c r="H526" s="238">
        <v>18.719999999999999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278</v>
      </c>
      <c r="AU526" s="244" t="s">
        <v>87</v>
      </c>
      <c r="AV526" s="13" t="s">
        <v>87</v>
      </c>
      <c r="AW526" s="13" t="s">
        <v>38</v>
      </c>
      <c r="AX526" s="13" t="s">
        <v>77</v>
      </c>
      <c r="AY526" s="244" t="s">
        <v>136</v>
      </c>
    </row>
    <row r="527" s="14" customFormat="1">
      <c r="A527" s="14"/>
      <c r="B527" s="245"/>
      <c r="C527" s="246"/>
      <c r="D527" s="219" t="s">
        <v>278</v>
      </c>
      <c r="E527" s="247" t="s">
        <v>2075</v>
      </c>
      <c r="F527" s="248" t="s">
        <v>280</v>
      </c>
      <c r="G527" s="246"/>
      <c r="H527" s="249">
        <v>18.719999999999999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5" t="s">
        <v>278</v>
      </c>
      <c r="AU527" s="255" t="s">
        <v>87</v>
      </c>
      <c r="AV527" s="14" t="s">
        <v>142</v>
      </c>
      <c r="AW527" s="14" t="s">
        <v>38</v>
      </c>
      <c r="AX527" s="14" t="s">
        <v>85</v>
      </c>
      <c r="AY527" s="255" t="s">
        <v>136</v>
      </c>
    </row>
    <row r="528" s="2" customFormat="1" ht="16.5" customHeight="1">
      <c r="A528" s="41"/>
      <c r="B528" s="42"/>
      <c r="C528" s="225" t="s">
        <v>395</v>
      </c>
      <c r="D528" s="225" t="s">
        <v>152</v>
      </c>
      <c r="E528" s="226" t="s">
        <v>2487</v>
      </c>
      <c r="F528" s="227" t="s">
        <v>2488</v>
      </c>
      <c r="G528" s="228" t="s">
        <v>210</v>
      </c>
      <c r="H528" s="229">
        <v>10</v>
      </c>
      <c r="I528" s="230"/>
      <c r="J528" s="231">
        <f>ROUND(I528*H528,2)</f>
        <v>0</v>
      </c>
      <c r="K528" s="227" t="s">
        <v>21</v>
      </c>
      <c r="L528" s="47"/>
      <c r="M528" s="232" t="s">
        <v>21</v>
      </c>
      <c r="N528" s="233" t="s">
        <v>48</v>
      </c>
      <c r="O528" s="87"/>
      <c r="P528" s="215">
        <f>O528*H528</f>
        <v>0</v>
      </c>
      <c r="Q528" s="215">
        <v>0.032000000000000001</v>
      </c>
      <c r="R528" s="215">
        <f>Q528*H528</f>
        <v>0.32000000000000001</v>
      </c>
      <c r="S528" s="215">
        <v>0</v>
      </c>
      <c r="T528" s="216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7" t="s">
        <v>142</v>
      </c>
      <c r="AT528" s="217" t="s">
        <v>152</v>
      </c>
      <c r="AU528" s="217" t="s">
        <v>87</v>
      </c>
      <c r="AY528" s="20" t="s">
        <v>136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20" t="s">
        <v>85</v>
      </c>
      <c r="BK528" s="218">
        <f>ROUND(I528*H528,2)</f>
        <v>0</v>
      </c>
      <c r="BL528" s="20" t="s">
        <v>142</v>
      </c>
      <c r="BM528" s="217" t="s">
        <v>2489</v>
      </c>
    </row>
    <row r="529" s="2" customFormat="1">
      <c r="A529" s="41"/>
      <c r="B529" s="42"/>
      <c r="C529" s="43"/>
      <c r="D529" s="219" t="s">
        <v>143</v>
      </c>
      <c r="E529" s="43"/>
      <c r="F529" s="220" t="s">
        <v>2490</v>
      </c>
      <c r="G529" s="43"/>
      <c r="H529" s="43"/>
      <c r="I529" s="221"/>
      <c r="J529" s="43"/>
      <c r="K529" s="43"/>
      <c r="L529" s="47"/>
      <c r="M529" s="222"/>
      <c r="N529" s="223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143</v>
      </c>
      <c r="AU529" s="20" t="s">
        <v>87</v>
      </c>
    </row>
    <row r="530" s="2" customFormat="1">
      <c r="A530" s="41"/>
      <c r="B530" s="42"/>
      <c r="C530" s="43"/>
      <c r="D530" s="219" t="s">
        <v>144</v>
      </c>
      <c r="E530" s="43"/>
      <c r="F530" s="224" t="s">
        <v>2491</v>
      </c>
      <c r="G530" s="43"/>
      <c r="H530" s="43"/>
      <c r="I530" s="221"/>
      <c r="J530" s="43"/>
      <c r="K530" s="43"/>
      <c r="L530" s="47"/>
      <c r="M530" s="222"/>
      <c r="N530" s="223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144</v>
      </c>
      <c r="AU530" s="20" t="s">
        <v>87</v>
      </c>
    </row>
    <row r="531" s="15" customFormat="1">
      <c r="A531" s="15"/>
      <c r="B531" s="258"/>
      <c r="C531" s="259"/>
      <c r="D531" s="219" t="s">
        <v>278</v>
      </c>
      <c r="E531" s="260" t="s">
        <v>21</v>
      </c>
      <c r="F531" s="261" t="s">
        <v>2314</v>
      </c>
      <c r="G531" s="259"/>
      <c r="H531" s="260" t="s">
        <v>21</v>
      </c>
      <c r="I531" s="262"/>
      <c r="J531" s="259"/>
      <c r="K531" s="259"/>
      <c r="L531" s="263"/>
      <c r="M531" s="264"/>
      <c r="N531" s="265"/>
      <c r="O531" s="265"/>
      <c r="P531" s="265"/>
      <c r="Q531" s="265"/>
      <c r="R531" s="265"/>
      <c r="S531" s="265"/>
      <c r="T531" s="266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7" t="s">
        <v>278</v>
      </c>
      <c r="AU531" s="267" t="s">
        <v>87</v>
      </c>
      <c r="AV531" s="15" t="s">
        <v>85</v>
      </c>
      <c r="AW531" s="15" t="s">
        <v>38</v>
      </c>
      <c r="AX531" s="15" t="s">
        <v>77</v>
      </c>
      <c r="AY531" s="267" t="s">
        <v>136</v>
      </c>
    </row>
    <row r="532" s="13" customFormat="1">
      <c r="A532" s="13"/>
      <c r="B532" s="234"/>
      <c r="C532" s="235"/>
      <c r="D532" s="219" t="s">
        <v>278</v>
      </c>
      <c r="E532" s="236" t="s">
        <v>21</v>
      </c>
      <c r="F532" s="237" t="s">
        <v>2492</v>
      </c>
      <c r="G532" s="235"/>
      <c r="H532" s="238">
        <v>10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278</v>
      </c>
      <c r="AU532" s="244" t="s">
        <v>87</v>
      </c>
      <c r="AV532" s="13" t="s">
        <v>87</v>
      </c>
      <c r="AW532" s="13" t="s">
        <v>38</v>
      </c>
      <c r="AX532" s="13" t="s">
        <v>85</v>
      </c>
      <c r="AY532" s="244" t="s">
        <v>136</v>
      </c>
    </row>
    <row r="533" s="12" customFormat="1" ht="22.8" customHeight="1">
      <c r="A533" s="12"/>
      <c r="B533" s="191"/>
      <c r="C533" s="192"/>
      <c r="D533" s="193" t="s">
        <v>76</v>
      </c>
      <c r="E533" s="256" t="s">
        <v>167</v>
      </c>
      <c r="F533" s="256" t="s">
        <v>1381</v>
      </c>
      <c r="G533" s="192"/>
      <c r="H533" s="192"/>
      <c r="I533" s="195"/>
      <c r="J533" s="257">
        <f>BK533</f>
        <v>0</v>
      </c>
      <c r="K533" s="192"/>
      <c r="L533" s="197"/>
      <c r="M533" s="198"/>
      <c r="N533" s="199"/>
      <c r="O533" s="199"/>
      <c r="P533" s="200">
        <f>SUM(P534:P728)</f>
        <v>0</v>
      </c>
      <c r="Q533" s="199"/>
      <c r="R533" s="200">
        <f>SUM(R534:R728)</f>
        <v>1.0701702400000002</v>
      </c>
      <c r="S533" s="199"/>
      <c r="T533" s="201">
        <f>SUM(T534:T728)</f>
        <v>100.21256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2" t="s">
        <v>85</v>
      </c>
      <c r="AT533" s="203" t="s">
        <v>76</v>
      </c>
      <c r="AU533" s="203" t="s">
        <v>85</v>
      </c>
      <c r="AY533" s="202" t="s">
        <v>136</v>
      </c>
      <c r="BK533" s="204">
        <f>SUM(BK534:BK728)</f>
        <v>0</v>
      </c>
    </row>
    <row r="534" s="2" customFormat="1" ht="21.75" customHeight="1">
      <c r="A534" s="41"/>
      <c r="B534" s="42"/>
      <c r="C534" s="225" t="s">
        <v>283</v>
      </c>
      <c r="D534" s="225" t="s">
        <v>152</v>
      </c>
      <c r="E534" s="226" t="s">
        <v>1463</v>
      </c>
      <c r="F534" s="227" t="s">
        <v>1464</v>
      </c>
      <c r="G534" s="228" t="s">
        <v>194</v>
      </c>
      <c r="H534" s="229">
        <v>138.71000000000001</v>
      </c>
      <c r="I534" s="230"/>
      <c r="J534" s="231">
        <f>ROUND(I534*H534,2)</f>
        <v>0</v>
      </c>
      <c r="K534" s="227" t="s">
        <v>790</v>
      </c>
      <c r="L534" s="47"/>
      <c r="M534" s="232" t="s">
        <v>21</v>
      </c>
      <c r="N534" s="233" t="s">
        <v>48</v>
      </c>
      <c r="O534" s="87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7" t="s">
        <v>142</v>
      </c>
      <c r="AT534" s="217" t="s">
        <v>152</v>
      </c>
      <c r="AU534" s="217" t="s">
        <v>87</v>
      </c>
      <c r="AY534" s="20" t="s">
        <v>136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20" t="s">
        <v>85</v>
      </c>
      <c r="BK534" s="218">
        <f>ROUND(I534*H534,2)</f>
        <v>0</v>
      </c>
      <c r="BL534" s="20" t="s">
        <v>142</v>
      </c>
      <c r="BM534" s="217" t="s">
        <v>2493</v>
      </c>
    </row>
    <row r="535" s="2" customFormat="1">
      <c r="A535" s="41"/>
      <c r="B535" s="42"/>
      <c r="C535" s="43"/>
      <c r="D535" s="219" t="s">
        <v>143</v>
      </c>
      <c r="E535" s="43"/>
      <c r="F535" s="220" t="s">
        <v>1466</v>
      </c>
      <c r="G535" s="43"/>
      <c r="H535" s="43"/>
      <c r="I535" s="221"/>
      <c r="J535" s="43"/>
      <c r="K535" s="43"/>
      <c r="L535" s="47"/>
      <c r="M535" s="222"/>
      <c r="N535" s="223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143</v>
      </c>
      <c r="AU535" s="20" t="s">
        <v>87</v>
      </c>
    </row>
    <row r="536" s="2" customFormat="1">
      <c r="A536" s="41"/>
      <c r="B536" s="42"/>
      <c r="C536" s="43"/>
      <c r="D536" s="276" t="s">
        <v>793</v>
      </c>
      <c r="E536" s="43"/>
      <c r="F536" s="277" t="s">
        <v>1467</v>
      </c>
      <c r="G536" s="43"/>
      <c r="H536" s="43"/>
      <c r="I536" s="221"/>
      <c r="J536" s="43"/>
      <c r="K536" s="43"/>
      <c r="L536" s="47"/>
      <c r="M536" s="222"/>
      <c r="N536" s="223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793</v>
      </c>
      <c r="AU536" s="20" t="s">
        <v>87</v>
      </c>
    </row>
    <row r="537" s="15" customFormat="1">
      <c r="A537" s="15"/>
      <c r="B537" s="258"/>
      <c r="C537" s="259"/>
      <c r="D537" s="219" t="s">
        <v>278</v>
      </c>
      <c r="E537" s="260" t="s">
        <v>21</v>
      </c>
      <c r="F537" s="261" t="s">
        <v>2494</v>
      </c>
      <c r="G537" s="259"/>
      <c r="H537" s="260" t="s">
        <v>21</v>
      </c>
      <c r="I537" s="262"/>
      <c r="J537" s="259"/>
      <c r="K537" s="259"/>
      <c r="L537" s="263"/>
      <c r="M537" s="264"/>
      <c r="N537" s="265"/>
      <c r="O537" s="265"/>
      <c r="P537" s="265"/>
      <c r="Q537" s="265"/>
      <c r="R537" s="265"/>
      <c r="S537" s="265"/>
      <c r="T537" s="266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7" t="s">
        <v>278</v>
      </c>
      <c r="AU537" s="267" t="s">
        <v>87</v>
      </c>
      <c r="AV537" s="15" t="s">
        <v>85</v>
      </c>
      <c r="AW537" s="15" t="s">
        <v>38</v>
      </c>
      <c r="AX537" s="15" t="s">
        <v>77</v>
      </c>
      <c r="AY537" s="267" t="s">
        <v>136</v>
      </c>
    </row>
    <row r="538" s="13" customFormat="1">
      <c r="A538" s="13"/>
      <c r="B538" s="234"/>
      <c r="C538" s="235"/>
      <c r="D538" s="219" t="s">
        <v>278</v>
      </c>
      <c r="E538" s="236" t="s">
        <v>21</v>
      </c>
      <c r="F538" s="237" t="s">
        <v>2495</v>
      </c>
      <c r="G538" s="235"/>
      <c r="H538" s="238">
        <v>15.51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278</v>
      </c>
      <c r="AU538" s="244" t="s">
        <v>87</v>
      </c>
      <c r="AV538" s="13" t="s">
        <v>87</v>
      </c>
      <c r="AW538" s="13" t="s">
        <v>38</v>
      </c>
      <c r="AX538" s="13" t="s">
        <v>77</v>
      </c>
      <c r="AY538" s="244" t="s">
        <v>136</v>
      </c>
    </row>
    <row r="539" s="13" customFormat="1">
      <c r="A539" s="13"/>
      <c r="B539" s="234"/>
      <c r="C539" s="235"/>
      <c r="D539" s="219" t="s">
        <v>278</v>
      </c>
      <c r="E539" s="236" t="s">
        <v>21</v>
      </c>
      <c r="F539" s="237" t="s">
        <v>2496</v>
      </c>
      <c r="G539" s="235"/>
      <c r="H539" s="238">
        <v>123.2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278</v>
      </c>
      <c r="AU539" s="244" t="s">
        <v>87</v>
      </c>
      <c r="AV539" s="13" t="s">
        <v>87</v>
      </c>
      <c r="AW539" s="13" t="s">
        <v>38</v>
      </c>
      <c r="AX539" s="13" t="s">
        <v>77</v>
      </c>
      <c r="AY539" s="244" t="s">
        <v>136</v>
      </c>
    </row>
    <row r="540" s="14" customFormat="1">
      <c r="A540" s="14"/>
      <c r="B540" s="245"/>
      <c r="C540" s="246"/>
      <c r="D540" s="219" t="s">
        <v>278</v>
      </c>
      <c r="E540" s="247" t="s">
        <v>625</v>
      </c>
      <c r="F540" s="248" t="s">
        <v>280</v>
      </c>
      <c r="G540" s="246"/>
      <c r="H540" s="249">
        <v>138.71000000000001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278</v>
      </c>
      <c r="AU540" s="255" t="s">
        <v>87</v>
      </c>
      <c r="AV540" s="14" t="s">
        <v>142</v>
      </c>
      <c r="AW540" s="14" t="s">
        <v>38</v>
      </c>
      <c r="AX540" s="14" t="s">
        <v>85</v>
      </c>
      <c r="AY540" s="255" t="s">
        <v>136</v>
      </c>
    </row>
    <row r="541" s="2" customFormat="1" ht="24.15" customHeight="1">
      <c r="A541" s="41"/>
      <c r="B541" s="42"/>
      <c r="C541" s="225" t="s">
        <v>402</v>
      </c>
      <c r="D541" s="225" t="s">
        <v>152</v>
      </c>
      <c r="E541" s="226" t="s">
        <v>1469</v>
      </c>
      <c r="F541" s="227" t="s">
        <v>1470</v>
      </c>
      <c r="G541" s="228" t="s">
        <v>194</v>
      </c>
      <c r="H541" s="229">
        <v>8322.6000000000004</v>
      </c>
      <c r="I541" s="230"/>
      <c r="J541" s="231">
        <f>ROUND(I541*H541,2)</f>
        <v>0</v>
      </c>
      <c r="K541" s="227" t="s">
        <v>790</v>
      </c>
      <c r="L541" s="47"/>
      <c r="M541" s="232" t="s">
        <v>21</v>
      </c>
      <c r="N541" s="233" t="s">
        <v>48</v>
      </c>
      <c r="O541" s="87"/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7" t="s">
        <v>142</v>
      </c>
      <c r="AT541" s="217" t="s">
        <v>152</v>
      </c>
      <c r="AU541" s="217" t="s">
        <v>87</v>
      </c>
      <c r="AY541" s="20" t="s">
        <v>136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20" t="s">
        <v>85</v>
      </c>
      <c r="BK541" s="218">
        <f>ROUND(I541*H541,2)</f>
        <v>0</v>
      </c>
      <c r="BL541" s="20" t="s">
        <v>142</v>
      </c>
      <c r="BM541" s="217" t="s">
        <v>2497</v>
      </c>
    </row>
    <row r="542" s="2" customFormat="1">
      <c r="A542" s="41"/>
      <c r="B542" s="42"/>
      <c r="C542" s="43"/>
      <c r="D542" s="219" t="s">
        <v>143</v>
      </c>
      <c r="E542" s="43"/>
      <c r="F542" s="220" t="s">
        <v>1472</v>
      </c>
      <c r="G542" s="43"/>
      <c r="H542" s="43"/>
      <c r="I542" s="221"/>
      <c r="J542" s="43"/>
      <c r="K542" s="43"/>
      <c r="L542" s="47"/>
      <c r="M542" s="222"/>
      <c r="N542" s="223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143</v>
      </c>
      <c r="AU542" s="20" t="s">
        <v>87</v>
      </c>
    </row>
    <row r="543" s="2" customFormat="1">
      <c r="A543" s="41"/>
      <c r="B543" s="42"/>
      <c r="C543" s="43"/>
      <c r="D543" s="276" t="s">
        <v>793</v>
      </c>
      <c r="E543" s="43"/>
      <c r="F543" s="277" t="s">
        <v>1473</v>
      </c>
      <c r="G543" s="43"/>
      <c r="H543" s="43"/>
      <c r="I543" s="221"/>
      <c r="J543" s="43"/>
      <c r="K543" s="43"/>
      <c r="L543" s="47"/>
      <c r="M543" s="222"/>
      <c r="N543" s="223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793</v>
      </c>
      <c r="AU543" s="20" t="s">
        <v>87</v>
      </c>
    </row>
    <row r="544" s="13" customFormat="1">
      <c r="A544" s="13"/>
      <c r="B544" s="234"/>
      <c r="C544" s="235"/>
      <c r="D544" s="219" t="s">
        <v>278</v>
      </c>
      <c r="E544" s="236" t="s">
        <v>21</v>
      </c>
      <c r="F544" s="237" t="s">
        <v>2498</v>
      </c>
      <c r="G544" s="235"/>
      <c r="H544" s="238">
        <v>8322.6000000000004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278</v>
      </c>
      <c r="AU544" s="244" t="s">
        <v>87</v>
      </c>
      <c r="AV544" s="13" t="s">
        <v>87</v>
      </c>
      <c r="AW544" s="13" t="s">
        <v>38</v>
      </c>
      <c r="AX544" s="13" t="s">
        <v>85</v>
      </c>
      <c r="AY544" s="244" t="s">
        <v>136</v>
      </c>
    </row>
    <row r="545" s="2" customFormat="1" ht="24.15" customHeight="1">
      <c r="A545" s="41"/>
      <c r="B545" s="42"/>
      <c r="C545" s="225" t="s">
        <v>290</v>
      </c>
      <c r="D545" s="225" t="s">
        <v>152</v>
      </c>
      <c r="E545" s="226" t="s">
        <v>1475</v>
      </c>
      <c r="F545" s="227" t="s">
        <v>1476</v>
      </c>
      <c r="G545" s="228" t="s">
        <v>194</v>
      </c>
      <c r="H545" s="229">
        <v>138.71000000000001</v>
      </c>
      <c r="I545" s="230"/>
      <c r="J545" s="231">
        <f>ROUND(I545*H545,2)</f>
        <v>0</v>
      </c>
      <c r="K545" s="227" t="s">
        <v>790</v>
      </c>
      <c r="L545" s="47"/>
      <c r="M545" s="232" t="s">
        <v>21</v>
      </c>
      <c r="N545" s="233" t="s">
        <v>48</v>
      </c>
      <c r="O545" s="87"/>
      <c r="P545" s="215">
        <f>O545*H545</f>
        <v>0</v>
      </c>
      <c r="Q545" s="215">
        <v>0</v>
      </c>
      <c r="R545" s="215">
        <f>Q545*H545</f>
        <v>0</v>
      </c>
      <c r="S545" s="215">
        <v>0</v>
      </c>
      <c r="T545" s="216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7" t="s">
        <v>142</v>
      </c>
      <c r="AT545" s="217" t="s">
        <v>152</v>
      </c>
      <c r="AU545" s="217" t="s">
        <v>87</v>
      </c>
      <c r="AY545" s="20" t="s">
        <v>136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20" t="s">
        <v>85</v>
      </c>
      <c r="BK545" s="218">
        <f>ROUND(I545*H545,2)</f>
        <v>0</v>
      </c>
      <c r="BL545" s="20" t="s">
        <v>142</v>
      </c>
      <c r="BM545" s="217" t="s">
        <v>2499</v>
      </c>
    </row>
    <row r="546" s="2" customFormat="1">
      <c r="A546" s="41"/>
      <c r="B546" s="42"/>
      <c r="C546" s="43"/>
      <c r="D546" s="219" t="s">
        <v>143</v>
      </c>
      <c r="E546" s="43"/>
      <c r="F546" s="220" t="s">
        <v>1478</v>
      </c>
      <c r="G546" s="43"/>
      <c r="H546" s="43"/>
      <c r="I546" s="221"/>
      <c r="J546" s="43"/>
      <c r="K546" s="43"/>
      <c r="L546" s="47"/>
      <c r="M546" s="222"/>
      <c r="N546" s="223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143</v>
      </c>
      <c r="AU546" s="20" t="s">
        <v>87</v>
      </c>
    </row>
    <row r="547" s="2" customFormat="1">
      <c r="A547" s="41"/>
      <c r="B547" s="42"/>
      <c r="C547" s="43"/>
      <c r="D547" s="276" t="s">
        <v>793</v>
      </c>
      <c r="E547" s="43"/>
      <c r="F547" s="277" t="s">
        <v>1479</v>
      </c>
      <c r="G547" s="43"/>
      <c r="H547" s="43"/>
      <c r="I547" s="221"/>
      <c r="J547" s="43"/>
      <c r="K547" s="43"/>
      <c r="L547" s="47"/>
      <c r="M547" s="222"/>
      <c r="N547" s="223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793</v>
      </c>
      <c r="AU547" s="20" t="s">
        <v>87</v>
      </c>
    </row>
    <row r="548" s="13" customFormat="1">
      <c r="A548" s="13"/>
      <c r="B548" s="234"/>
      <c r="C548" s="235"/>
      <c r="D548" s="219" t="s">
        <v>278</v>
      </c>
      <c r="E548" s="236" t="s">
        <v>21</v>
      </c>
      <c r="F548" s="237" t="s">
        <v>625</v>
      </c>
      <c r="G548" s="235"/>
      <c r="H548" s="238">
        <v>138.71000000000001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278</v>
      </c>
      <c r="AU548" s="244" t="s">
        <v>87</v>
      </c>
      <c r="AV548" s="13" t="s">
        <v>87</v>
      </c>
      <c r="AW548" s="13" t="s">
        <v>38</v>
      </c>
      <c r="AX548" s="13" t="s">
        <v>85</v>
      </c>
      <c r="AY548" s="244" t="s">
        <v>136</v>
      </c>
    </row>
    <row r="549" s="2" customFormat="1" ht="21.75" customHeight="1">
      <c r="A549" s="41"/>
      <c r="B549" s="42"/>
      <c r="C549" s="225" t="s">
        <v>409</v>
      </c>
      <c r="D549" s="225" t="s">
        <v>152</v>
      </c>
      <c r="E549" s="226" t="s">
        <v>2500</v>
      </c>
      <c r="F549" s="227" t="s">
        <v>2501</v>
      </c>
      <c r="G549" s="228" t="s">
        <v>543</v>
      </c>
      <c r="H549" s="229">
        <v>84.031999999999996</v>
      </c>
      <c r="I549" s="230"/>
      <c r="J549" s="231">
        <f>ROUND(I549*H549,2)</f>
        <v>0</v>
      </c>
      <c r="K549" s="227" t="s">
        <v>790</v>
      </c>
      <c r="L549" s="47"/>
      <c r="M549" s="232" t="s">
        <v>21</v>
      </c>
      <c r="N549" s="233" t="s">
        <v>48</v>
      </c>
      <c r="O549" s="87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7" t="s">
        <v>142</v>
      </c>
      <c r="AT549" s="217" t="s">
        <v>152</v>
      </c>
      <c r="AU549" s="217" t="s">
        <v>87</v>
      </c>
      <c r="AY549" s="20" t="s">
        <v>136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20" t="s">
        <v>85</v>
      </c>
      <c r="BK549" s="218">
        <f>ROUND(I549*H549,2)</f>
        <v>0</v>
      </c>
      <c r="BL549" s="20" t="s">
        <v>142</v>
      </c>
      <c r="BM549" s="217" t="s">
        <v>2502</v>
      </c>
    </row>
    <row r="550" s="2" customFormat="1">
      <c r="A550" s="41"/>
      <c r="B550" s="42"/>
      <c r="C550" s="43"/>
      <c r="D550" s="219" t="s">
        <v>143</v>
      </c>
      <c r="E550" s="43"/>
      <c r="F550" s="220" t="s">
        <v>2503</v>
      </c>
      <c r="G550" s="43"/>
      <c r="H550" s="43"/>
      <c r="I550" s="221"/>
      <c r="J550" s="43"/>
      <c r="K550" s="43"/>
      <c r="L550" s="47"/>
      <c r="M550" s="222"/>
      <c r="N550" s="22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143</v>
      </c>
      <c r="AU550" s="20" t="s">
        <v>87</v>
      </c>
    </row>
    <row r="551" s="2" customFormat="1">
      <c r="A551" s="41"/>
      <c r="B551" s="42"/>
      <c r="C551" s="43"/>
      <c r="D551" s="276" t="s">
        <v>793</v>
      </c>
      <c r="E551" s="43"/>
      <c r="F551" s="277" t="s">
        <v>2504</v>
      </c>
      <c r="G551" s="43"/>
      <c r="H551" s="43"/>
      <c r="I551" s="221"/>
      <c r="J551" s="43"/>
      <c r="K551" s="43"/>
      <c r="L551" s="47"/>
      <c r="M551" s="222"/>
      <c r="N551" s="223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793</v>
      </c>
      <c r="AU551" s="20" t="s">
        <v>87</v>
      </c>
    </row>
    <row r="552" s="15" customFormat="1">
      <c r="A552" s="15"/>
      <c r="B552" s="258"/>
      <c r="C552" s="259"/>
      <c r="D552" s="219" t="s">
        <v>278</v>
      </c>
      <c r="E552" s="260" t="s">
        <v>21</v>
      </c>
      <c r="F552" s="261" t="s">
        <v>2478</v>
      </c>
      <c r="G552" s="259"/>
      <c r="H552" s="260" t="s">
        <v>21</v>
      </c>
      <c r="I552" s="262"/>
      <c r="J552" s="259"/>
      <c r="K552" s="259"/>
      <c r="L552" s="263"/>
      <c r="M552" s="264"/>
      <c r="N552" s="265"/>
      <c r="O552" s="265"/>
      <c r="P552" s="265"/>
      <c r="Q552" s="265"/>
      <c r="R552" s="265"/>
      <c r="S552" s="265"/>
      <c r="T552" s="26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7" t="s">
        <v>278</v>
      </c>
      <c r="AU552" s="267" t="s">
        <v>87</v>
      </c>
      <c r="AV552" s="15" t="s">
        <v>85</v>
      </c>
      <c r="AW552" s="15" t="s">
        <v>38</v>
      </c>
      <c r="AX552" s="15" t="s">
        <v>77</v>
      </c>
      <c r="AY552" s="267" t="s">
        <v>136</v>
      </c>
    </row>
    <row r="553" s="13" customFormat="1">
      <c r="A553" s="13"/>
      <c r="B553" s="234"/>
      <c r="C553" s="235"/>
      <c r="D553" s="219" t="s">
        <v>278</v>
      </c>
      <c r="E553" s="236" t="s">
        <v>2020</v>
      </c>
      <c r="F553" s="237" t="s">
        <v>2505</v>
      </c>
      <c r="G553" s="235"/>
      <c r="H553" s="238">
        <v>84.031999999999996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278</v>
      </c>
      <c r="AU553" s="244" t="s">
        <v>87</v>
      </c>
      <c r="AV553" s="13" t="s">
        <v>87</v>
      </c>
      <c r="AW553" s="13" t="s">
        <v>38</v>
      </c>
      <c r="AX553" s="13" t="s">
        <v>85</v>
      </c>
      <c r="AY553" s="244" t="s">
        <v>136</v>
      </c>
    </row>
    <row r="554" s="2" customFormat="1" ht="16.5" customHeight="1">
      <c r="A554" s="41"/>
      <c r="B554" s="42"/>
      <c r="C554" s="225" t="s">
        <v>294</v>
      </c>
      <c r="D554" s="225" t="s">
        <v>152</v>
      </c>
      <c r="E554" s="226" t="s">
        <v>2506</v>
      </c>
      <c r="F554" s="227" t="s">
        <v>2507</v>
      </c>
      <c r="G554" s="228" t="s">
        <v>543</v>
      </c>
      <c r="H554" s="229">
        <v>84.031999999999996</v>
      </c>
      <c r="I554" s="230"/>
      <c r="J554" s="231">
        <f>ROUND(I554*H554,2)</f>
        <v>0</v>
      </c>
      <c r="K554" s="227" t="s">
        <v>790</v>
      </c>
      <c r="L554" s="47"/>
      <c r="M554" s="232" t="s">
        <v>21</v>
      </c>
      <c r="N554" s="233" t="s">
        <v>48</v>
      </c>
      <c r="O554" s="87"/>
      <c r="P554" s="215">
        <f>O554*H554</f>
        <v>0</v>
      </c>
      <c r="Q554" s="215">
        <v>0</v>
      </c>
      <c r="R554" s="215">
        <f>Q554*H554</f>
        <v>0</v>
      </c>
      <c r="S554" s="215">
        <v>0</v>
      </c>
      <c r="T554" s="216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7" t="s">
        <v>142</v>
      </c>
      <c r="AT554" s="217" t="s">
        <v>152</v>
      </c>
      <c r="AU554" s="217" t="s">
        <v>87</v>
      </c>
      <c r="AY554" s="20" t="s">
        <v>136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20" t="s">
        <v>85</v>
      </c>
      <c r="BK554" s="218">
        <f>ROUND(I554*H554,2)</f>
        <v>0</v>
      </c>
      <c r="BL554" s="20" t="s">
        <v>142</v>
      </c>
      <c r="BM554" s="217" t="s">
        <v>2508</v>
      </c>
    </row>
    <row r="555" s="2" customFormat="1">
      <c r="A555" s="41"/>
      <c r="B555" s="42"/>
      <c r="C555" s="43"/>
      <c r="D555" s="219" t="s">
        <v>143</v>
      </c>
      <c r="E555" s="43"/>
      <c r="F555" s="220" t="s">
        <v>2509</v>
      </c>
      <c r="G555" s="43"/>
      <c r="H555" s="43"/>
      <c r="I555" s="221"/>
      <c r="J555" s="43"/>
      <c r="K555" s="43"/>
      <c r="L555" s="47"/>
      <c r="M555" s="222"/>
      <c r="N555" s="223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143</v>
      </c>
      <c r="AU555" s="20" t="s">
        <v>87</v>
      </c>
    </row>
    <row r="556" s="2" customFormat="1">
      <c r="A556" s="41"/>
      <c r="B556" s="42"/>
      <c r="C556" s="43"/>
      <c r="D556" s="276" t="s">
        <v>793</v>
      </c>
      <c r="E556" s="43"/>
      <c r="F556" s="277" t="s">
        <v>2510</v>
      </c>
      <c r="G556" s="43"/>
      <c r="H556" s="43"/>
      <c r="I556" s="221"/>
      <c r="J556" s="43"/>
      <c r="K556" s="43"/>
      <c r="L556" s="47"/>
      <c r="M556" s="222"/>
      <c r="N556" s="223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793</v>
      </c>
      <c r="AU556" s="20" t="s">
        <v>87</v>
      </c>
    </row>
    <row r="557" s="13" customFormat="1">
      <c r="A557" s="13"/>
      <c r="B557" s="234"/>
      <c r="C557" s="235"/>
      <c r="D557" s="219" t="s">
        <v>278</v>
      </c>
      <c r="E557" s="236" t="s">
        <v>21</v>
      </c>
      <c r="F557" s="237" t="s">
        <v>2020</v>
      </c>
      <c r="G557" s="235"/>
      <c r="H557" s="238">
        <v>84.031999999999996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278</v>
      </c>
      <c r="AU557" s="244" t="s">
        <v>87</v>
      </c>
      <c r="AV557" s="13" t="s">
        <v>87</v>
      </c>
      <c r="AW557" s="13" t="s">
        <v>38</v>
      </c>
      <c r="AX557" s="13" t="s">
        <v>85</v>
      </c>
      <c r="AY557" s="244" t="s">
        <v>136</v>
      </c>
    </row>
    <row r="558" s="2" customFormat="1" ht="24.15" customHeight="1">
      <c r="A558" s="41"/>
      <c r="B558" s="42"/>
      <c r="C558" s="225" t="s">
        <v>416</v>
      </c>
      <c r="D558" s="225" t="s">
        <v>152</v>
      </c>
      <c r="E558" s="226" t="s">
        <v>2511</v>
      </c>
      <c r="F558" s="227" t="s">
        <v>2512</v>
      </c>
      <c r="G558" s="228" t="s">
        <v>543</v>
      </c>
      <c r="H558" s="229">
        <v>5041.9200000000001</v>
      </c>
      <c r="I558" s="230"/>
      <c r="J558" s="231">
        <f>ROUND(I558*H558,2)</f>
        <v>0</v>
      </c>
      <c r="K558" s="227" t="s">
        <v>790</v>
      </c>
      <c r="L558" s="47"/>
      <c r="M558" s="232" t="s">
        <v>21</v>
      </c>
      <c r="N558" s="233" t="s">
        <v>48</v>
      </c>
      <c r="O558" s="87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7" t="s">
        <v>142</v>
      </c>
      <c r="AT558" s="217" t="s">
        <v>152</v>
      </c>
      <c r="AU558" s="217" t="s">
        <v>87</v>
      </c>
      <c r="AY558" s="20" t="s">
        <v>136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20" t="s">
        <v>85</v>
      </c>
      <c r="BK558" s="218">
        <f>ROUND(I558*H558,2)</f>
        <v>0</v>
      </c>
      <c r="BL558" s="20" t="s">
        <v>142</v>
      </c>
      <c r="BM558" s="217" t="s">
        <v>2513</v>
      </c>
    </row>
    <row r="559" s="2" customFormat="1">
      <c r="A559" s="41"/>
      <c r="B559" s="42"/>
      <c r="C559" s="43"/>
      <c r="D559" s="219" t="s">
        <v>143</v>
      </c>
      <c r="E559" s="43"/>
      <c r="F559" s="220" t="s">
        <v>2514</v>
      </c>
      <c r="G559" s="43"/>
      <c r="H559" s="43"/>
      <c r="I559" s="221"/>
      <c r="J559" s="43"/>
      <c r="K559" s="43"/>
      <c r="L559" s="47"/>
      <c r="M559" s="222"/>
      <c r="N559" s="22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143</v>
      </c>
      <c r="AU559" s="20" t="s">
        <v>87</v>
      </c>
    </row>
    <row r="560" s="2" customFormat="1">
      <c r="A560" s="41"/>
      <c r="B560" s="42"/>
      <c r="C560" s="43"/>
      <c r="D560" s="276" t="s">
        <v>793</v>
      </c>
      <c r="E560" s="43"/>
      <c r="F560" s="277" t="s">
        <v>2515</v>
      </c>
      <c r="G560" s="43"/>
      <c r="H560" s="43"/>
      <c r="I560" s="221"/>
      <c r="J560" s="43"/>
      <c r="K560" s="43"/>
      <c r="L560" s="47"/>
      <c r="M560" s="222"/>
      <c r="N560" s="223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793</v>
      </c>
      <c r="AU560" s="20" t="s">
        <v>87</v>
      </c>
    </row>
    <row r="561" s="13" customFormat="1">
      <c r="A561" s="13"/>
      <c r="B561" s="234"/>
      <c r="C561" s="235"/>
      <c r="D561" s="219" t="s">
        <v>278</v>
      </c>
      <c r="E561" s="236" t="s">
        <v>21</v>
      </c>
      <c r="F561" s="237" t="s">
        <v>2516</v>
      </c>
      <c r="G561" s="235"/>
      <c r="H561" s="238">
        <v>5041.9200000000001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278</v>
      </c>
      <c r="AU561" s="244" t="s">
        <v>87</v>
      </c>
      <c r="AV561" s="13" t="s">
        <v>87</v>
      </c>
      <c r="AW561" s="13" t="s">
        <v>38</v>
      </c>
      <c r="AX561" s="13" t="s">
        <v>85</v>
      </c>
      <c r="AY561" s="244" t="s">
        <v>136</v>
      </c>
    </row>
    <row r="562" s="2" customFormat="1" ht="21.75" customHeight="1">
      <c r="A562" s="41"/>
      <c r="B562" s="42"/>
      <c r="C562" s="225" t="s">
        <v>299</v>
      </c>
      <c r="D562" s="225" t="s">
        <v>152</v>
      </c>
      <c r="E562" s="226" t="s">
        <v>2517</v>
      </c>
      <c r="F562" s="227" t="s">
        <v>2518</v>
      </c>
      <c r="G562" s="228" t="s">
        <v>543</v>
      </c>
      <c r="H562" s="229">
        <v>84.031999999999996</v>
      </c>
      <c r="I562" s="230"/>
      <c r="J562" s="231">
        <f>ROUND(I562*H562,2)</f>
        <v>0</v>
      </c>
      <c r="K562" s="227" t="s">
        <v>790</v>
      </c>
      <c r="L562" s="47"/>
      <c r="M562" s="232" t="s">
        <v>21</v>
      </c>
      <c r="N562" s="233" t="s">
        <v>48</v>
      </c>
      <c r="O562" s="87"/>
      <c r="P562" s="215">
        <f>O562*H562</f>
        <v>0</v>
      </c>
      <c r="Q562" s="215">
        <v>0</v>
      </c>
      <c r="R562" s="215">
        <f>Q562*H562</f>
        <v>0</v>
      </c>
      <c r="S562" s="215">
        <v>0</v>
      </c>
      <c r="T562" s="216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7" t="s">
        <v>142</v>
      </c>
      <c r="AT562" s="217" t="s">
        <v>152</v>
      </c>
      <c r="AU562" s="217" t="s">
        <v>87</v>
      </c>
      <c r="AY562" s="20" t="s">
        <v>136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20" t="s">
        <v>85</v>
      </c>
      <c r="BK562" s="218">
        <f>ROUND(I562*H562,2)</f>
        <v>0</v>
      </c>
      <c r="BL562" s="20" t="s">
        <v>142</v>
      </c>
      <c r="BM562" s="217" t="s">
        <v>2519</v>
      </c>
    </row>
    <row r="563" s="2" customFormat="1">
      <c r="A563" s="41"/>
      <c r="B563" s="42"/>
      <c r="C563" s="43"/>
      <c r="D563" s="219" t="s">
        <v>143</v>
      </c>
      <c r="E563" s="43"/>
      <c r="F563" s="220" t="s">
        <v>2520</v>
      </c>
      <c r="G563" s="43"/>
      <c r="H563" s="43"/>
      <c r="I563" s="221"/>
      <c r="J563" s="43"/>
      <c r="K563" s="43"/>
      <c r="L563" s="47"/>
      <c r="M563" s="222"/>
      <c r="N563" s="223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143</v>
      </c>
      <c r="AU563" s="20" t="s">
        <v>87</v>
      </c>
    </row>
    <row r="564" s="2" customFormat="1">
      <c r="A564" s="41"/>
      <c r="B564" s="42"/>
      <c r="C564" s="43"/>
      <c r="D564" s="276" t="s">
        <v>793</v>
      </c>
      <c r="E564" s="43"/>
      <c r="F564" s="277" t="s">
        <v>2521</v>
      </c>
      <c r="G564" s="43"/>
      <c r="H564" s="43"/>
      <c r="I564" s="221"/>
      <c r="J564" s="43"/>
      <c r="K564" s="43"/>
      <c r="L564" s="47"/>
      <c r="M564" s="222"/>
      <c r="N564" s="223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793</v>
      </c>
      <c r="AU564" s="20" t="s">
        <v>87</v>
      </c>
    </row>
    <row r="565" s="13" customFormat="1">
      <c r="A565" s="13"/>
      <c r="B565" s="234"/>
      <c r="C565" s="235"/>
      <c r="D565" s="219" t="s">
        <v>278</v>
      </c>
      <c r="E565" s="236" t="s">
        <v>21</v>
      </c>
      <c r="F565" s="237" t="s">
        <v>2020</v>
      </c>
      <c r="G565" s="235"/>
      <c r="H565" s="238">
        <v>84.031999999999996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278</v>
      </c>
      <c r="AU565" s="244" t="s">
        <v>87</v>
      </c>
      <c r="AV565" s="13" t="s">
        <v>87</v>
      </c>
      <c r="AW565" s="13" t="s">
        <v>38</v>
      </c>
      <c r="AX565" s="13" t="s">
        <v>85</v>
      </c>
      <c r="AY565" s="244" t="s">
        <v>136</v>
      </c>
    </row>
    <row r="566" s="2" customFormat="1" ht="24.15" customHeight="1">
      <c r="A566" s="41"/>
      <c r="B566" s="42"/>
      <c r="C566" s="225" t="s">
        <v>423</v>
      </c>
      <c r="D566" s="225" t="s">
        <v>152</v>
      </c>
      <c r="E566" s="226" t="s">
        <v>2522</v>
      </c>
      <c r="F566" s="227" t="s">
        <v>2523</v>
      </c>
      <c r="G566" s="228" t="s">
        <v>194</v>
      </c>
      <c r="H566" s="229">
        <v>30.5</v>
      </c>
      <c r="I566" s="230"/>
      <c r="J566" s="231">
        <f>ROUND(I566*H566,2)</f>
        <v>0</v>
      </c>
      <c r="K566" s="227" t="s">
        <v>790</v>
      </c>
      <c r="L566" s="47"/>
      <c r="M566" s="232" t="s">
        <v>21</v>
      </c>
      <c r="N566" s="233" t="s">
        <v>48</v>
      </c>
      <c r="O566" s="87"/>
      <c r="P566" s="215">
        <f>O566*H566</f>
        <v>0</v>
      </c>
      <c r="Q566" s="215">
        <v>0.00021000000000000001</v>
      </c>
      <c r="R566" s="215">
        <f>Q566*H566</f>
        <v>0.0064050000000000001</v>
      </c>
      <c r="S566" s="215">
        <v>0</v>
      </c>
      <c r="T566" s="216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7" t="s">
        <v>142</v>
      </c>
      <c r="AT566" s="217" t="s">
        <v>152</v>
      </c>
      <c r="AU566" s="217" t="s">
        <v>87</v>
      </c>
      <c r="AY566" s="20" t="s">
        <v>136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20" t="s">
        <v>85</v>
      </c>
      <c r="BK566" s="218">
        <f>ROUND(I566*H566,2)</f>
        <v>0</v>
      </c>
      <c r="BL566" s="20" t="s">
        <v>142</v>
      </c>
      <c r="BM566" s="217" t="s">
        <v>2524</v>
      </c>
    </row>
    <row r="567" s="2" customFormat="1">
      <c r="A567" s="41"/>
      <c r="B567" s="42"/>
      <c r="C567" s="43"/>
      <c r="D567" s="219" t="s">
        <v>143</v>
      </c>
      <c r="E567" s="43"/>
      <c r="F567" s="220" t="s">
        <v>2525</v>
      </c>
      <c r="G567" s="43"/>
      <c r="H567" s="43"/>
      <c r="I567" s="221"/>
      <c r="J567" s="43"/>
      <c r="K567" s="43"/>
      <c r="L567" s="47"/>
      <c r="M567" s="222"/>
      <c r="N567" s="223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143</v>
      </c>
      <c r="AU567" s="20" t="s">
        <v>87</v>
      </c>
    </row>
    <row r="568" s="2" customFormat="1">
      <c r="A568" s="41"/>
      <c r="B568" s="42"/>
      <c r="C568" s="43"/>
      <c r="D568" s="276" t="s">
        <v>793</v>
      </c>
      <c r="E568" s="43"/>
      <c r="F568" s="277" t="s">
        <v>2526</v>
      </c>
      <c r="G568" s="43"/>
      <c r="H568" s="43"/>
      <c r="I568" s="221"/>
      <c r="J568" s="43"/>
      <c r="K568" s="43"/>
      <c r="L568" s="47"/>
      <c r="M568" s="222"/>
      <c r="N568" s="223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793</v>
      </c>
      <c r="AU568" s="20" t="s">
        <v>87</v>
      </c>
    </row>
    <row r="569" s="15" customFormat="1">
      <c r="A569" s="15"/>
      <c r="B569" s="258"/>
      <c r="C569" s="259"/>
      <c r="D569" s="219" t="s">
        <v>278</v>
      </c>
      <c r="E569" s="260" t="s">
        <v>21</v>
      </c>
      <c r="F569" s="261" t="s">
        <v>2527</v>
      </c>
      <c r="G569" s="259"/>
      <c r="H569" s="260" t="s">
        <v>21</v>
      </c>
      <c r="I569" s="262"/>
      <c r="J569" s="259"/>
      <c r="K569" s="259"/>
      <c r="L569" s="263"/>
      <c r="M569" s="264"/>
      <c r="N569" s="265"/>
      <c r="O569" s="265"/>
      <c r="P569" s="265"/>
      <c r="Q569" s="265"/>
      <c r="R569" s="265"/>
      <c r="S569" s="265"/>
      <c r="T569" s="266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7" t="s">
        <v>278</v>
      </c>
      <c r="AU569" s="267" t="s">
        <v>87</v>
      </c>
      <c r="AV569" s="15" t="s">
        <v>85</v>
      </c>
      <c r="AW569" s="15" t="s">
        <v>38</v>
      </c>
      <c r="AX569" s="15" t="s">
        <v>77</v>
      </c>
      <c r="AY569" s="267" t="s">
        <v>136</v>
      </c>
    </row>
    <row r="570" s="13" customFormat="1">
      <c r="A570" s="13"/>
      <c r="B570" s="234"/>
      <c r="C570" s="235"/>
      <c r="D570" s="219" t="s">
        <v>278</v>
      </c>
      <c r="E570" s="236" t="s">
        <v>21</v>
      </c>
      <c r="F570" s="237" t="s">
        <v>2528</v>
      </c>
      <c r="G570" s="235"/>
      <c r="H570" s="238">
        <v>30.5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278</v>
      </c>
      <c r="AU570" s="244" t="s">
        <v>87</v>
      </c>
      <c r="AV570" s="13" t="s">
        <v>87</v>
      </c>
      <c r="AW570" s="13" t="s">
        <v>38</v>
      </c>
      <c r="AX570" s="13" t="s">
        <v>85</v>
      </c>
      <c r="AY570" s="244" t="s">
        <v>136</v>
      </c>
    </row>
    <row r="571" s="2" customFormat="1" ht="16.5" customHeight="1">
      <c r="A571" s="41"/>
      <c r="B571" s="42"/>
      <c r="C571" s="225" t="s">
        <v>303</v>
      </c>
      <c r="D571" s="225" t="s">
        <v>152</v>
      </c>
      <c r="E571" s="226" t="s">
        <v>2529</v>
      </c>
      <c r="F571" s="227" t="s">
        <v>2530</v>
      </c>
      <c r="G571" s="228" t="s">
        <v>194</v>
      </c>
      <c r="H571" s="229">
        <v>33.200000000000003</v>
      </c>
      <c r="I571" s="230"/>
      <c r="J571" s="231">
        <f>ROUND(I571*H571,2)</f>
        <v>0</v>
      </c>
      <c r="K571" s="227" t="s">
        <v>790</v>
      </c>
      <c r="L571" s="47"/>
      <c r="M571" s="232" t="s">
        <v>21</v>
      </c>
      <c r="N571" s="233" t="s">
        <v>48</v>
      </c>
      <c r="O571" s="87"/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7" t="s">
        <v>142</v>
      </c>
      <c r="AT571" s="217" t="s">
        <v>152</v>
      </c>
      <c r="AU571" s="217" t="s">
        <v>87</v>
      </c>
      <c r="AY571" s="20" t="s">
        <v>136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20" t="s">
        <v>85</v>
      </c>
      <c r="BK571" s="218">
        <f>ROUND(I571*H571,2)</f>
        <v>0</v>
      </c>
      <c r="BL571" s="20" t="s">
        <v>142</v>
      </c>
      <c r="BM571" s="217" t="s">
        <v>2531</v>
      </c>
    </row>
    <row r="572" s="2" customFormat="1">
      <c r="A572" s="41"/>
      <c r="B572" s="42"/>
      <c r="C572" s="43"/>
      <c r="D572" s="219" t="s">
        <v>143</v>
      </c>
      <c r="E572" s="43"/>
      <c r="F572" s="220" t="s">
        <v>2532</v>
      </c>
      <c r="G572" s="43"/>
      <c r="H572" s="43"/>
      <c r="I572" s="221"/>
      <c r="J572" s="43"/>
      <c r="K572" s="43"/>
      <c r="L572" s="47"/>
      <c r="M572" s="222"/>
      <c r="N572" s="223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143</v>
      </c>
      <c r="AU572" s="20" t="s">
        <v>87</v>
      </c>
    </row>
    <row r="573" s="2" customFormat="1">
      <c r="A573" s="41"/>
      <c r="B573" s="42"/>
      <c r="C573" s="43"/>
      <c r="D573" s="276" t="s">
        <v>793</v>
      </c>
      <c r="E573" s="43"/>
      <c r="F573" s="277" t="s">
        <v>2533</v>
      </c>
      <c r="G573" s="43"/>
      <c r="H573" s="43"/>
      <c r="I573" s="221"/>
      <c r="J573" s="43"/>
      <c r="K573" s="43"/>
      <c r="L573" s="47"/>
      <c r="M573" s="222"/>
      <c r="N573" s="223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793</v>
      </c>
      <c r="AU573" s="20" t="s">
        <v>87</v>
      </c>
    </row>
    <row r="574" s="15" customFormat="1">
      <c r="A574" s="15"/>
      <c r="B574" s="258"/>
      <c r="C574" s="259"/>
      <c r="D574" s="219" t="s">
        <v>278</v>
      </c>
      <c r="E574" s="260" t="s">
        <v>21</v>
      </c>
      <c r="F574" s="261" t="s">
        <v>2478</v>
      </c>
      <c r="G574" s="259"/>
      <c r="H574" s="260" t="s">
        <v>21</v>
      </c>
      <c r="I574" s="262"/>
      <c r="J574" s="259"/>
      <c r="K574" s="259"/>
      <c r="L574" s="263"/>
      <c r="M574" s="264"/>
      <c r="N574" s="265"/>
      <c r="O574" s="265"/>
      <c r="P574" s="265"/>
      <c r="Q574" s="265"/>
      <c r="R574" s="265"/>
      <c r="S574" s="265"/>
      <c r="T574" s="266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7" t="s">
        <v>278</v>
      </c>
      <c r="AU574" s="267" t="s">
        <v>87</v>
      </c>
      <c r="AV574" s="15" t="s">
        <v>85</v>
      </c>
      <c r="AW574" s="15" t="s">
        <v>38</v>
      </c>
      <c r="AX574" s="15" t="s">
        <v>77</v>
      </c>
      <c r="AY574" s="267" t="s">
        <v>136</v>
      </c>
    </row>
    <row r="575" s="13" customFormat="1">
      <c r="A575" s="13"/>
      <c r="B575" s="234"/>
      <c r="C575" s="235"/>
      <c r="D575" s="219" t="s">
        <v>278</v>
      </c>
      <c r="E575" s="236" t="s">
        <v>2023</v>
      </c>
      <c r="F575" s="237" t="s">
        <v>2534</v>
      </c>
      <c r="G575" s="235"/>
      <c r="H575" s="238">
        <v>33.200000000000003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278</v>
      </c>
      <c r="AU575" s="244" t="s">
        <v>87</v>
      </c>
      <c r="AV575" s="13" t="s">
        <v>87</v>
      </c>
      <c r="AW575" s="13" t="s">
        <v>38</v>
      </c>
      <c r="AX575" s="13" t="s">
        <v>85</v>
      </c>
      <c r="AY575" s="244" t="s">
        <v>136</v>
      </c>
    </row>
    <row r="576" s="2" customFormat="1" ht="24.15" customHeight="1">
      <c r="A576" s="41"/>
      <c r="B576" s="42"/>
      <c r="C576" s="225" t="s">
        <v>430</v>
      </c>
      <c r="D576" s="225" t="s">
        <v>152</v>
      </c>
      <c r="E576" s="226" t="s">
        <v>2535</v>
      </c>
      <c r="F576" s="227" t="s">
        <v>2536</v>
      </c>
      <c r="G576" s="228" t="s">
        <v>194</v>
      </c>
      <c r="H576" s="229">
        <v>1992</v>
      </c>
      <c r="I576" s="230"/>
      <c r="J576" s="231">
        <f>ROUND(I576*H576,2)</f>
        <v>0</v>
      </c>
      <c r="K576" s="227" t="s">
        <v>790</v>
      </c>
      <c r="L576" s="47"/>
      <c r="M576" s="232" t="s">
        <v>21</v>
      </c>
      <c r="N576" s="233" t="s">
        <v>48</v>
      </c>
      <c r="O576" s="87"/>
      <c r="P576" s="215">
        <f>O576*H576</f>
        <v>0</v>
      </c>
      <c r="Q576" s="215">
        <v>0</v>
      </c>
      <c r="R576" s="215">
        <f>Q576*H576</f>
        <v>0</v>
      </c>
      <c r="S576" s="215">
        <v>0</v>
      </c>
      <c r="T576" s="216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7" t="s">
        <v>142</v>
      </c>
      <c r="AT576" s="217" t="s">
        <v>152</v>
      </c>
      <c r="AU576" s="217" t="s">
        <v>87</v>
      </c>
      <c r="AY576" s="20" t="s">
        <v>136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20" t="s">
        <v>85</v>
      </c>
      <c r="BK576" s="218">
        <f>ROUND(I576*H576,2)</f>
        <v>0</v>
      </c>
      <c r="BL576" s="20" t="s">
        <v>142</v>
      </c>
      <c r="BM576" s="217" t="s">
        <v>2537</v>
      </c>
    </row>
    <row r="577" s="2" customFormat="1">
      <c r="A577" s="41"/>
      <c r="B577" s="42"/>
      <c r="C577" s="43"/>
      <c r="D577" s="219" t="s">
        <v>143</v>
      </c>
      <c r="E577" s="43"/>
      <c r="F577" s="220" t="s">
        <v>2538</v>
      </c>
      <c r="G577" s="43"/>
      <c r="H577" s="43"/>
      <c r="I577" s="221"/>
      <c r="J577" s="43"/>
      <c r="K577" s="43"/>
      <c r="L577" s="47"/>
      <c r="M577" s="222"/>
      <c r="N577" s="223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143</v>
      </c>
      <c r="AU577" s="20" t="s">
        <v>87</v>
      </c>
    </row>
    <row r="578" s="2" customFormat="1">
      <c r="A578" s="41"/>
      <c r="B578" s="42"/>
      <c r="C578" s="43"/>
      <c r="D578" s="276" t="s">
        <v>793</v>
      </c>
      <c r="E578" s="43"/>
      <c r="F578" s="277" t="s">
        <v>2539</v>
      </c>
      <c r="G578" s="43"/>
      <c r="H578" s="43"/>
      <c r="I578" s="221"/>
      <c r="J578" s="43"/>
      <c r="K578" s="43"/>
      <c r="L578" s="47"/>
      <c r="M578" s="222"/>
      <c r="N578" s="223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793</v>
      </c>
      <c r="AU578" s="20" t="s">
        <v>87</v>
      </c>
    </row>
    <row r="579" s="13" customFormat="1">
      <c r="A579" s="13"/>
      <c r="B579" s="234"/>
      <c r="C579" s="235"/>
      <c r="D579" s="219" t="s">
        <v>278</v>
      </c>
      <c r="E579" s="236" t="s">
        <v>21</v>
      </c>
      <c r="F579" s="237" t="s">
        <v>2540</v>
      </c>
      <c r="G579" s="235"/>
      <c r="H579" s="238">
        <v>1992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278</v>
      </c>
      <c r="AU579" s="244" t="s">
        <v>87</v>
      </c>
      <c r="AV579" s="13" t="s">
        <v>87</v>
      </c>
      <c r="AW579" s="13" t="s">
        <v>38</v>
      </c>
      <c r="AX579" s="13" t="s">
        <v>85</v>
      </c>
      <c r="AY579" s="244" t="s">
        <v>136</v>
      </c>
    </row>
    <row r="580" s="2" customFormat="1" ht="16.5" customHeight="1">
      <c r="A580" s="41"/>
      <c r="B580" s="42"/>
      <c r="C580" s="225" t="s">
        <v>308</v>
      </c>
      <c r="D580" s="225" t="s">
        <v>152</v>
      </c>
      <c r="E580" s="226" t="s">
        <v>2541</v>
      </c>
      <c r="F580" s="227" t="s">
        <v>2542</v>
      </c>
      <c r="G580" s="228" t="s">
        <v>194</v>
      </c>
      <c r="H580" s="229">
        <v>33.200000000000003</v>
      </c>
      <c r="I580" s="230"/>
      <c r="J580" s="231">
        <f>ROUND(I580*H580,2)</f>
        <v>0</v>
      </c>
      <c r="K580" s="227" t="s">
        <v>790</v>
      </c>
      <c r="L580" s="47"/>
      <c r="M580" s="232" t="s">
        <v>21</v>
      </c>
      <c r="N580" s="233" t="s">
        <v>48</v>
      </c>
      <c r="O580" s="87"/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7" t="s">
        <v>142</v>
      </c>
      <c r="AT580" s="217" t="s">
        <v>152</v>
      </c>
      <c r="AU580" s="217" t="s">
        <v>87</v>
      </c>
      <c r="AY580" s="20" t="s">
        <v>136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20" t="s">
        <v>85</v>
      </c>
      <c r="BK580" s="218">
        <f>ROUND(I580*H580,2)</f>
        <v>0</v>
      </c>
      <c r="BL580" s="20" t="s">
        <v>142</v>
      </c>
      <c r="BM580" s="217" t="s">
        <v>2543</v>
      </c>
    </row>
    <row r="581" s="2" customFormat="1">
      <c r="A581" s="41"/>
      <c r="B581" s="42"/>
      <c r="C581" s="43"/>
      <c r="D581" s="219" t="s">
        <v>143</v>
      </c>
      <c r="E581" s="43"/>
      <c r="F581" s="220" t="s">
        <v>2544</v>
      </c>
      <c r="G581" s="43"/>
      <c r="H581" s="43"/>
      <c r="I581" s="221"/>
      <c r="J581" s="43"/>
      <c r="K581" s="43"/>
      <c r="L581" s="47"/>
      <c r="M581" s="222"/>
      <c r="N581" s="223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143</v>
      </c>
      <c r="AU581" s="20" t="s">
        <v>87</v>
      </c>
    </row>
    <row r="582" s="2" customFormat="1">
      <c r="A582" s="41"/>
      <c r="B582" s="42"/>
      <c r="C582" s="43"/>
      <c r="D582" s="276" t="s">
        <v>793</v>
      </c>
      <c r="E582" s="43"/>
      <c r="F582" s="277" t="s">
        <v>2545</v>
      </c>
      <c r="G582" s="43"/>
      <c r="H582" s="43"/>
      <c r="I582" s="221"/>
      <c r="J582" s="43"/>
      <c r="K582" s="43"/>
      <c r="L582" s="47"/>
      <c r="M582" s="222"/>
      <c r="N582" s="223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793</v>
      </c>
      <c r="AU582" s="20" t="s">
        <v>87</v>
      </c>
    </row>
    <row r="583" s="13" customFormat="1">
      <c r="A583" s="13"/>
      <c r="B583" s="234"/>
      <c r="C583" s="235"/>
      <c r="D583" s="219" t="s">
        <v>278</v>
      </c>
      <c r="E583" s="236" t="s">
        <v>21</v>
      </c>
      <c r="F583" s="237" t="s">
        <v>2023</v>
      </c>
      <c r="G583" s="235"/>
      <c r="H583" s="238">
        <v>33.200000000000003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278</v>
      </c>
      <c r="AU583" s="244" t="s">
        <v>87</v>
      </c>
      <c r="AV583" s="13" t="s">
        <v>87</v>
      </c>
      <c r="AW583" s="13" t="s">
        <v>38</v>
      </c>
      <c r="AX583" s="13" t="s">
        <v>85</v>
      </c>
      <c r="AY583" s="244" t="s">
        <v>136</v>
      </c>
    </row>
    <row r="584" s="2" customFormat="1" ht="16.5" customHeight="1">
      <c r="A584" s="41"/>
      <c r="B584" s="42"/>
      <c r="C584" s="225" t="s">
        <v>437</v>
      </c>
      <c r="D584" s="225" t="s">
        <v>152</v>
      </c>
      <c r="E584" s="226" t="s">
        <v>2546</v>
      </c>
      <c r="F584" s="227" t="s">
        <v>2547</v>
      </c>
      <c r="G584" s="228" t="s">
        <v>227</v>
      </c>
      <c r="H584" s="229">
        <v>134.40000000000001</v>
      </c>
      <c r="I584" s="230"/>
      <c r="J584" s="231">
        <f>ROUND(I584*H584,2)</f>
        <v>0</v>
      </c>
      <c r="K584" s="227" t="s">
        <v>790</v>
      </c>
      <c r="L584" s="47"/>
      <c r="M584" s="232" t="s">
        <v>21</v>
      </c>
      <c r="N584" s="233" t="s">
        <v>48</v>
      </c>
      <c r="O584" s="87"/>
      <c r="P584" s="215">
        <f>O584*H584</f>
        <v>0</v>
      </c>
      <c r="Q584" s="215">
        <v>0.0016000000000000001</v>
      </c>
      <c r="R584" s="215">
        <f>Q584*H584</f>
        <v>0.21504000000000001</v>
      </c>
      <c r="S584" s="215">
        <v>0</v>
      </c>
      <c r="T584" s="216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7" t="s">
        <v>142</v>
      </c>
      <c r="AT584" s="217" t="s">
        <v>152</v>
      </c>
      <c r="AU584" s="217" t="s">
        <v>87</v>
      </c>
      <c r="AY584" s="20" t="s">
        <v>136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20" t="s">
        <v>85</v>
      </c>
      <c r="BK584" s="218">
        <f>ROUND(I584*H584,2)</f>
        <v>0</v>
      </c>
      <c r="BL584" s="20" t="s">
        <v>142</v>
      </c>
      <c r="BM584" s="217" t="s">
        <v>2548</v>
      </c>
    </row>
    <row r="585" s="2" customFormat="1">
      <c r="A585" s="41"/>
      <c r="B585" s="42"/>
      <c r="C585" s="43"/>
      <c r="D585" s="219" t="s">
        <v>143</v>
      </c>
      <c r="E585" s="43"/>
      <c r="F585" s="220" t="s">
        <v>2549</v>
      </c>
      <c r="G585" s="43"/>
      <c r="H585" s="43"/>
      <c r="I585" s="221"/>
      <c r="J585" s="43"/>
      <c r="K585" s="43"/>
      <c r="L585" s="47"/>
      <c r="M585" s="222"/>
      <c r="N585" s="223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143</v>
      </c>
      <c r="AU585" s="20" t="s">
        <v>87</v>
      </c>
    </row>
    <row r="586" s="2" customFormat="1">
      <c r="A586" s="41"/>
      <c r="B586" s="42"/>
      <c r="C586" s="43"/>
      <c r="D586" s="276" t="s">
        <v>793</v>
      </c>
      <c r="E586" s="43"/>
      <c r="F586" s="277" t="s">
        <v>2550</v>
      </c>
      <c r="G586" s="43"/>
      <c r="H586" s="43"/>
      <c r="I586" s="221"/>
      <c r="J586" s="43"/>
      <c r="K586" s="43"/>
      <c r="L586" s="47"/>
      <c r="M586" s="222"/>
      <c r="N586" s="223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793</v>
      </c>
      <c r="AU586" s="20" t="s">
        <v>87</v>
      </c>
    </row>
    <row r="587" s="15" customFormat="1">
      <c r="A587" s="15"/>
      <c r="B587" s="258"/>
      <c r="C587" s="259"/>
      <c r="D587" s="219" t="s">
        <v>278</v>
      </c>
      <c r="E587" s="260" t="s">
        <v>21</v>
      </c>
      <c r="F587" s="261" t="s">
        <v>2551</v>
      </c>
      <c r="G587" s="259"/>
      <c r="H587" s="260" t="s">
        <v>21</v>
      </c>
      <c r="I587" s="262"/>
      <c r="J587" s="259"/>
      <c r="K587" s="259"/>
      <c r="L587" s="263"/>
      <c r="M587" s="264"/>
      <c r="N587" s="265"/>
      <c r="O587" s="265"/>
      <c r="P587" s="265"/>
      <c r="Q587" s="265"/>
      <c r="R587" s="265"/>
      <c r="S587" s="265"/>
      <c r="T587" s="26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7" t="s">
        <v>278</v>
      </c>
      <c r="AU587" s="267" t="s">
        <v>87</v>
      </c>
      <c r="AV587" s="15" t="s">
        <v>85</v>
      </c>
      <c r="AW587" s="15" t="s">
        <v>38</v>
      </c>
      <c r="AX587" s="15" t="s">
        <v>77</v>
      </c>
      <c r="AY587" s="267" t="s">
        <v>136</v>
      </c>
    </row>
    <row r="588" s="13" customFormat="1">
      <c r="A588" s="13"/>
      <c r="B588" s="234"/>
      <c r="C588" s="235"/>
      <c r="D588" s="219" t="s">
        <v>278</v>
      </c>
      <c r="E588" s="236" t="s">
        <v>21</v>
      </c>
      <c r="F588" s="237" t="s">
        <v>2552</v>
      </c>
      <c r="G588" s="235"/>
      <c r="H588" s="238">
        <v>67.200000000000003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278</v>
      </c>
      <c r="AU588" s="244" t="s">
        <v>87</v>
      </c>
      <c r="AV588" s="13" t="s">
        <v>87</v>
      </c>
      <c r="AW588" s="13" t="s">
        <v>38</v>
      </c>
      <c r="AX588" s="13" t="s">
        <v>77</v>
      </c>
      <c r="AY588" s="244" t="s">
        <v>136</v>
      </c>
    </row>
    <row r="589" s="13" customFormat="1">
      <c r="A589" s="13"/>
      <c r="B589" s="234"/>
      <c r="C589" s="235"/>
      <c r="D589" s="219" t="s">
        <v>278</v>
      </c>
      <c r="E589" s="236" t="s">
        <v>21</v>
      </c>
      <c r="F589" s="237" t="s">
        <v>2553</v>
      </c>
      <c r="G589" s="235"/>
      <c r="H589" s="238">
        <v>67.200000000000003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4" t="s">
        <v>278</v>
      </c>
      <c r="AU589" s="244" t="s">
        <v>87</v>
      </c>
      <c r="AV589" s="13" t="s">
        <v>87</v>
      </c>
      <c r="AW589" s="13" t="s">
        <v>38</v>
      </c>
      <c r="AX589" s="13" t="s">
        <v>77</v>
      </c>
      <c r="AY589" s="244" t="s">
        <v>136</v>
      </c>
    </row>
    <row r="590" s="14" customFormat="1">
      <c r="A590" s="14"/>
      <c r="B590" s="245"/>
      <c r="C590" s="246"/>
      <c r="D590" s="219" t="s">
        <v>278</v>
      </c>
      <c r="E590" s="247" t="s">
        <v>21</v>
      </c>
      <c r="F590" s="248" t="s">
        <v>280</v>
      </c>
      <c r="G590" s="246"/>
      <c r="H590" s="249">
        <v>134.40000000000001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5" t="s">
        <v>278</v>
      </c>
      <c r="AU590" s="255" t="s">
        <v>87</v>
      </c>
      <c r="AV590" s="14" t="s">
        <v>142</v>
      </c>
      <c r="AW590" s="14" t="s">
        <v>38</v>
      </c>
      <c r="AX590" s="14" t="s">
        <v>85</v>
      </c>
      <c r="AY590" s="255" t="s">
        <v>136</v>
      </c>
    </row>
    <row r="591" s="2" customFormat="1" ht="21.75" customHeight="1">
      <c r="A591" s="41"/>
      <c r="B591" s="42"/>
      <c r="C591" s="225" t="s">
        <v>317</v>
      </c>
      <c r="D591" s="225" t="s">
        <v>152</v>
      </c>
      <c r="E591" s="226" t="s">
        <v>2554</v>
      </c>
      <c r="F591" s="227" t="s">
        <v>2555</v>
      </c>
      <c r="G591" s="228" t="s">
        <v>472</v>
      </c>
      <c r="H591" s="229">
        <v>8</v>
      </c>
      <c r="I591" s="230"/>
      <c r="J591" s="231">
        <f>ROUND(I591*H591,2)</f>
        <v>0</v>
      </c>
      <c r="K591" s="227" t="s">
        <v>790</v>
      </c>
      <c r="L591" s="47"/>
      <c r="M591" s="232" t="s">
        <v>21</v>
      </c>
      <c r="N591" s="233" t="s">
        <v>48</v>
      </c>
      <c r="O591" s="87"/>
      <c r="P591" s="215">
        <f>O591*H591</f>
        <v>0</v>
      </c>
      <c r="Q591" s="215">
        <v>0.00059999999999999995</v>
      </c>
      <c r="R591" s="215">
        <f>Q591*H591</f>
        <v>0.0047999999999999996</v>
      </c>
      <c r="S591" s="215">
        <v>0</v>
      </c>
      <c r="T591" s="216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7" t="s">
        <v>142</v>
      </c>
      <c r="AT591" s="217" t="s">
        <v>152</v>
      </c>
      <c r="AU591" s="217" t="s">
        <v>87</v>
      </c>
      <c r="AY591" s="20" t="s">
        <v>136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20" t="s">
        <v>85</v>
      </c>
      <c r="BK591" s="218">
        <f>ROUND(I591*H591,2)</f>
        <v>0</v>
      </c>
      <c r="BL591" s="20" t="s">
        <v>142</v>
      </c>
      <c r="BM591" s="217" t="s">
        <v>2556</v>
      </c>
    </row>
    <row r="592" s="2" customFormat="1">
      <c r="A592" s="41"/>
      <c r="B592" s="42"/>
      <c r="C592" s="43"/>
      <c r="D592" s="219" t="s">
        <v>143</v>
      </c>
      <c r="E592" s="43"/>
      <c r="F592" s="220" t="s">
        <v>2557</v>
      </c>
      <c r="G592" s="43"/>
      <c r="H592" s="43"/>
      <c r="I592" s="221"/>
      <c r="J592" s="43"/>
      <c r="K592" s="43"/>
      <c r="L592" s="47"/>
      <c r="M592" s="222"/>
      <c r="N592" s="223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143</v>
      </c>
      <c r="AU592" s="20" t="s">
        <v>87</v>
      </c>
    </row>
    <row r="593" s="2" customFormat="1">
      <c r="A593" s="41"/>
      <c r="B593" s="42"/>
      <c r="C593" s="43"/>
      <c r="D593" s="276" t="s">
        <v>793</v>
      </c>
      <c r="E593" s="43"/>
      <c r="F593" s="277" t="s">
        <v>2558</v>
      </c>
      <c r="G593" s="43"/>
      <c r="H593" s="43"/>
      <c r="I593" s="221"/>
      <c r="J593" s="43"/>
      <c r="K593" s="43"/>
      <c r="L593" s="47"/>
      <c r="M593" s="222"/>
      <c r="N593" s="223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793</v>
      </c>
      <c r="AU593" s="20" t="s">
        <v>87</v>
      </c>
    </row>
    <row r="594" s="15" customFormat="1">
      <c r="A594" s="15"/>
      <c r="B594" s="258"/>
      <c r="C594" s="259"/>
      <c r="D594" s="219" t="s">
        <v>278</v>
      </c>
      <c r="E594" s="260" t="s">
        <v>21</v>
      </c>
      <c r="F594" s="261" t="s">
        <v>2559</v>
      </c>
      <c r="G594" s="259"/>
      <c r="H594" s="260" t="s">
        <v>21</v>
      </c>
      <c r="I594" s="262"/>
      <c r="J594" s="259"/>
      <c r="K594" s="259"/>
      <c r="L594" s="263"/>
      <c r="M594" s="264"/>
      <c r="N594" s="265"/>
      <c r="O594" s="265"/>
      <c r="P594" s="265"/>
      <c r="Q594" s="265"/>
      <c r="R594" s="265"/>
      <c r="S594" s="265"/>
      <c r="T594" s="266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7" t="s">
        <v>278</v>
      </c>
      <c r="AU594" s="267" t="s">
        <v>87</v>
      </c>
      <c r="AV594" s="15" t="s">
        <v>85</v>
      </c>
      <c r="AW594" s="15" t="s">
        <v>38</v>
      </c>
      <c r="AX594" s="15" t="s">
        <v>77</v>
      </c>
      <c r="AY594" s="267" t="s">
        <v>136</v>
      </c>
    </row>
    <row r="595" s="13" customFormat="1">
      <c r="A595" s="13"/>
      <c r="B595" s="234"/>
      <c r="C595" s="235"/>
      <c r="D595" s="219" t="s">
        <v>278</v>
      </c>
      <c r="E595" s="236" t="s">
        <v>21</v>
      </c>
      <c r="F595" s="237" t="s">
        <v>2560</v>
      </c>
      <c r="G595" s="235"/>
      <c r="H595" s="238">
        <v>4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278</v>
      </c>
      <c r="AU595" s="244" t="s">
        <v>87</v>
      </c>
      <c r="AV595" s="13" t="s">
        <v>87</v>
      </c>
      <c r="AW595" s="13" t="s">
        <v>38</v>
      </c>
      <c r="AX595" s="13" t="s">
        <v>77</v>
      </c>
      <c r="AY595" s="244" t="s">
        <v>136</v>
      </c>
    </row>
    <row r="596" s="13" customFormat="1">
      <c r="A596" s="13"/>
      <c r="B596" s="234"/>
      <c r="C596" s="235"/>
      <c r="D596" s="219" t="s">
        <v>278</v>
      </c>
      <c r="E596" s="236" t="s">
        <v>21</v>
      </c>
      <c r="F596" s="237" t="s">
        <v>2561</v>
      </c>
      <c r="G596" s="235"/>
      <c r="H596" s="238">
        <v>4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278</v>
      </c>
      <c r="AU596" s="244" t="s">
        <v>87</v>
      </c>
      <c r="AV596" s="13" t="s">
        <v>87</v>
      </c>
      <c r="AW596" s="13" t="s">
        <v>38</v>
      </c>
      <c r="AX596" s="13" t="s">
        <v>77</v>
      </c>
      <c r="AY596" s="244" t="s">
        <v>136</v>
      </c>
    </row>
    <row r="597" s="14" customFormat="1">
      <c r="A597" s="14"/>
      <c r="B597" s="245"/>
      <c r="C597" s="246"/>
      <c r="D597" s="219" t="s">
        <v>278</v>
      </c>
      <c r="E597" s="247" t="s">
        <v>1987</v>
      </c>
      <c r="F597" s="248" t="s">
        <v>280</v>
      </c>
      <c r="G597" s="246"/>
      <c r="H597" s="249">
        <v>8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278</v>
      </c>
      <c r="AU597" s="255" t="s">
        <v>87</v>
      </c>
      <c r="AV597" s="14" t="s">
        <v>142</v>
      </c>
      <c r="AW597" s="14" t="s">
        <v>38</v>
      </c>
      <c r="AX597" s="14" t="s">
        <v>85</v>
      </c>
      <c r="AY597" s="255" t="s">
        <v>136</v>
      </c>
    </row>
    <row r="598" s="2" customFormat="1" ht="16.5" customHeight="1">
      <c r="A598" s="41"/>
      <c r="B598" s="42"/>
      <c r="C598" s="225" t="s">
        <v>443</v>
      </c>
      <c r="D598" s="225" t="s">
        <v>152</v>
      </c>
      <c r="E598" s="226" t="s">
        <v>2562</v>
      </c>
      <c r="F598" s="227" t="s">
        <v>2563</v>
      </c>
      <c r="G598" s="228" t="s">
        <v>472</v>
      </c>
      <c r="H598" s="229">
        <v>392</v>
      </c>
      <c r="I598" s="230"/>
      <c r="J598" s="231">
        <f>ROUND(I598*H598,2)</f>
        <v>0</v>
      </c>
      <c r="K598" s="227" t="s">
        <v>790</v>
      </c>
      <c r="L598" s="47"/>
      <c r="M598" s="232" t="s">
        <v>21</v>
      </c>
      <c r="N598" s="233" t="s">
        <v>48</v>
      </c>
      <c r="O598" s="87"/>
      <c r="P598" s="215">
        <f>O598*H598</f>
        <v>0</v>
      </c>
      <c r="Q598" s="215">
        <v>1.0000000000000001E-05</v>
      </c>
      <c r="R598" s="215">
        <f>Q598*H598</f>
        <v>0.0039200000000000007</v>
      </c>
      <c r="S598" s="215">
        <v>0</v>
      </c>
      <c r="T598" s="216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7" t="s">
        <v>142</v>
      </c>
      <c r="AT598" s="217" t="s">
        <v>152</v>
      </c>
      <c r="AU598" s="217" t="s">
        <v>87</v>
      </c>
      <c r="AY598" s="20" t="s">
        <v>136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20" t="s">
        <v>85</v>
      </c>
      <c r="BK598" s="218">
        <f>ROUND(I598*H598,2)</f>
        <v>0</v>
      </c>
      <c r="BL598" s="20" t="s">
        <v>142</v>
      </c>
      <c r="BM598" s="217" t="s">
        <v>2564</v>
      </c>
    </row>
    <row r="599" s="2" customFormat="1">
      <c r="A599" s="41"/>
      <c r="B599" s="42"/>
      <c r="C599" s="43"/>
      <c r="D599" s="219" t="s">
        <v>143</v>
      </c>
      <c r="E599" s="43"/>
      <c r="F599" s="220" t="s">
        <v>2565</v>
      </c>
      <c r="G599" s="43"/>
      <c r="H599" s="43"/>
      <c r="I599" s="221"/>
      <c r="J599" s="43"/>
      <c r="K599" s="43"/>
      <c r="L599" s="47"/>
      <c r="M599" s="222"/>
      <c r="N599" s="223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143</v>
      </c>
      <c r="AU599" s="20" t="s">
        <v>87</v>
      </c>
    </row>
    <row r="600" s="2" customFormat="1">
      <c r="A600" s="41"/>
      <c r="B600" s="42"/>
      <c r="C600" s="43"/>
      <c r="D600" s="276" t="s">
        <v>793</v>
      </c>
      <c r="E600" s="43"/>
      <c r="F600" s="277" t="s">
        <v>2566</v>
      </c>
      <c r="G600" s="43"/>
      <c r="H600" s="43"/>
      <c r="I600" s="221"/>
      <c r="J600" s="43"/>
      <c r="K600" s="43"/>
      <c r="L600" s="47"/>
      <c r="M600" s="222"/>
      <c r="N600" s="223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793</v>
      </c>
      <c r="AU600" s="20" t="s">
        <v>87</v>
      </c>
    </row>
    <row r="601" s="15" customFormat="1">
      <c r="A601" s="15"/>
      <c r="B601" s="258"/>
      <c r="C601" s="259"/>
      <c r="D601" s="219" t="s">
        <v>278</v>
      </c>
      <c r="E601" s="260" t="s">
        <v>21</v>
      </c>
      <c r="F601" s="261" t="s">
        <v>2567</v>
      </c>
      <c r="G601" s="259"/>
      <c r="H601" s="260" t="s">
        <v>21</v>
      </c>
      <c r="I601" s="262"/>
      <c r="J601" s="259"/>
      <c r="K601" s="259"/>
      <c r="L601" s="263"/>
      <c r="M601" s="264"/>
      <c r="N601" s="265"/>
      <c r="O601" s="265"/>
      <c r="P601" s="265"/>
      <c r="Q601" s="265"/>
      <c r="R601" s="265"/>
      <c r="S601" s="265"/>
      <c r="T601" s="266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7" t="s">
        <v>278</v>
      </c>
      <c r="AU601" s="267" t="s">
        <v>87</v>
      </c>
      <c r="AV601" s="15" t="s">
        <v>85</v>
      </c>
      <c r="AW601" s="15" t="s">
        <v>38</v>
      </c>
      <c r="AX601" s="15" t="s">
        <v>77</v>
      </c>
      <c r="AY601" s="267" t="s">
        <v>136</v>
      </c>
    </row>
    <row r="602" s="13" customFormat="1">
      <c r="A602" s="13"/>
      <c r="B602" s="234"/>
      <c r="C602" s="235"/>
      <c r="D602" s="219" t="s">
        <v>278</v>
      </c>
      <c r="E602" s="236" t="s">
        <v>21</v>
      </c>
      <c r="F602" s="237" t="s">
        <v>2568</v>
      </c>
      <c r="G602" s="235"/>
      <c r="H602" s="238">
        <v>24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278</v>
      </c>
      <c r="AU602" s="244" t="s">
        <v>87</v>
      </c>
      <c r="AV602" s="13" t="s">
        <v>87</v>
      </c>
      <c r="AW602" s="13" t="s">
        <v>38</v>
      </c>
      <c r="AX602" s="13" t="s">
        <v>77</v>
      </c>
      <c r="AY602" s="244" t="s">
        <v>136</v>
      </c>
    </row>
    <row r="603" s="13" customFormat="1">
      <c r="A603" s="13"/>
      <c r="B603" s="234"/>
      <c r="C603" s="235"/>
      <c r="D603" s="219" t="s">
        <v>278</v>
      </c>
      <c r="E603" s="236" t="s">
        <v>21</v>
      </c>
      <c r="F603" s="237" t="s">
        <v>2569</v>
      </c>
      <c r="G603" s="235"/>
      <c r="H603" s="238">
        <v>280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278</v>
      </c>
      <c r="AU603" s="244" t="s">
        <v>87</v>
      </c>
      <c r="AV603" s="13" t="s">
        <v>87</v>
      </c>
      <c r="AW603" s="13" t="s">
        <v>38</v>
      </c>
      <c r="AX603" s="13" t="s">
        <v>77</v>
      </c>
      <c r="AY603" s="244" t="s">
        <v>136</v>
      </c>
    </row>
    <row r="604" s="13" customFormat="1">
      <c r="A604" s="13"/>
      <c r="B604" s="234"/>
      <c r="C604" s="235"/>
      <c r="D604" s="219" t="s">
        <v>278</v>
      </c>
      <c r="E604" s="236" t="s">
        <v>21</v>
      </c>
      <c r="F604" s="237" t="s">
        <v>2570</v>
      </c>
      <c r="G604" s="235"/>
      <c r="H604" s="238">
        <v>40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278</v>
      </c>
      <c r="AU604" s="244" t="s">
        <v>87</v>
      </c>
      <c r="AV604" s="13" t="s">
        <v>87</v>
      </c>
      <c r="AW604" s="13" t="s">
        <v>38</v>
      </c>
      <c r="AX604" s="13" t="s">
        <v>77</v>
      </c>
      <c r="AY604" s="244" t="s">
        <v>136</v>
      </c>
    </row>
    <row r="605" s="13" customFormat="1">
      <c r="A605" s="13"/>
      <c r="B605" s="234"/>
      <c r="C605" s="235"/>
      <c r="D605" s="219" t="s">
        <v>278</v>
      </c>
      <c r="E605" s="236" t="s">
        <v>21</v>
      </c>
      <c r="F605" s="237" t="s">
        <v>2571</v>
      </c>
      <c r="G605" s="235"/>
      <c r="H605" s="238">
        <v>48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278</v>
      </c>
      <c r="AU605" s="244" t="s">
        <v>87</v>
      </c>
      <c r="AV605" s="13" t="s">
        <v>87</v>
      </c>
      <c r="AW605" s="13" t="s">
        <v>38</v>
      </c>
      <c r="AX605" s="13" t="s">
        <v>77</v>
      </c>
      <c r="AY605" s="244" t="s">
        <v>136</v>
      </c>
    </row>
    <row r="606" s="14" customFormat="1">
      <c r="A606" s="14"/>
      <c r="B606" s="245"/>
      <c r="C606" s="246"/>
      <c r="D606" s="219" t="s">
        <v>278</v>
      </c>
      <c r="E606" s="247" t="s">
        <v>1979</v>
      </c>
      <c r="F606" s="248" t="s">
        <v>280</v>
      </c>
      <c r="G606" s="246"/>
      <c r="H606" s="249">
        <v>392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278</v>
      </c>
      <c r="AU606" s="255" t="s">
        <v>87</v>
      </c>
      <c r="AV606" s="14" t="s">
        <v>142</v>
      </c>
      <c r="AW606" s="14" t="s">
        <v>38</v>
      </c>
      <c r="AX606" s="14" t="s">
        <v>85</v>
      </c>
      <c r="AY606" s="255" t="s">
        <v>136</v>
      </c>
    </row>
    <row r="607" s="2" customFormat="1" ht="16.5" customHeight="1">
      <c r="A607" s="41"/>
      <c r="B607" s="42"/>
      <c r="C607" s="225" t="s">
        <v>321</v>
      </c>
      <c r="D607" s="225" t="s">
        <v>152</v>
      </c>
      <c r="E607" s="226" t="s">
        <v>2572</v>
      </c>
      <c r="F607" s="227" t="s">
        <v>2573</v>
      </c>
      <c r="G607" s="228" t="s">
        <v>472</v>
      </c>
      <c r="H607" s="229">
        <v>8</v>
      </c>
      <c r="I607" s="230"/>
      <c r="J607" s="231">
        <f>ROUND(I607*H607,2)</f>
        <v>0</v>
      </c>
      <c r="K607" s="227" t="s">
        <v>21</v>
      </c>
      <c r="L607" s="47"/>
      <c r="M607" s="232" t="s">
        <v>21</v>
      </c>
      <c r="N607" s="233" t="s">
        <v>48</v>
      </c>
      <c r="O607" s="87"/>
      <c r="P607" s="215">
        <f>O607*H607</f>
        <v>0</v>
      </c>
      <c r="Q607" s="215">
        <v>2.0000000000000002E-05</v>
      </c>
      <c r="R607" s="215">
        <f>Q607*H607</f>
        <v>0.00016000000000000001</v>
      </c>
      <c r="S607" s="215">
        <v>0</v>
      </c>
      <c r="T607" s="216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7" t="s">
        <v>142</v>
      </c>
      <c r="AT607" s="217" t="s">
        <v>152</v>
      </c>
      <c r="AU607" s="217" t="s">
        <v>87</v>
      </c>
      <c r="AY607" s="20" t="s">
        <v>136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20" t="s">
        <v>85</v>
      </c>
      <c r="BK607" s="218">
        <f>ROUND(I607*H607,2)</f>
        <v>0</v>
      </c>
      <c r="BL607" s="20" t="s">
        <v>142</v>
      </c>
      <c r="BM607" s="217" t="s">
        <v>2574</v>
      </c>
    </row>
    <row r="608" s="2" customFormat="1">
      <c r="A608" s="41"/>
      <c r="B608" s="42"/>
      <c r="C608" s="43"/>
      <c r="D608" s="219" t="s">
        <v>143</v>
      </c>
      <c r="E608" s="43"/>
      <c r="F608" s="220" t="s">
        <v>2575</v>
      </c>
      <c r="G608" s="43"/>
      <c r="H608" s="43"/>
      <c r="I608" s="221"/>
      <c r="J608" s="43"/>
      <c r="K608" s="43"/>
      <c r="L608" s="47"/>
      <c r="M608" s="222"/>
      <c r="N608" s="223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143</v>
      </c>
      <c r="AU608" s="20" t="s">
        <v>87</v>
      </c>
    </row>
    <row r="609" s="15" customFormat="1">
      <c r="A609" s="15"/>
      <c r="B609" s="258"/>
      <c r="C609" s="259"/>
      <c r="D609" s="219" t="s">
        <v>278</v>
      </c>
      <c r="E609" s="260" t="s">
        <v>21</v>
      </c>
      <c r="F609" s="261" t="s">
        <v>2576</v>
      </c>
      <c r="G609" s="259"/>
      <c r="H609" s="260" t="s">
        <v>21</v>
      </c>
      <c r="I609" s="262"/>
      <c r="J609" s="259"/>
      <c r="K609" s="259"/>
      <c r="L609" s="263"/>
      <c r="M609" s="264"/>
      <c r="N609" s="265"/>
      <c r="O609" s="265"/>
      <c r="P609" s="265"/>
      <c r="Q609" s="265"/>
      <c r="R609" s="265"/>
      <c r="S609" s="265"/>
      <c r="T609" s="266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7" t="s">
        <v>278</v>
      </c>
      <c r="AU609" s="267" t="s">
        <v>87</v>
      </c>
      <c r="AV609" s="15" t="s">
        <v>85</v>
      </c>
      <c r="AW609" s="15" t="s">
        <v>38</v>
      </c>
      <c r="AX609" s="15" t="s">
        <v>77</v>
      </c>
      <c r="AY609" s="267" t="s">
        <v>136</v>
      </c>
    </row>
    <row r="610" s="13" customFormat="1">
      <c r="A610" s="13"/>
      <c r="B610" s="234"/>
      <c r="C610" s="235"/>
      <c r="D610" s="219" t="s">
        <v>278</v>
      </c>
      <c r="E610" s="236" t="s">
        <v>21</v>
      </c>
      <c r="F610" s="237" t="s">
        <v>2577</v>
      </c>
      <c r="G610" s="235"/>
      <c r="H610" s="238">
        <v>8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278</v>
      </c>
      <c r="AU610" s="244" t="s">
        <v>87</v>
      </c>
      <c r="AV610" s="13" t="s">
        <v>87</v>
      </c>
      <c r="AW610" s="13" t="s">
        <v>38</v>
      </c>
      <c r="AX610" s="13" t="s">
        <v>77</v>
      </c>
      <c r="AY610" s="244" t="s">
        <v>136</v>
      </c>
    </row>
    <row r="611" s="14" customFormat="1">
      <c r="A611" s="14"/>
      <c r="B611" s="245"/>
      <c r="C611" s="246"/>
      <c r="D611" s="219" t="s">
        <v>278</v>
      </c>
      <c r="E611" s="247" t="s">
        <v>1977</v>
      </c>
      <c r="F611" s="248" t="s">
        <v>280</v>
      </c>
      <c r="G611" s="246"/>
      <c r="H611" s="249">
        <v>8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278</v>
      </c>
      <c r="AU611" s="255" t="s">
        <v>87</v>
      </c>
      <c r="AV611" s="14" t="s">
        <v>142</v>
      </c>
      <c r="AW611" s="14" t="s">
        <v>38</v>
      </c>
      <c r="AX611" s="14" t="s">
        <v>85</v>
      </c>
      <c r="AY611" s="255" t="s">
        <v>136</v>
      </c>
    </row>
    <row r="612" s="2" customFormat="1" ht="21.75" customHeight="1">
      <c r="A612" s="41"/>
      <c r="B612" s="42"/>
      <c r="C612" s="225" t="s">
        <v>447</v>
      </c>
      <c r="D612" s="225" t="s">
        <v>152</v>
      </c>
      <c r="E612" s="226" t="s">
        <v>2578</v>
      </c>
      <c r="F612" s="227" t="s">
        <v>2579</v>
      </c>
      <c r="G612" s="228" t="s">
        <v>472</v>
      </c>
      <c r="H612" s="229">
        <v>26</v>
      </c>
      <c r="I612" s="230"/>
      <c r="J612" s="231">
        <f>ROUND(I612*H612,2)</f>
        <v>0</v>
      </c>
      <c r="K612" s="227" t="s">
        <v>21</v>
      </c>
      <c r="L612" s="47"/>
      <c r="M612" s="232" t="s">
        <v>21</v>
      </c>
      <c r="N612" s="233" t="s">
        <v>48</v>
      </c>
      <c r="O612" s="87"/>
      <c r="P612" s="215">
        <f>O612*H612</f>
        <v>0</v>
      </c>
      <c r="Q612" s="215">
        <v>0.00021264</v>
      </c>
      <c r="R612" s="215">
        <f>Q612*H612</f>
        <v>0.0055286399999999996</v>
      </c>
      <c r="S612" s="215">
        <v>0</v>
      </c>
      <c r="T612" s="216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7" t="s">
        <v>142</v>
      </c>
      <c r="AT612" s="217" t="s">
        <v>152</v>
      </c>
      <c r="AU612" s="217" t="s">
        <v>87</v>
      </c>
      <c r="AY612" s="20" t="s">
        <v>136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20" t="s">
        <v>85</v>
      </c>
      <c r="BK612" s="218">
        <f>ROUND(I612*H612,2)</f>
        <v>0</v>
      </c>
      <c r="BL612" s="20" t="s">
        <v>142</v>
      </c>
      <c r="BM612" s="217" t="s">
        <v>2580</v>
      </c>
    </row>
    <row r="613" s="2" customFormat="1">
      <c r="A613" s="41"/>
      <c r="B613" s="42"/>
      <c r="C613" s="43"/>
      <c r="D613" s="219" t="s">
        <v>143</v>
      </c>
      <c r="E613" s="43"/>
      <c r="F613" s="220" t="s">
        <v>2581</v>
      </c>
      <c r="G613" s="43"/>
      <c r="H613" s="43"/>
      <c r="I613" s="221"/>
      <c r="J613" s="43"/>
      <c r="K613" s="43"/>
      <c r="L613" s="47"/>
      <c r="M613" s="222"/>
      <c r="N613" s="223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143</v>
      </c>
      <c r="AU613" s="20" t="s">
        <v>87</v>
      </c>
    </row>
    <row r="614" s="15" customFormat="1">
      <c r="A614" s="15"/>
      <c r="B614" s="258"/>
      <c r="C614" s="259"/>
      <c r="D614" s="219" t="s">
        <v>278</v>
      </c>
      <c r="E614" s="260" t="s">
        <v>21</v>
      </c>
      <c r="F614" s="261" t="s">
        <v>2582</v>
      </c>
      <c r="G614" s="259"/>
      <c r="H614" s="260" t="s">
        <v>21</v>
      </c>
      <c r="I614" s="262"/>
      <c r="J614" s="259"/>
      <c r="K614" s="259"/>
      <c r="L614" s="263"/>
      <c r="M614" s="264"/>
      <c r="N614" s="265"/>
      <c r="O614" s="265"/>
      <c r="P614" s="265"/>
      <c r="Q614" s="265"/>
      <c r="R614" s="265"/>
      <c r="S614" s="265"/>
      <c r="T614" s="266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7" t="s">
        <v>278</v>
      </c>
      <c r="AU614" s="267" t="s">
        <v>87</v>
      </c>
      <c r="AV614" s="15" t="s">
        <v>85</v>
      </c>
      <c r="AW614" s="15" t="s">
        <v>38</v>
      </c>
      <c r="AX614" s="15" t="s">
        <v>77</v>
      </c>
      <c r="AY614" s="267" t="s">
        <v>136</v>
      </c>
    </row>
    <row r="615" s="13" customFormat="1">
      <c r="A615" s="13"/>
      <c r="B615" s="234"/>
      <c r="C615" s="235"/>
      <c r="D615" s="219" t="s">
        <v>278</v>
      </c>
      <c r="E615" s="236" t="s">
        <v>21</v>
      </c>
      <c r="F615" s="237" t="s">
        <v>2583</v>
      </c>
      <c r="G615" s="235"/>
      <c r="H615" s="238">
        <v>26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278</v>
      </c>
      <c r="AU615" s="244" t="s">
        <v>87</v>
      </c>
      <c r="AV615" s="13" t="s">
        <v>87</v>
      </c>
      <c r="AW615" s="13" t="s">
        <v>38</v>
      </c>
      <c r="AX615" s="13" t="s">
        <v>85</v>
      </c>
      <c r="AY615" s="244" t="s">
        <v>136</v>
      </c>
    </row>
    <row r="616" s="2" customFormat="1" ht="16.5" customHeight="1">
      <c r="A616" s="41"/>
      <c r="B616" s="42"/>
      <c r="C616" s="225" t="s">
        <v>324</v>
      </c>
      <c r="D616" s="225" t="s">
        <v>152</v>
      </c>
      <c r="E616" s="226" t="s">
        <v>2584</v>
      </c>
      <c r="F616" s="227" t="s">
        <v>2585</v>
      </c>
      <c r="G616" s="228" t="s">
        <v>472</v>
      </c>
      <c r="H616" s="229">
        <v>16</v>
      </c>
      <c r="I616" s="230"/>
      <c r="J616" s="231">
        <f>ROUND(I616*H616,2)</f>
        <v>0</v>
      </c>
      <c r="K616" s="227" t="s">
        <v>21</v>
      </c>
      <c r="L616" s="47"/>
      <c r="M616" s="232" t="s">
        <v>21</v>
      </c>
      <c r="N616" s="233" t="s">
        <v>48</v>
      </c>
      <c r="O616" s="87"/>
      <c r="P616" s="215">
        <f>O616*H616</f>
        <v>0</v>
      </c>
      <c r="Q616" s="215">
        <v>2.0000000000000002E-05</v>
      </c>
      <c r="R616" s="215">
        <f>Q616*H616</f>
        <v>0.00032000000000000003</v>
      </c>
      <c r="S616" s="215">
        <v>0</v>
      </c>
      <c r="T616" s="216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7" t="s">
        <v>142</v>
      </c>
      <c r="AT616" s="217" t="s">
        <v>152</v>
      </c>
      <c r="AU616" s="217" t="s">
        <v>87</v>
      </c>
      <c r="AY616" s="20" t="s">
        <v>136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20" t="s">
        <v>85</v>
      </c>
      <c r="BK616" s="218">
        <f>ROUND(I616*H616,2)</f>
        <v>0</v>
      </c>
      <c r="BL616" s="20" t="s">
        <v>142</v>
      </c>
      <c r="BM616" s="217" t="s">
        <v>2586</v>
      </c>
    </row>
    <row r="617" s="2" customFormat="1">
      <c r="A617" s="41"/>
      <c r="B617" s="42"/>
      <c r="C617" s="43"/>
      <c r="D617" s="219" t="s">
        <v>143</v>
      </c>
      <c r="E617" s="43"/>
      <c r="F617" s="220" t="s">
        <v>2587</v>
      </c>
      <c r="G617" s="43"/>
      <c r="H617" s="43"/>
      <c r="I617" s="221"/>
      <c r="J617" s="43"/>
      <c r="K617" s="43"/>
      <c r="L617" s="47"/>
      <c r="M617" s="222"/>
      <c r="N617" s="223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143</v>
      </c>
      <c r="AU617" s="20" t="s">
        <v>87</v>
      </c>
    </row>
    <row r="618" s="15" customFormat="1">
      <c r="A618" s="15"/>
      <c r="B618" s="258"/>
      <c r="C618" s="259"/>
      <c r="D618" s="219" t="s">
        <v>278</v>
      </c>
      <c r="E618" s="260" t="s">
        <v>21</v>
      </c>
      <c r="F618" s="261" t="s">
        <v>2588</v>
      </c>
      <c r="G618" s="259"/>
      <c r="H618" s="260" t="s">
        <v>21</v>
      </c>
      <c r="I618" s="262"/>
      <c r="J618" s="259"/>
      <c r="K618" s="259"/>
      <c r="L618" s="263"/>
      <c r="M618" s="264"/>
      <c r="N618" s="265"/>
      <c r="O618" s="265"/>
      <c r="P618" s="265"/>
      <c r="Q618" s="265"/>
      <c r="R618" s="265"/>
      <c r="S618" s="265"/>
      <c r="T618" s="266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7" t="s">
        <v>278</v>
      </c>
      <c r="AU618" s="267" t="s">
        <v>87</v>
      </c>
      <c r="AV618" s="15" t="s">
        <v>85</v>
      </c>
      <c r="AW618" s="15" t="s">
        <v>38</v>
      </c>
      <c r="AX618" s="15" t="s">
        <v>77</v>
      </c>
      <c r="AY618" s="267" t="s">
        <v>136</v>
      </c>
    </row>
    <row r="619" s="13" customFormat="1">
      <c r="A619" s="13"/>
      <c r="B619" s="234"/>
      <c r="C619" s="235"/>
      <c r="D619" s="219" t="s">
        <v>278</v>
      </c>
      <c r="E619" s="236" t="s">
        <v>21</v>
      </c>
      <c r="F619" s="237" t="s">
        <v>2589</v>
      </c>
      <c r="G619" s="235"/>
      <c r="H619" s="238">
        <v>16</v>
      </c>
      <c r="I619" s="239"/>
      <c r="J619" s="235"/>
      <c r="K619" s="235"/>
      <c r="L619" s="240"/>
      <c r="M619" s="241"/>
      <c r="N619" s="242"/>
      <c r="O619" s="242"/>
      <c r="P619" s="242"/>
      <c r="Q619" s="242"/>
      <c r="R619" s="242"/>
      <c r="S619" s="242"/>
      <c r="T619" s="24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4" t="s">
        <v>278</v>
      </c>
      <c r="AU619" s="244" t="s">
        <v>87</v>
      </c>
      <c r="AV619" s="13" t="s">
        <v>87</v>
      </c>
      <c r="AW619" s="13" t="s">
        <v>38</v>
      </c>
      <c r="AX619" s="13" t="s">
        <v>77</v>
      </c>
      <c r="AY619" s="244" t="s">
        <v>136</v>
      </c>
    </row>
    <row r="620" s="14" customFormat="1">
      <c r="A620" s="14"/>
      <c r="B620" s="245"/>
      <c r="C620" s="246"/>
      <c r="D620" s="219" t="s">
        <v>278</v>
      </c>
      <c r="E620" s="247" t="s">
        <v>1989</v>
      </c>
      <c r="F620" s="248" t="s">
        <v>280</v>
      </c>
      <c r="G620" s="246"/>
      <c r="H620" s="249">
        <v>16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5" t="s">
        <v>278</v>
      </c>
      <c r="AU620" s="255" t="s">
        <v>87</v>
      </c>
      <c r="AV620" s="14" t="s">
        <v>142</v>
      </c>
      <c r="AW620" s="14" t="s">
        <v>38</v>
      </c>
      <c r="AX620" s="14" t="s">
        <v>85</v>
      </c>
      <c r="AY620" s="255" t="s">
        <v>136</v>
      </c>
    </row>
    <row r="621" s="2" customFormat="1" ht="16.5" customHeight="1">
      <c r="A621" s="41"/>
      <c r="B621" s="42"/>
      <c r="C621" s="225" t="s">
        <v>1387</v>
      </c>
      <c r="D621" s="225" t="s">
        <v>152</v>
      </c>
      <c r="E621" s="226" t="s">
        <v>2590</v>
      </c>
      <c r="F621" s="227" t="s">
        <v>2591</v>
      </c>
      <c r="G621" s="228" t="s">
        <v>472</v>
      </c>
      <c r="H621" s="229">
        <v>392</v>
      </c>
      <c r="I621" s="230"/>
      <c r="J621" s="231">
        <f>ROUND(I621*H621,2)</f>
        <v>0</v>
      </c>
      <c r="K621" s="227" t="s">
        <v>21</v>
      </c>
      <c r="L621" s="47"/>
      <c r="M621" s="232" t="s">
        <v>21</v>
      </c>
      <c r="N621" s="233" t="s">
        <v>48</v>
      </c>
      <c r="O621" s="87"/>
      <c r="P621" s="215">
        <f>O621*H621</f>
        <v>0</v>
      </c>
      <c r="Q621" s="215">
        <v>0.00020000000000000001</v>
      </c>
      <c r="R621" s="215">
        <f>Q621*H621</f>
        <v>0.078399999999999997</v>
      </c>
      <c r="S621" s="215">
        <v>0</v>
      </c>
      <c r="T621" s="216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7" t="s">
        <v>142</v>
      </c>
      <c r="AT621" s="217" t="s">
        <v>152</v>
      </c>
      <c r="AU621" s="217" t="s">
        <v>87</v>
      </c>
      <c r="AY621" s="20" t="s">
        <v>136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20" t="s">
        <v>85</v>
      </c>
      <c r="BK621" s="218">
        <f>ROUND(I621*H621,2)</f>
        <v>0</v>
      </c>
      <c r="BL621" s="20" t="s">
        <v>142</v>
      </c>
      <c r="BM621" s="217" t="s">
        <v>2592</v>
      </c>
    </row>
    <row r="622" s="2" customFormat="1">
      <c r="A622" s="41"/>
      <c r="B622" s="42"/>
      <c r="C622" s="43"/>
      <c r="D622" s="219" t="s">
        <v>143</v>
      </c>
      <c r="E622" s="43"/>
      <c r="F622" s="220" t="s">
        <v>2593</v>
      </c>
      <c r="G622" s="43"/>
      <c r="H622" s="43"/>
      <c r="I622" s="221"/>
      <c r="J622" s="43"/>
      <c r="K622" s="43"/>
      <c r="L622" s="47"/>
      <c r="M622" s="222"/>
      <c r="N622" s="223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143</v>
      </c>
      <c r="AU622" s="20" t="s">
        <v>87</v>
      </c>
    </row>
    <row r="623" s="13" customFormat="1">
      <c r="A623" s="13"/>
      <c r="B623" s="234"/>
      <c r="C623" s="235"/>
      <c r="D623" s="219" t="s">
        <v>278</v>
      </c>
      <c r="E623" s="236" t="s">
        <v>21</v>
      </c>
      <c r="F623" s="237" t="s">
        <v>1979</v>
      </c>
      <c r="G623" s="235"/>
      <c r="H623" s="238">
        <v>392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278</v>
      </c>
      <c r="AU623" s="244" t="s">
        <v>87</v>
      </c>
      <c r="AV623" s="13" t="s">
        <v>87</v>
      </c>
      <c r="AW623" s="13" t="s">
        <v>38</v>
      </c>
      <c r="AX623" s="13" t="s">
        <v>85</v>
      </c>
      <c r="AY623" s="244" t="s">
        <v>136</v>
      </c>
    </row>
    <row r="624" s="2" customFormat="1" ht="16.5" customHeight="1">
      <c r="A624" s="41"/>
      <c r="B624" s="42"/>
      <c r="C624" s="225" t="s">
        <v>329</v>
      </c>
      <c r="D624" s="225" t="s">
        <v>152</v>
      </c>
      <c r="E624" s="226" t="s">
        <v>2594</v>
      </c>
      <c r="F624" s="227" t="s">
        <v>2595</v>
      </c>
      <c r="G624" s="228" t="s">
        <v>472</v>
      </c>
      <c r="H624" s="229">
        <v>8</v>
      </c>
      <c r="I624" s="230"/>
      <c r="J624" s="231">
        <f>ROUND(I624*H624,2)</f>
        <v>0</v>
      </c>
      <c r="K624" s="227" t="s">
        <v>21</v>
      </c>
      <c r="L624" s="47"/>
      <c r="M624" s="232" t="s">
        <v>21</v>
      </c>
      <c r="N624" s="233" t="s">
        <v>48</v>
      </c>
      <c r="O624" s="87"/>
      <c r="P624" s="215">
        <f>O624*H624</f>
        <v>0</v>
      </c>
      <c r="Q624" s="215">
        <v>0.00027999999999999998</v>
      </c>
      <c r="R624" s="215">
        <f>Q624*H624</f>
        <v>0.0022399999999999998</v>
      </c>
      <c r="S624" s="215">
        <v>0</v>
      </c>
      <c r="T624" s="216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7" t="s">
        <v>142</v>
      </c>
      <c r="AT624" s="217" t="s">
        <v>152</v>
      </c>
      <c r="AU624" s="217" t="s">
        <v>87</v>
      </c>
      <c r="AY624" s="20" t="s">
        <v>136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20" t="s">
        <v>85</v>
      </c>
      <c r="BK624" s="218">
        <f>ROUND(I624*H624,2)</f>
        <v>0</v>
      </c>
      <c r="BL624" s="20" t="s">
        <v>142</v>
      </c>
      <c r="BM624" s="217" t="s">
        <v>2596</v>
      </c>
    </row>
    <row r="625" s="2" customFormat="1">
      <c r="A625" s="41"/>
      <c r="B625" s="42"/>
      <c r="C625" s="43"/>
      <c r="D625" s="219" t="s">
        <v>143</v>
      </c>
      <c r="E625" s="43"/>
      <c r="F625" s="220" t="s">
        <v>2597</v>
      </c>
      <c r="G625" s="43"/>
      <c r="H625" s="43"/>
      <c r="I625" s="221"/>
      <c r="J625" s="43"/>
      <c r="K625" s="43"/>
      <c r="L625" s="47"/>
      <c r="M625" s="222"/>
      <c r="N625" s="223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143</v>
      </c>
      <c r="AU625" s="20" t="s">
        <v>87</v>
      </c>
    </row>
    <row r="626" s="15" customFormat="1">
      <c r="A626" s="15"/>
      <c r="B626" s="258"/>
      <c r="C626" s="259"/>
      <c r="D626" s="219" t="s">
        <v>278</v>
      </c>
      <c r="E626" s="260" t="s">
        <v>21</v>
      </c>
      <c r="F626" s="261" t="s">
        <v>2576</v>
      </c>
      <c r="G626" s="259"/>
      <c r="H626" s="260" t="s">
        <v>21</v>
      </c>
      <c r="I626" s="262"/>
      <c r="J626" s="259"/>
      <c r="K626" s="259"/>
      <c r="L626" s="263"/>
      <c r="M626" s="264"/>
      <c r="N626" s="265"/>
      <c r="O626" s="265"/>
      <c r="P626" s="265"/>
      <c r="Q626" s="265"/>
      <c r="R626" s="265"/>
      <c r="S626" s="265"/>
      <c r="T626" s="266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7" t="s">
        <v>278</v>
      </c>
      <c r="AU626" s="267" t="s">
        <v>87</v>
      </c>
      <c r="AV626" s="15" t="s">
        <v>85</v>
      </c>
      <c r="AW626" s="15" t="s">
        <v>38</v>
      </c>
      <c r="AX626" s="15" t="s">
        <v>77</v>
      </c>
      <c r="AY626" s="267" t="s">
        <v>136</v>
      </c>
    </row>
    <row r="627" s="13" customFormat="1">
      <c r="A627" s="13"/>
      <c r="B627" s="234"/>
      <c r="C627" s="235"/>
      <c r="D627" s="219" t="s">
        <v>278</v>
      </c>
      <c r="E627" s="236" t="s">
        <v>21</v>
      </c>
      <c r="F627" s="237" t="s">
        <v>2598</v>
      </c>
      <c r="G627" s="235"/>
      <c r="H627" s="238">
        <v>8</v>
      </c>
      <c r="I627" s="239"/>
      <c r="J627" s="235"/>
      <c r="K627" s="235"/>
      <c r="L627" s="240"/>
      <c r="M627" s="241"/>
      <c r="N627" s="242"/>
      <c r="O627" s="242"/>
      <c r="P627" s="242"/>
      <c r="Q627" s="242"/>
      <c r="R627" s="242"/>
      <c r="S627" s="242"/>
      <c r="T627" s="24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4" t="s">
        <v>278</v>
      </c>
      <c r="AU627" s="244" t="s">
        <v>87</v>
      </c>
      <c r="AV627" s="13" t="s">
        <v>87</v>
      </c>
      <c r="AW627" s="13" t="s">
        <v>38</v>
      </c>
      <c r="AX627" s="13" t="s">
        <v>85</v>
      </c>
      <c r="AY627" s="244" t="s">
        <v>136</v>
      </c>
    </row>
    <row r="628" s="2" customFormat="1" ht="16.5" customHeight="1">
      <c r="A628" s="41"/>
      <c r="B628" s="42"/>
      <c r="C628" s="225" t="s">
        <v>459</v>
      </c>
      <c r="D628" s="225" t="s">
        <v>152</v>
      </c>
      <c r="E628" s="226" t="s">
        <v>2599</v>
      </c>
      <c r="F628" s="227" t="s">
        <v>2600</v>
      </c>
      <c r="G628" s="228" t="s">
        <v>472</v>
      </c>
      <c r="H628" s="229">
        <v>26</v>
      </c>
      <c r="I628" s="230"/>
      <c r="J628" s="231">
        <f>ROUND(I628*H628,2)</f>
        <v>0</v>
      </c>
      <c r="K628" s="227" t="s">
        <v>21</v>
      </c>
      <c r="L628" s="47"/>
      <c r="M628" s="232" t="s">
        <v>21</v>
      </c>
      <c r="N628" s="233" t="s">
        <v>48</v>
      </c>
      <c r="O628" s="87"/>
      <c r="P628" s="215">
        <f>O628*H628</f>
        <v>0</v>
      </c>
      <c r="Q628" s="215">
        <v>0.00027999999999999998</v>
      </c>
      <c r="R628" s="215">
        <f>Q628*H628</f>
        <v>0.0072799999999999991</v>
      </c>
      <c r="S628" s="215">
        <v>0</v>
      </c>
      <c r="T628" s="216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7" t="s">
        <v>142</v>
      </c>
      <c r="AT628" s="217" t="s">
        <v>152</v>
      </c>
      <c r="AU628" s="217" t="s">
        <v>87</v>
      </c>
      <c r="AY628" s="20" t="s">
        <v>136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20" t="s">
        <v>85</v>
      </c>
      <c r="BK628" s="218">
        <f>ROUND(I628*H628,2)</f>
        <v>0</v>
      </c>
      <c r="BL628" s="20" t="s">
        <v>142</v>
      </c>
      <c r="BM628" s="217" t="s">
        <v>2601</v>
      </c>
    </row>
    <row r="629" s="2" customFormat="1">
      <c r="A629" s="41"/>
      <c r="B629" s="42"/>
      <c r="C629" s="43"/>
      <c r="D629" s="219" t="s">
        <v>143</v>
      </c>
      <c r="E629" s="43"/>
      <c r="F629" s="220" t="s">
        <v>2602</v>
      </c>
      <c r="G629" s="43"/>
      <c r="H629" s="43"/>
      <c r="I629" s="221"/>
      <c r="J629" s="43"/>
      <c r="K629" s="43"/>
      <c r="L629" s="47"/>
      <c r="M629" s="222"/>
      <c r="N629" s="223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143</v>
      </c>
      <c r="AU629" s="20" t="s">
        <v>87</v>
      </c>
    </row>
    <row r="630" s="2" customFormat="1" ht="16.5" customHeight="1">
      <c r="A630" s="41"/>
      <c r="B630" s="42"/>
      <c r="C630" s="225" t="s">
        <v>332</v>
      </c>
      <c r="D630" s="225" t="s">
        <v>152</v>
      </c>
      <c r="E630" s="226" t="s">
        <v>2603</v>
      </c>
      <c r="F630" s="227" t="s">
        <v>2604</v>
      </c>
      <c r="G630" s="228" t="s">
        <v>472</v>
      </c>
      <c r="H630" s="229">
        <v>16</v>
      </c>
      <c r="I630" s="230"/>
      <c r="J630" s="231">
        <f>ROUND(I630*H630,2)</f>
        <v>0</v>
      </c>
      <c r="K630" s="227" t="s">
        <v>21</v>
      </c>
      <c r="L630" s="47"/>
      <c r="M630" s="232" t="s">
        <v>21</v>
      </c>
      <c r="N630" s="233" t="s">
        <v>48</v>
      </c>
      <c r="O630" s="87"/>
      <c r="P630" s="215">
        <f>O630*H630</f>
        <v>0</v>
      </c>
      <c r="Q630" s="215">
        <v>0.00027999999999999998</v>
      </c>
      <c r="R630" s="215">
        <f>Q630*H630</f>
        <v>0.0044799999999999996</v>
      </c>
      <c r="S630" s="215">
        <v>0</v>
      </c>
      <c r="T630" s="216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7" t="s">
        <v>142</v>
      </c>
      <c r="AT630" s="217" t="s">
        <v>152</v>
      </c>
      <c r="AU630" s="217" t="s">
        <v>87</v>
      </c>
      <c r="AY630" s="20" t="s">
        <v>136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20" t="s">
        <v>85</v>
      </c>
      <c r="BK630" s="218">
        <f>ROUND(I630*H630,2)</f>
        <v>0</v>
      </c>
      <c r="BL630" s="20" t="s">
        <v>142</v>
      </c>
      <c r="BM630" s="217" t="s">
        <v>2605</v>
      </c>
    </row>
    <row r="631" s="2" customFormat="1">
      <c r="A631" s="41"/>
      <c r="B631" s="42"/>
      <c r="C631" s="43"/>
      <c r="D631" s="219" t="s">
        <v>143</v>
      </c>
      <c r="E631" s="43"/>
      <c r="F631" s="220" t="s">
        <v>2606</v>
      </c>
      <c r="G631" s="43"/>
      <c r="H631" s="43"/>
      <c r="I631" s="221"/>
      <c r="J631" s="43"/>
      <c r="K631" s="43"/>
      <c r="L631" s="47"/>
      <c r="M631" s="222"/>
      <c r="N631" s="223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143</v>
      </c>
      <c r="AU631" s="20" t="s">
        <v>87</v>
      </c>
    </row>
    <row r="632" s="13" customFormat="1">
      <c r="A632" s="13"/>
      <c r="B632" s="234"/>
      <c r="C632" s="235"/>
      <c r="D632" s="219" t="s">
        <v>278</v>
      </c>
      <c r="E632" s="236" t="s">
        <v>21</v>
      </c>
      <c r="F632" s="237" t="s">
        <v>1989</v>
      </c>
      <c r="G632" s="235"/>
      <c r="H632" s="238">
        <v>16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278</v>
      </c>
      <c r="AU632" s="244" t="s">
        <v>87</v>
      </c>
      <c r="AV632" s="13" t="s">
        <v>87</v>
      </c>
      <c r="AW632" s="13" t="s">
        <v>38</v>
      </c>
      <c r="AX632" s="13" t="s">
        <v>85</v>
      </c>
      <c r="AY632" s="244" t="s">
        <v>136</v>
      </c>
    </row>
    <row r="633" s="2" customFormat="1" ht="16.5" customHeight="1">
      <c r="A633" s="41"/>
      <c r="B633" s="42"/>
      <c r="C633" s="225" t="s">
        <v>475</v>
      </c>
      <c r="D633" s="225" t="s">
        <v>152</v>
      </c>
      <c r="E633" s="226" t="s">
        <v>2607</v>
      </c>
      <c r="F633" s="227" t="s">
        <v>2608</v>
      </c>
      <c r="G633" s="228" t="s">
        <v>472</v>
      </c>
      <c r="H633" s="229">
        <v>8</v>
      </c>
      <c r="I633" s="230"/>
      <c r="J633" s="231">
        <f>ROUND(I633*H633,2)</f>
        <v>0</v>
      </c>
      <c r="K633" s="227" t="s">
        <v>790</v>
      </c>
      <c r="L633" s="47"/>
      <c r="M633" s="232" t="s">
        <v>21</v>
      </c>
      <c r="N633" s="233" t="s">
        <v>48</v>
      </c>
      <c r="O633" s="87"/>
      <c r="P633" s="215">
        <f>O633*H633</f>
        <v>0</v>
      </c>
      <c r="Q633" s="215">
        <v>0.00048999999999999998</v>
      </c>
      <c r="R633" s="215">
        <f>Q633*H633</f>
        <v>0.0039199999999999999</v>
      </c>
      <c r="S633" s="215">
        <v>0</v>
      </c>
      <c r="T633" s="216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7" t="s">
        <v>142</v>
      </c>
      <c r="AT633" s="217" t="s">
        <v>152</v>
      </c>
      <c r="AU633" s="217" t="s">
        <v>87</v>
      </c>
      <c r="AY633" s="20" t="s">
        <v>136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20" t="s">
        <v>85</v>
      </c>
      <c r="BK633" s="218">
        <f>ROUND(I633*H633,2)</f>
        <v>0</v>
      </c>
      <c r="BL633" s="20" t="s">
        <v>142</v>
      </c>
      <c r="BM633" s="217" t="s">
        <v>2609</v>
      </c>
    </row>
    <row r="634" s="2" customFormat="1">
      <c r="A634" s="41"/>
      <c r="B634" s="42"/>
      <c r="C634" s="43"/>
      <c r="D634" s="219" t="s">
        <v>143</v>
      </c>
      <c r="E634" s="43"/>
      <c r="F634" s="220" t="s">
        <v>2610</v>
      </c>
      <c r="G634" s="43"/>
      <c r="H634" s="43"/>
      <c r="I634" s="221"/>
      <c r="J634" s="43"/>
      <c r="K634" s="43"/>
      <c r="L634" s="47"/>
      <c r="M634" s="222"/>
      <c r="N634" s="223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143</v>
      </c>
      <c r="AU634" s="20" t="s">
        <v>87</v>
      </c>
    </row>
    <row r="635" s="2" customFormat="1">
      <c r="A635" s="41"/>
      <c r="B635" s="42"/>
      <c r="C635" s="43"/>
      <c r="D635" s="276" t="s">
        <v>793</v>
      </c>
      <c r="E635" s="43"/>
      <c r="F635" s="277" t="s">
        <v>2611</v>
      </c>
      <c r="G635" s="43"/>
      <c r="H635" s="43"/>
      <c r="I635" s="221"/>
      <c r="J635" s="43"/>
      <c r="K635" s="43"/>
      <c r="L635" s="47"/>
      <c r="M635" s="222"/>
      <c r="N635" s="223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793</v>
      </c>
      <c r="AU635" s="20" t="s">
        <v>87</v>
      </c>
    </row>
    <row r="636" s="13" customFormat="1">
      <c r="A636" s="13"/>
      <c r="B636" s="234"/>
      <c r="C636" s="235"/>
      <c r="D636" s="219" t="s">
        <v>278</v>
      </c>
      <c r="E636" s="236" t="s">
        <v>21</v>
      </c>
      <c r="F636" s="237" t="s">
        <v>1987</v>
      </c>
      <c r="G636" s="235"/>
      <c r="H636" s="238">
        <v>8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4" t="s">
        <v>278</v>
      </c>
      <c r="AU636" s="244" t="s">
        <v>87</v>
      </c>
      <c r="AV636" s="13" t="s">
        <v>87</v>
      </c>
      <c r="AW636" s="13" t="s">
        <v>38</v>
      </c>
      <c r="AX636" s="13" t="s">
        <v>85</v>
      </c>
      <c r="AY636" s="244" t="s">
        <v>136</v>
      </c>
    </row>
    <row r="637" s="2" customFormat="1" ht="16.5" customHeight="1">
      <c r="A637" s="41"/>
      <c r="B637" s="42"/>
      <c r="C637" s="225" t="s">
        <v>336</v>
      </c>
      <c r="D637" s="225" t="s">
        <v>152</v>
      </c>
      <c r="E637" s="226" t="s">
        <v>2612</v>
      </c>
      <c r="F637" s="227" t="s">
        <v>2613</v>
      </c>
      <c r="G637" s="228" t="s">
        <v>155</v>
      </c>
      <c r="H637" s="229">
        <v>2</v>
      </c>
      <c r="I637" s="230"/>
      <c r="J637" s="231">
        <f>ROUND(I637*H637,2)</f>
        <v>0</v>
      </c>
      <c r="K637" s="227" t="s">
        <v>21</v>
      </c>
      <c r="L637" s="47"/>
      <c r="M637" s="232" t="s">
        <v>21</v>
      </c>
      <c r="N637" s="233" t="s">
        <v>48</v>
      </c>
      <c r="O637" s="87"/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7" t="s">
        <v>142</v>
      </c>
      <c r="AT637" s="217" t="s">
        <v>152</v>
      </c>
      <c r="AU637" s="217" t="s">
        <v>87</v>
      </c>
      <c r="AY637" s="20" t="s">
        <v>136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20" t="s">
        <v>85</v>
      </c>
      <c r="BK637" s="218">
        <f>ROUND(I637*H637,2)</f>
        <v>0</v>
      </c>
      <c r="BL637" s="20" t="s">
        <v>142</v>
      </c>
      <c r="BM637" s="217" t="s">
        <v>2614</v>
      </c>
    </row>
    <row r="638" s="2" customFormat="1">
      <c r="A638" s="41"/>
      <c r="B638" s="42"/>
      <c r="C638" s="43"/>
      <c r="D638" s="219" t="s">
        <v>143</v>
      </c>
      <c r="E638" s="43"/>
      <c r="F638" s="220" t="s">
        <v>2615</v>
      </c>
      <c r="G638" s="43"/>
      <c r="H638" s="43"/>
      <c r="I638" s="221"/>
      <c r="J638" s="43"/>
      <c r="K638" s="43"/>
      <c r="L638" s="47"/>
      <c r="M638" s="222"/>
      <c r="N638" s="223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143</v>
      </c>
      <c r="AU638" s="20" t="s">
        <v>87</v>
      </c>
    </row>
    <row r="639" s="2" customFormat="1" ht="16.5" customHeight="1">
      <c r="A639" s="41"/>
      <c r="B639" s="42"/>
      <c r="C639" s="225" t="s">
        <v>485</v>
      </c>
      <c r="D639" s="225" t="s">
        <v>152</v>
      </c>
      <c r="E639" s="226" t="s">
        <v>2616</v>
      </c>
      <c r="F639" s="227" t="s">
        <v>2617</v>
      </c>
      <c r="G639" s="228" t="s">
        <v>155</v>
      </c>
      <c r="H639" s="229">
        <v>1</v>
      </c>
      <c r="I639" s="230"/>
      <c r="J639" s="231">
        <f>ROUND(I639*H639,2)</f>
        <v>0</v>
      </c>
      <c r="K639" s="227" t="s">
        <v>21</v>
      </c>
      <c r="L639" s="47"/>
      <c r="M639" s="232" t="s">
        <v>21</v>
      </c>
      <c r="N639" s="233" t="s">
        <v>48</v>
      </c>
      <c r="O639" s="87"/>
      <c r="P639" s="215">
        <f>O639*H639</f>
        <v>0</v>
      </c>
      <c r="Q639" s="215">
        <v>0</v>
      </c>
      <c r="R639" s="215">
        <f>Q639*H639</f>
        <v>0</v>
      </c>
      <c r="S639" s="215">
        <v>0</v>
      </c>
      <c r="T639" s="216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7" t="s">
        <v>142</v>
      </c>
      <c r="AT639" s="217" t="s">
        <v>152</v>
      </c>
      <c r="AU639" s="217" t="s">
        <v>87</v>
      </c>
      <c r="AY639" s="20" t="s">
        <v>136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20" t="s">
        <v>85</v>
      </c>
      <c r="BK639" s="218">
        <f>ROUND(I639*H639,2)</f>
        <v>0</v>
      </c>
      <c r="BL639" s="20" t="s">
        <v>142</v>
      </c>
      <c r="BM639" s="217" t="s">
        <v>2618</v>
      </c>
    </row>
    <row r="640" s="2" customFormat="1">
      <c r="A640" s="41"/>
      <c r="B640" s="42"/>
      <c r="C640" s="43"/>
      <c r="D640" s="219" t="s">
        <v>143</v>
      </c>
      <c r="E640" s="43"/>
      <c r="F640" s="220" t="s">
        <v>2617</v>
      </c>
      <c r="G640" s="43"/>
      <c r="H640" s="43"/>
      <c r="I640" s="221"/>
      <c r="J640" s="43"/>
      <c r="K640" s="43"/>
      <c r="L640" s="47"/>
      <c r="M640" s="222"/>
      <c r="N640" s="223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143</v>
      </c>
      <c r="AU640" s="20" t="s">
        <v>87</v>
      </c>
    </row>
    <row r="641" s="2" customFormat="1">
      <c r="A641" s="41"/>
      <c r="B641" s="42"/>
      <c r="C641" s="43"/>
      <c r="D641" s="219" t="s">
        <v>144</v>
      </c>
      <c r="E641" s="43"/>
      <c r="F641" s="224" t="s">
        <v>2619</v>
      </c>
      <c r="G641" s="43"/>
      <c r="H641" s="43"/>
      <c r="I641" s="221"/>
      <c r="J641" s="43"/>
      <c r="K641" s="43"/>
      <c r="L641" s="47"/>
      <c r="M641" s="222"/>
      <c r="N641" s="223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144</v>
      </c>
      <c r="AU641" s="20" t="s">
        <v>87</v>
      </c>
    </row>
    <row r="642" s="2" customFormat="1" ht="16.5" customHeight="1">
      <c r="A642" s="41"/>
      <c r="B642" s="42"/>
      <c r="C642" s="225" t="s">
        <v>340</v>
      </c>
      <c r="D642" s="225" t="s">
        <v>152</v>
      </c>
      <c r="E642" s="226" t="s">
        <v>2620</v>
      </c>
      <c r="F642" s="227" t="s">
        <v>2621</v>
      </c>
      <c r="G642" s="228" t="s">
        <v>155</v>
      </c>
      <c r="H642" s="229">
        <v>12</v>
      </c>
      <c r="I642" s="230"/>
      <c r="J642" s="231">
        <f>ROUND(I642*H642,2)</f>
        <v>0</v>
      </c>
      <c r="K642" s="227" t="s">
        <v>21</v>
      </c>
      <c r="L642" s="47"/>
      <c r="M642" s="232" t="s">
        <v>21</v>
      </c>
      <c r="N642" s="233" t="s">
        <v>48</v>
      </c>
      <c r="O642" s="87"/>
      <c r="P642" s="215">
        <f>O642*H642</f>
        <v>0</v>
      </c>
      <c r="Q642" s="215">
        <v>0</v>
      </c>
      <c r="R642" s="215">
        <f>Q642*H642</f>
        <v>0</v>
      </c>
      <c r="S642" s="215">
        <v>0</v>
      </c>
      <c r="T642" s="216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7" t="s">
        <v>142</v>
      </c>
      <c r="AT642" s="217" t="s">
        <v>152</v>
      </c>
      <c r="AU642" s="217" t="s">
        <v>87</v>
      </c>
      <c r="AY642" s="20" t="s">
        <v>136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20" t="s">
        <v>85</v>
      </c>
      <c r="BK642" s="218">
        <f>ROUND(I642*H642,2)</f>
        <v>0</v>
      </c>
      <c r="BL642" s="20" t="s">
        <v>142</v>
      </c>
      <c r="BM642" s="217" t="s">
        <v>2622</v>
      </c>
    </row>
    <row r="643" s="2" customFormat="1">
      <c r="A643" s="41"/>
      <c r="B643" s="42"/>
      <c r="C643" s="43"/>
      <c r="D643" s="219" t="s">
        <v>143</v>
      </c>
      <c r="E643" s="43"/>
      <c r="F643" s="220" t="s">
        <v>2617</v>
      </c>
      <c r="G643" s="43"/>
      <c r="H643" s="43"/>
      <c r="I643" s="221"/>
      <c r="J643" s="43"/>
      <c r="K643" s="43"/>
      <c r="L643" s="47"/>
      <c r="M643" s="222"/>
      <c r="N643" s="223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143</v>
      </c>
      <c r="AU643" s="20" t="s">
        <v>87</v>
      </c>
    </row>
    <row r="644" s="2" customFormat="1">
      <c r="A644" s="41"/>
      <c r="B644" s="42"/>
      <c r="C644" s="43"/>
      <c r="D644" s="219" t="s">
        <v>144</v>
      </c>
      <c r="E644" s="43"/>
      <c r="F644" s="224" t="s">
        <v>2619</v>
      </c>
      <c r="G644" s="43"/>
      <c r="H644" s="43"/>
      <c r="I644" s="221"/>
      <c r="J644" s="43"/>
      <c r="K644" s="43"/>
      <c r="L644" s="47"/>
      <c r="M644" s="222"/>
      <c r="N644" s="223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144</v>
      </c>
      <c r="AU644" s="20" t="s">
        <v>87</v>
      </c>
    </row>
    <row r="645" s="2" customFormat="1" ht="16.5" customHeight="1">
      <c r="A645" s="41"/>
      <c r="B645" s="42"/>
      <c r="C645" s="225" t="s">
        <v>494</v>
      </c>
      <c r="D645" s="225" t="s">
        <v>152</v>
      </c>
      <c r="E645" s="226" t="s">
        <v>2623</v>
      </c>
      <c r="F645" s="227" t="s">
        <v>2624</v>
      </c>
      <c r="G645" s="228" t="s">
        <v>543</v>
      </c>
      <c r="H645" s="229">
        <v>35.863</v>
      </c>
      <c r="I645" s="230"/>
      <c r="J645" s="231">
        <f>ROUND(I645*H645,2)</f>
        <v>0</v>
      </c>
      <c r="K645" s="227" t="s">
        <v>790</v>
      </c>
      <c r="L645" s="47"/>
      <c r="M645" s="232" t="s">
        <v>21</v>
      </c>
      <c r="N645" s="233" t="s">
        <v>48</v>
      </c>
      <c r="O645" s="87"/>
      <c r="P645" s="215">
        <f>O645*H645</f>
        <v>0</v>
      </c>
      <c r="Q645" s="215">
        <v>0</v>
      </c>
      <c r="R645" s="215">
        <f>Q645*H645</f>
        <v>0</v>
      </c>
      <c r="S645" s="215">
        <v>2.3999999999999999</v>
      </c>
      <c r="T645" s="216">
        <f>S645*H645</f>
        <v>86.07119999999999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7" t="s">
        <v>142</v>
      </c>
      <c r="AT645" s="217" t="s">
        <v>152</v>
      </c>
      <c r="AU645" s="217" t="s">
        <v>87</v>
      </c>
      <c r="AY645" s="20" t="s">
        <v>136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20" t="s">
        <v>85</v>
      </c>
      <c r="BK645" s="218">
        <f>ROUND(I645*H645,2)</f>
        <v>0</v>
      </c>
      <c r="BL645" s="20" t="s">
        <v>142</v>
      </c>
      <c r="BM645" s="217" t="s">
        <v>2625</v>
      </c>
    </row>
    <row r="646" s="2" customFormat="1">
      <c r="A646" s="41"/>
      <c r="B646" s="42"/>
      <c r="C646" s="43"/>
      <c r="D646" s="219" t="s">
        <v>143</v>
      </c>
      <c r="E646" s="43"/>
      <c r="F646" s="220" t="s">
        <v>2626</v>
      </c>
      <c r="G646" s="43"/>
      <c r="H646" s="43"/>
      <c r="I646" s="221"/>
      <c r="J646" s="43"/>
      <c r="K646" s="43"/>
      <c r="L646" s="47"/>
      <c r="M646" s="222"/>
      <c r="N646" s="223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143</v>
      </c>
      <c r="AU646" s="20" t="s">
        <v>87</v>
      </c>
    </row>
    <row r="647" s="2" customFormat="1">
      <c r="A647" s="41"/>
      <c r="B647" s="42"/>
      <c r="C647" s="43"/>
      <c r="D647" s="276" t="s">
        <v>793</v>
      </c>
      <c r="E647" s="43"/>
      <c r="F647" s="277" t="s">
        <v>2627</v>
      </c>
      <c r="G647" s="43"/>
      <c r="H647" s="43"/>
      <c r="I647" s="221"/>
      <c r="J647" s="43"/>
      <c r="K647" s="43"/>
      <c r="L647" s="47"/>
      <c r="M647" s="222"/>
      <c r="N647" s="223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793</v>
      </c>
      <c r="AU647" s="20" t="s">
        <v>87</v>
      </c>
    </row>
    <row r="648" s="15" customFormat="1">
      <c r="A648" s="15"/>
      <c r="B648" s="258"/>
      <c r="C648" s="259"/>
      <c r="D648" s="219" t="s">
        <v>278</v>
      </c>
      <c r="E648" s="260" t="s">
        <v>21</v>
      </c>
      <c r="F648" s="261" t="s">
        <v>2346</v>
      </c>
      <c r="G648" s="259"/>
      <c r="H648" s="260" t="s">
        <v>21</v>
      </c>
      <c r="I648" s="262"/>
      <c r="J648" s="259"/>
      <c r="K648" s="259"/>
      <c r="L648" s="263"/>
      <c r="M648" s="264"/>
      <c r="N648" s="265"/>
      <c r="O648" s="265"/>
      <c r="P648" s="265"/>
      <c r="Q648" s="265"/>
      <c r="R648" s="265"/>
      <c r="S648" s="265"/>
      <c r="T648" s="266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7" t="s">
        <v>278</v>
      </c>
      <c r="AU648" s="267" t="s">
        <v>87</v>
      </c>
      <c r="AV648" s="15" t="s">
        <v>85</v>
      </c>
      <c r="AW648" s="15" t="s">
        <v>38</v>
      </c>
      <c r="AX648" s="15" t="s">
        <v>77</v>
      </c>
      <c r="AY648" s="267" t="s">
        <v>136</v>
      </c>
    </row>
    <row r="649" s="13" customFormat="1">
      <c r="A649" s="13"/>
      <c r="B649" s="234"/>
      <c r="C649" s="235"/>
      <c r="D649" s="219" t="s">
        <v>278</v>
      </c>
      <c r="E649" s="236" t="s">
        <v>21</v>
      </c>
      <c r="F649" s="237" t="s">
        <v>2628</v>
      </c>
      <c r="G649" s="235"/>
      <c r="H649" s="238">
        <v>7.0650000000000004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4" t="s">
        <v>278</v>
      </c>
      <c r="AU649" s="244" t="s">
        <v>87</v>
      </c>
      <c r="AV649" s="13" t="s">
        <v>87</v>
      </c>
      <c r="AW649" s="13" t="s">
        <v>38</v>
      </c>
      <c r="AX649" s="13" t="s">
        <v>77</v>
      </c>
      <c r="AY649" s="244" t="s">
        <v>136</v>
      </c>
    </row>
    <row r="650" s="13" customFormat="1">
      <c r="A650" s="13"/>
      <c r="B650" s="234"/>
      <c r="C650" s="235"/>
      <c r="D650" s="219" t="s">
        <v>278</v>
      </c>
      <c r="E650" s="236" t="s">
        <v>21</v>
      </c>
      <c r="F650" s="237" t="s">
        <v>2629</v>
      </c>
      <c r="G650" s="235"/>
      <c r="H650" s="238">
        <v>0.35799999999999998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4" t="s">
        <v>278</v>
      </c>
      <c r="AU650" s="244" t="s">
        <v>87</v>
      </c>
      <c r="AV650" s="13" t="s">
        <v>87</v>
      </c>
      <c r="AW650" s="13" t="s">
        <v>38</v>
      </c>
      <c r="AX650" s="13" t="s">
        <v>77</v>
      </c>
      <c r="AY650" s="244" t="s">
        <v>136</v>
      </c>
    </row>
    <row r="651" s="15" customFormat="1">
      <c r="A651" s="15"/>
      <c r="B651" s="258"/>
      <c r="C651" s="259"/>
      <c r="D651" s="219" t="s">
        <v>278</v>
      </c>
      <c r="E651" s="260" t="s">
        <v>21</v>
      </c>
      <c r="F651" s="261" t="s">
        <v>2369</v>
      </c>
      <c r="G651" s="259"/>
      <c r="H651" s="260" t="s">
        <v>21</v>
      </c>
      <c r="I651" s="262"/>
      <c r="J651" s="259"/>
      <c r="K651" s="259"/>
      <c r="L651" s="263"/>
      <c r="M651" s="264"/>
      <c r="N651" s="265"/>
      <c r="O651" s="265"/>
      <c r="P651" s="265"/>
      <c r="Q651" s="265"/>
      <c r="R651" s="265"/>
      <c r="S651" s="265"/>
      <c r="T651" s="266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7" t="s">
        <v>278</v>
      </c>
      <c r="AU651" s="267" t="s">
        <v>87</v>
      </c>
      <c r="AV651" s="15" t="s">
        <v>85</v>
      </c>
      <c r="AW651" s="15" t="s">
        <v>38</v>
      </c>
      <c r="AX651" s="15" t="s">
        <v>77</v>
      </c>
      <c r="AY651" s="267" t="s">
        <v>136</v>
      </c>
    </row>
    <row r="652" s="15" customFormat="1">
      <c r="A652" s="15"/>
      <c r="B652" s="258"/>
      <c r="C652" s="259"/>
      <c r="D652" s="219" t="s">
        <v>278</v>
      </c>
      <c r="E652" s="260" t="s">
        <v>21</v>
      </c>
      <c r="F652" s="261" t="s">
        <v>2630</v>
      </c>
      <c r="G652" s="259"/>
      <c r="H652" s="260" t="s">
        <v>21</v>
      </c>
      <c r="I652" s="262"/>
      <c r="J652" s="259"/>
      <c r="K652" s="259"/>
      <c r="L652" s="263"/>
      <c r="M652" s="264"/>
      <c r="N652" s="265"/>
      <c r="O652" s="265"/>
      <c r="P652" s="265"/>
      <c r="Q652" s="265"/>
      <c r="R652" s="265"/>
      <c r="S652" s="265"/>
      <c r="T652" s="266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7" t="s">
        <v>278</v>
      </c>
      <c r="AU652" s="267" t="s">
        <v>87</v>
      </c>
      <c r="AV652" s="15" t="s">
        <v>85</v>
      </c>
      <c r="AW652" s="15" t="s">
        <v>38</v>
      </c>
      <c r="AX652" s="15" t="s">
        <v>77</v>
      </c>
      <c r="AY652" s="267" t="s">
        <v>136</v>
      </c>
    </row>
    <row r="653" s="13" customFormat="1">
      <c r="A653" s="13"/>
      <c r="B653" s="234"/>
      <c r="C653" s="235"/>
      <c r="D653" s="219" t="s">
        <v>278</v>
      </c>
      <c r="E653" s="236" t="s">
        <v>21</v>
      </c>
      <c r="F653" s="237" t="s">
        <v>2631</v>
      </c>
      <c r="G653" s="235"/>
      <c r="H653" s="238">
        <v>28.440000000000001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278</v>
      </c>
      <c r="AU653" s="244" t="s">
        <v>87</v>
      </c>
      <c r="AV653" s="13" t="s">
        <v>87</v>
      </c>
      <c r="AW653" s="13" t="s">
        <v>38</v>
      </c>
      <c r="AX653" s="13" t="s">
        <v>77</v>
      </c>
      <c r="AY653" s="244" t="s">
        <v>136</v>
      </c>
    </row>
    <row r="654" s="14" customFormat="1">
      <c r="A654" s="14"/>
      <c r="B654" s="245"/>
      <c r="C654" s="246"/>
      <c r="D654" s="219" t="s">
        <v>278</v>
      </c>
      <c r="E654" s="247" t="s">
        <v>1947</v>
      </c>
      <c r="F654" s="248" t="s">
        <v>280</v>
      </c>
      <c r="G654" s="246"/>
      <c r="H654" s="249">
        <v>35.863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278</v>
      </c>
      <c r="AU654" s="255" t="s">
        <v>87</v>
      </c>
      <c r="AV654" s="14" t="s">
        <v>142</v>
      </c>
      <c r="AW654" s="14" t="s">
        <v>38</v>
      </c>
      <c r="AX654" s="14" t="s">
        <v>85</v>
      </c>
      <c r="AY654" s="255" t="s">
        <v>136</v>
      </c>
    </row>
    <row r="655" s="2" customFormat="1" ht="16.5" customHeight="1">
      <c r="A655" s="41"/>
      <c r="B655" s="42"/>
      <c r="C655" s="225" t="s">
        <v>344</v>
      </c>
      <c r="D655" s="225" t="s">
        <v>152</v>
      </c>
      <c r="E655" s="226" t="s">
        <v>2632</v>
      </c>
      <c r="F655" s="227" t="s">
        <v>2633</v>
      </c>
      <c r="G655" s="228" t="s">
        <v>227</v>
      </c>
      <c r="H655" s="229">
        <v>35</v>
      </c>
      <c r="I655" s="230"/>
      <c r="J655" s="231">
        <f>ROUND(I655*H655,2)</f>
        <v>0</v>
      </c>
      <c r="K655" s="227" t="s">
        <v>790</v>
      </c>
      <c r="L655" s="47"/>
      <c r="M655" s="232" t="s">
        <v>21</v>
      </c>
      <c r="N655" s="233" t="s">
        <v>48</v>
      </c>
      <c r="O655" s="87"/>
      <c r="P655" s="215">
        <f>O655*H655</f>
        <v>0</v>
      </c>
      <c r="Q655" s="215">
        <v>0</v>
      </c>
      <c r="R655" s="215">
        <f>Q655*H655</f>
        <v>0</v>
      </c>
      <c r="S655" s="215">
        <v>0.070000000000000007</v>
      </c>
      <c r="T655" s="216">
        <f>S655*H655</f>
        <v>2.4500000000000002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7" t="s">
        <v>142</v>
      </c>
      <c r="AT655" s="217" t="s">
        <v>152</v>
      </c>
      <c r="AU655" s="217" t="s">
        <v>87</v>
      </c>
      <c r="AY655" s="20" t="s">
        <v>136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20" t="s">
        <v>85</v>
      </c>
      <c r="BK655" s="218">
        <f>ROUND(I655*H655,2)</f>
        <v>0</v>
      </c>
      <c r="BL655" s="20" t="s">
        <v>142</v>
      </c>
      <c r="BM655" s="217" t="s">
        <v>2634</v>
      </c>
    </row>
    <row r="656" s="2" customFormat="1">
      <c r="A656" s="41"/>
      <c r="B656" s="42"/>
      <c r="C656" s="43"/>
      <c r="D656" s="219" t="s">
        <v>143</v>
      </c>
      <c r="E656" s="43"/>
      <c r="F656" s="220" t="s">
        <v>2633</v>
      </c>
      <c r="G656" s="43"/>
      <c r="H656" s="43"/>
      <c r="I656" s="221"/>
      <c r="J656" s="43"/>
      <c r="K656" s="43"/>
      <c r="L656" s="47"/>
      <c r="M656" s="222"/>
      <c r="N656" s="223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143</v>
      </c>
      <c r="AU656" s="20" t="s">
        <v>87</v>
      </c>
    </row>
    <row r="657" s="2" customFormat="1">
      <c r="A657" s="41"/>
      <c r="B657" s="42"/>
      <c r="C657" s="43"/>
      <c r="D657" s="276" t="s">
        <v>793</v>
      </c>
      <c r="E657" s="43"/>
      <c r="F657" s="277" t="s">
        <v>2635</v>
      </c>
      <c r="G657" s="43"/>
      <c r="H657" s="43"/>
      <c r="I657" s="221"/>
      <c r="J657" s="43"/>
      <c r="K657" s="43"/>
      <c r="L657" s="47"/>
      <c r="M657" s="222"/>
      <c r="N657" s="223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793</v>
      </c>
      <c r="AU657" s="20" t="s">
        <v>87</v>
      </c>
    </row>
    <row r="658" s="13" customFormat="1">
      <c r="A658" s="13"/>
      <c r="B658" s="234"/>
      <c r="C658" s="235"/>
      <c r="D658" s="219" t="s">
        <v>278</v>
      </c>
      <c r="E658" s="236" t="s">
        <v>1950</v>
      </c>
      <c r="F658" s="237" t="s">
        <v>2636</v>
      </c>
      <c r="G658" s="235"/>
      <c r="H658" s="238">
        <v>35</v>
      </c>
      <c r="I658" s="239"/>
      <c r="J658" s="235"/>
      <c r="K658" s="235"/>
      <c r="L658" s="240"/>
      <c r="M658" s="241"/>
      <c r="N658" s="242"/>
      <c r="O658" s="242"/>
      <c r="P658" s="242"/>
      <c r="Q658" s="242"/>
      <c r="R658" s="242"/>
      <c r="S658" s="242"/>
      <c r="T658" s="24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4" t="s">
        <v>278</v>
      </c>
      <c r="AU658" s="244" t="s">
        <v>87</v>
      </c>
      <c r="AV658" s="13" t="s">
        <v>87</v>
      </c>
      <c r="AW658" s="13" t="s">
        <v>38</v>
      </c>
      <c r="AX658" s="13" t="s">
        <v>85</v>
      </c>
      <c r="AY658" s="244" t="s">
        <v>136</v>
      </c>
    </row>
    <row r="659" s="2" customFormat="1" ht="16.5" customHeight="1">
      <c r="A659" s="41"/>
      <c r="B659" s="42"/>
      <c r="C659" s="225" t="s">
        <v>504</v>
      </c>
      <c r="D659" s="225" t="s">
        <v>152</v>
      </c>
      <c r="E659" s="226" t="s">
        <v>2637</v>
      </c>
      <c r="F659" s="227" t="s">
        <v>2638</v>
      </c>
      <c r="G659" s="228" t="s">
        <v>227</v>
      </c>
      <c r="H659" s="229">
        <v>14.699999999999999</v>
      </c>
      <c r="I659" s="230"/>
      <c r="J659" s="231">
        <f>ROUND(I659*H659,2)</f>
        <v>0</v>
      </c>
      <c r="K659" s="227" t="s">
        <v>790</v>
      </c>
      <c r="L659" s="47"/>
      <c r="M659" s="232" t="s">
        <v>21</v>
      </c>
      <c r="N659" s="233" t="s">
        <v>48</v>
      </c>
      <c r="O659" s="87"/>
      <c r="P659" s="215">
        <f>O659*H659</f>
        <v>0</v>
      </c>
      <c r="Q659" s="215">
        <v>0</v>
      </c>
      <c r="R659" s="215">
        <f>Q659*H659</f>
        <v>0</v>
      </c>
      <c r="S659" s="215">
        <v>0.14399999999999999</v>
      </c>
      <c r="T659" s="216">
        <f>S659*H659</f>
        <v>2.1167999999999996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7" t="s">
        <v>142</v>
      </c>
      <c r="AT659" s="217" t="s">
        <v>152</v>
      </c>
      <c r="AU659" s="217" t="s">
        <v>87</v>
      </c>
      <c r="AY659" s="20" t="s">
        <v>136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20" t="s">
        <v>85</v>
      </c>
      <c r="BK659" s="218">
        <f>ROUND(I659*H659,2)</f>
        <v>0</v>
      </c>
      <c r="BL659" s="20" t="s">
        <v>142</v>
      </c>
      <c r="BM659" s="217" t="s">
        <v>2639</v>
      </c>
    </row>
    <row r="660" s="2" customFormat="1">
      <c r="A660" s="41"/>
      <c r="B660" s="42"/>
      <c r="C660" s="43"/>
      <c r="D660" s="219" t="s">
        <v>143</v>
      </c>
      <c r="E660" s="43"/>
      <c r="F660" s="220" t="s">
        <v>2640</v>
      </c>
      <c r="G660" s="43"/>
      <c r="H660" s="43"/>
      <c r="I660" s="221"/>
      <c r="J660" s="43"/>
      <c r="K660" s="43"/>
      <c r="L660" s="47"/>
      <c r="M660" s="222"/>
      <c r="N660" s="223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143</v>
      </c>
      <c r="AU660" s="20" t="s">
        <v>87</v>
      </c>
    </row>
    <row r="661" s="2" customFormat="1">
      <c r="A661" s="41"/>
      <c r="B661" s="42"/>
      <c r="C661" s="43"/>
      <c r="D661" s="276" t="s">
        <v>793</v>
      </c>
      <c r="E661" s="43"/>
      <c r="F661" s="277" t="s">
        <v>2641</v>
      </c>
      <c r="G661" s="43"/>
      <c r="H661" s="43"/>
      <c r="I661" s="221"/>
      <c r="J661" s="43"/>
      <c r="K661" s="43"/>
      <c r="L661" s="47"/>
      <c r="M661" s="222"/>
      <c r="N661" s="223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793</v>
      </c>
      <c r="AU661" s="20" t="s">
        <v>87</v>
      </c>
    </row>
    <row r="662" s="13" customFormat="1">
      <c r="A662" s="13"/>
      <c r="B662" s="234"/>
      <c r="C662" s="235"/>
      <c r="D662" s="219" t="s">
        <v>278</v>
      </c>
      <c r="E662" s="236" t="s">
        <v>1952</v>
      </c>
      <c r="F662" s="237" t="s">
        <v>2642</v>
      </c>
      <c r="G662" s="235"/>
      <c r="H662" s="238">
        <v>14.699999999999999</v>
      </c>
      <c r="I662" s="239"/>
      <c r="J662" s="235"/>
      <c r="K662" s="235"/>
      <c r="L662" s="240"/>
      <c r="M662" s="241"/>
      <c r="N662" s="242"/>
      <c r="O662" s="242"/>
      <c r="P662" s="242"/>
      <c r="Q662" s="242"/>
      <c r="R662" s="242"/>
      <c r="S662" s="242"/>
      <c r="T662" s="24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4" t="s">
        <v>278</v>
      </c>
      <c r="AU662" s="244" t="s">
        <v>87</v>
      </c>
      <c r="AV662" s="13" t="s">
        <v>87</v>
      </c>
      <c r="AW662" s="13" t="s">
        <v>38</v>
      </c>
      <c r="AX662" s="13" t="s">
        <v>85</v>
      </c>
      <c r="AY662" s="244" t="s">
        <v>136</v>
      </c>
    </row>
    <row r="663" s="2" customFormat="1" ht="16.5" customHeight="1">
      <c r="A663" s="41"/>
      <c r="B663" s="42"/>
      <c r="C663" s="225" t="s">
        <v>347</v>
      </c>
      <c r="D663" s="225" t="s">
        <v>152</v>
      </c>
      <c r="E663" s="226" t="s">
        <v>1565</v>
      </c>
      <c r="F663" s="227" t="s">
        <v>1566</v>
      </c>
      <c r="G663" s="228" t="s">
        <v>227</v>
      </c>
      <c r="H663" s="229">
        <v>86.400000000000006</v>
      </c>
      <c r="I663" s="230"/>
      <c r="J663" s="231">
        <f>ROUND(I663*H663,2)</f>
        <v>0</v>
      </c>
      <c r="K663" s="227" t="s">
        <v>790</v>
      </c>
      <c r="L663" s="47"/>
      <c r="M663" s="232" t="s">
        <v>21</v>
      </c>
      <c r="N663" s="233" t="s">
        <v>48</v>
      </c>
      <c r="O663" s="87"/>
      <c r="P663" s="215">
        <f>O663*H663</f>
        <v>0</v>
      </c>
      <c r="Q663" s="215">
        <v>0.0033</v>
      </c>
      <c r="R663" s="215">
        <f>Q663*H663</f>
        <v>0.28512000000000004</v>
      </c>
      <c r="S663" s="215">
        <v>0.11</v>
      </c>
      <c r="T663" s="216">
        <f>S663*H663</f>
        <v>9.5040000000000013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7" t="s">
        <v>142</v>
      </c>
      <c r="AT663" s="217" t="s">
        <v>152</v>
      </c>
      <c r="AU663" s="217" t="s">
        <v>87</v>
      </c>
      <c r="AY663" s="20" t="s">
        <v>136</v>
      </c>
      <c r="BE663" s="218">
        <f>IF(N663="základní",J663,0)</f>
        <v>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20" t="s">
        <v>85</v>
      </c>
      <c r="BK663" s="218">
        <f>ROUND(I663*H663,2)</f>
        <v>0</v>
      </c>
      <c r="BL663" s="20" t="s">
        <v>142</v>
      </c>
      <c r="BM663" s="217" t="s">
        <v>2643</v>
      </c>
    </row>
    <row r="664" s="2" customFormat="1">
      <c r="A664" s="41"/>
      <c r="B664" s="42"/>
      <c r="C664" s="43"/>
      <c r="D664" s="219" t="s">
        <v>143</v>
      </c>
      <c r="E664" s="43"/>
      <c r="F664" s="220" t="s">
        <v>1568</v>
      </c>
      <c r="G664" s="43"/>
      <c r="H664" s="43"/>
      <c r="I664" s="221"/>
      <c r="J664" s="43"/>
      <c r="K664" s="43"/>
      <c r="L664" s="47"/>
      <c r="M664" s="222"/>
      <c r="N664" s="223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143</v>
      </c>
      <c r="AU664" s="20" t="s">
        <v>87</v>
      </c>
    </row>
    <row r="665" s="2" customFormat="1">
      <c r="A665" s="41"/>
      <c r="B665" s="42"/>
      <c r="C665" s="43"/>
      <c r="D665" s="276" t="s">
        <v>793</v>
      </c>
      <c r="E665" s="43"/>
      <c r="F665" s="277" t="s">
        <v>1569</v>
      </c>
      <c r="G665" s="43"/>
      <c r="H665" s="43"/>
      <c r="I665" s="221"/>
      <c r="J665" s="43"/>
      <c r="K665" s="43"/>
      <c r="L665" s="47"/>
      <c r="M665" s="222"/>
      <c r="N665" s="223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793</v>
      </c>
      <c r="AU665" s="20" t="s">
        <v>87</v>
      </c>
    </row>
    <row r="666" s="15" customFormat="1">
      <c r="A666" s="15"/>
      <c r="B666" s="258"/>
      <c r="C666" s="259"/>
      <c r="D666" s="219" t="s">
        <v>278</v>
      </c>
      <c r="E666" s="260" t="s">
        <v>21</v>
      </c>
      <c r="F666" s="261" t="s">
        <v>2135</v>
      </c>
      <c r="G666" s="259"/>
      <c r="H666" s="260" t="s">
        <v>21</v>
      </c>
      <c r="I666" s="262"/>
      <c r="J666" s="259"/>
      <c r="K666" s="259"/>
      <c r="L666" s="263"/>
      <c r="M666" s="264"/>
      <c r="N666" s="265"/>
      <c r="O666" s="265"/>
      <c r="P666" s="265"/>
      <c r="Q666" s="265"/>
      <c r="R666" s="265"/>
      <c r="S666" s="265"/>
      <c r="T666" s="266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7" t="s">
        <v>278</v>
      </c>
      <c r="AU666" s="267" t="s">
        <v>87</v>
      </c>
      <c r="AV666" s="15" t="s">
        <v>85</v>
      </c>
      <c r="AW666" s="15" t="s">
        <v>38</v>
      </c>
      <c r="AX666" s="15" t="s">
        <v>77</v>
      </c>
      <c r="AY666" s="267" t="s">
        <v>136</v>
      </c>
    </row>
    <row r="667" s="13" customFormat="1">
      <c r="A667" s="13"/>
      <c r="B667" s="234"/>
      <c r="C667" s="235"/>
      <c r="D667" s="219" t="s">
        <v>278</v>
      </c>
      <c r="E667" s="236" t="s">
        <v>21</v>
      </c>
      <c r="F667" s="237" t="s">
        <v>2644</v>
      </c>
      <c r="G667" s="235"/>
      <c r="H667" s="238">
        <v>86.400000000000006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278</v>
      </c>
      <c r="AU667" s="244" t="s">
        <v>87</v>
      </c>
      <c r="AV667" s="13" t="s">
        <v>87</v>
      </c>
      <c r="AW667" s="13" t="s">
        <v>38</v>
      </c>
      <c r="AX667" s="13" t="s">
        <v>77</v>
      </c>
      <c r="AY667" s="244" t="s">
        <v>136</v>
      </c>
    </row>
    <row r="668" s="14" customFormat="1">
      <c r="A668" s="14"/>
      <c r="B668" s="245"/>
      <c r="C668" s="246"/>
      <c r="D668" s="219" t="s">
        <v>278</v>
      </c>
      <c r="E668" s="247" t="s">
        <v>2055</v>
      </c>
      <c r="F668" s="248" t="s">
        <v>280</v>
      </c>
      <c r="G668" s="246"/>
      <c r="H668" s="249">
        <v>86.400000000000006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5" t="s">
        <v>278</v>
      </c>
      <c r="AU668" s="255" t="s">
        <v>87</v>
      </c>
      <c r="AV668" s="14" t="s">
        <v>142</v>
      </c>
      <c r="AW668" s="14" t="s">
        <v>38</v>
      </c>
      <c r="AX668" s="14" t="s">
        <v>85</v>
      </c>
      <c r="AY668" s="255" t="s">
        <v>136</v>
      </c>
    </row>
    <row r="669" s="2" customFormat="1" ht="21.75" customHeight="1">
      <c r="A669" s="41"/>
      <c r="B669" s="42"/>
      <c r="C669" s="225" t="s">
        <v>518</v>
      </c>
      <c r="D669" s="225" t="s">
        <v>152</v>
      </c>
      <c r="E669" s="226" t="s">
        <v>2645</v>
      </c>
      <c r="F669" s="227" t="s">
        <v>2646</v>
      </c>
      <c r="G669" s="228" t="s">
        <v>227</v>
      </c>
      <c r="H669" s="229">
        <v>108</v>
      </c>
      <c r="I669" s="230"/>
      <c r="J669" s="231">
        <f>ROUND(I669*H669,2)</f>
        <v>0</v>
      </c>
      <c r="K669" s="227" t="s">
        <v>2647</v>
      </c>
      <c r="L669" s="47"/>
      <c r="M669" s="232" t="s">
        <v>21</v>
      </c>
      <c r="N669" s="233" t="s">
        <v>48</v>
      </c>
      <c r="O669" s="87"/>
      <c r="P669" s="215">
        <f>O669*H669</f>
        <v>0</v>
      </c>
      <c r="Q669" s="215">
        <v>0.00071000000000000002</v>
      </c>
      <c r="R669" s="215">
        <f>Q669*H669</f>
        <v>0.076679999999999998</v>
      </c>
      <c r="S669" s="215">
        <v>0</v>
      </c>
      <c r="T669" s="216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7" t="s">
        <v>142</v>
      </c>
      <c r="AT669" s="217" t="s">
        <v>152</v>
      </c>
      <c r="AU669" s="217" t="s">
        <v>87</v>
      </c>
      <c r="AY669" s="20" t="s">
        <v>136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20" t="s">
        <v>85</v>
      </c>
      <c r="BK669" s="218">
        <f>ROUND(I669*H669,2)</f>
        <v>0</v>
      </c>
      <c r="BL669" s="20" t="s">
        <v>142</v>
      </c>
      <c r="BM669" s="217" t="s">
        <v>2648</v>
      </c>
    </row>
    <row r="670" s="2" customFormat="1">
      <c r="A670" s="41"/>
      <c r="B670" s="42"/>
      <c r="C670" s="43"/>
      <c r="D670" s="219" t="s">
        <v>143</v>
      </c>
      <c r="E670" s="43"/>
      <c r="F670" s="220" t="s">
        <v>2649</v>
      </c>
      <c r="G670" s="43"/>
      <c r="H670" s="43"/>
      <c r="I670" s="221"/>
      <c r="J670" s="43"/>
      <c r="K670" s="43"/>
      <c r="L670" s="47"/>
      <c r="M670" s="222"/>
      <c r="N670" s="223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143</v>
      </c>
      <c r="AU670" s="20" t="s">
        <v>87</v>
      </c>
    </row>
    <row r="671" s="2" customFormat="1">
      <c r="A671" s="41"/>
      <c r="B671" s="42"/>
      <c r="C671" s="43"/>
      <c r="D671" s="276" t="s">
        <v>793</v>
      </c>
      <c r="E671" s="43"/>
      <c r="F671" s="277" t="s">
        <v>2650</v>
      </c>
      <c r="G671" s="43"/>
      <c r="H671" s="43"/>
      <c r="I671" s="221"/>
      <c r="J671" s="43"/>
      <c r="K671" s="43"/>
      <c r="L671" s="47"/>
      <c r="M671" s="222"/>
      <c r="N671" s="223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793</v>
      </c>
      <c r="AU671" s="20" t="s">
        <v>87</v>
      </c>
    </row>
    <row r="672" s="15" customFormat="1">
      <c r="A672" s="15"/>
      <c r="B672" s="258"/>
      <c r="C672" s="259"/>
      <c r="D672" s="219" t="s">
        <v>278</v>
      </c>
      <c r="E672" s="260" t="s">
        <v>21</v>
      </c>
      <c r="F672" s="261" t="s">
        <v>2651</v>
      </c>
      <c r="G672" s="259"/>
      <c r="H672" s="260" t="s">
        <v>21</v>
      </c>
      <c r="I672" s="262"/>
      <c r="J672" s="259"/>
      <c r="K672" s="259"/>
      <c r="L672" s="263"/>
      <c r="M672" s="264"/>
      <c r="N672" s="265"/>
      <c r="O672" s="265"/>
      <c r="P672" s="265"/>
      <c r="Q672" s="265"/>
      <c r="R672" s="265"/>
      <c r="S672" s="265"/>
      <c r="T672" s="266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7" t="s">
        <v>278</v>
      </c>
      <c r="AU672" s="267" t="s">
        <v>87</v>
      </c>
      <c r="AV672" s="15" t="s">
        <v>85</v>
      </c>
      <c r="AW672" s="15" t="s">
        <v>38</v>
      </c>
      <c r="AX672" s="15" t="s">
        <v>77</v>
      </c>
      <c r="AY672" s="267" t="s">
        <v>136</v>
      </c>
    </row>
    <row r="673" s="13" customFormat="1">
      <c r="A673" s="13"/>
      <c r="B673" s="234"/>
      <c r="C673" s="235"/>
      <c r="D673" s="219" t="s">
        <v>278</v>
      </c>
      <c r="E673" s="236" t="s">
        <v>21</v>
      </c>
      <c r="F673" s="237" t="s">
        <v>2652</v>
      </c>
      <c r="G673" s="235"/>
      <c r="H673" s="238">
        <v>108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4" t="s">
        <v>278</v>
      </c>
      <c r="AU673" s="244" t="s">
        <v>87</v>
      </c>
      <c r="AV673" s="13" t="s">
        <v>87</v>
      </c>
      <c r="AW673" s="13" t="s">
        <v>38</v>
      </c>
      <c r="AX673" s="13" t="s">
        <v>85</v>
      </c>
      <c r="AY673" s="244" t="s">
        <v>136</v>
      </c>
    </row>
    <row r="674" s="2" customFormat="1" ht="16.5" customHeight="1">
      <c r="A674" s="41"/>
      <c r="B674" s="42"/>
      <c r="C674" s="225" t="s">
        <v>350</v>
      </c>
      <c r="D674" s="225" t="s">
        <v>152</v>
      </c>
      <c r="E674" s="226" t="s">
        <v>2653</v>
      </c>
      <c r="F674" s="227" t="s">
        <v>2654</v>
      </c>
      <c r="G674" s="228" t="s">
        <v>227</v>
      </c>
      <c r="H674" s="229">
        <v>23</v>
      </c>
      <c r="I674" s="230"/>
      <c r="J674" s="231">
        <f>ROUND(I674*H674,2)</f>
        <v>0</v>
      </c>
      <c r="K674" s="227" t="s">
        <v>790</v>
      </c>
      <c r="L674" s="47"/>
      <c r="M674" s="232" t="s">
        <v>21</v>
      </c>
      <c r="N674" s="233" t="s">
        <v>48</v>
      </c>
      <c r="O674" s="87"/>
      <c r="P674" s="215">
        <f>O674*H674</f>
        <v>0</v>
      </c>
      <c r="Q674" s="215">
        <v>0.00023000000000000001</v>
      </c>
      <c r="R674" s="215">
        <f>Q674*H674</f>
        <v>0.0052900000000000004</v>
      </c>
      <c r="S674" s="215">
        <v>0</v>
      </c>
      <c r="T674" s="216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7" t="s">
        <v>142</v>
      </c>
      <c r="AT674" s="217" t="s">
        <v>152</v>
      </c>
      <c r="AU674" s="217" t="s">
        <v>87</v>
      </c>
      <c r="AY674" s="20" t="s">
        <v>136</v>
      </c>
      <c r="BE674" s="218">
        <f>IF(N674="základní",J674,0)</f>
        <v>0</v>
      </c>
      <c r="BF674" s="218">
        <f>IF(N674="snížená",J674,0)</f>
        <v>0</v>
      </c>
      <c r="BG674" s="218">
        <f>IF(N674="zákl. přenesená",J674,0)</f>
        <v>0</v>
      </c>
      <c r="BH674" s="218">
        <f>IF(N674="sníž. přenesená",J674,0)</f>
        <v>0</v>
      </c>
      <c r="BI674" s="218">
        <f>IF(N674="nulová",J674,0)</f>
        <v>0</v>
      </c>
      <c r="BJ674" s="20" t="s">
        <v>85</v>
      </c>
      <c r="BK674" s="218">
        <f>ROUND(I674*H674,2)</f>
        <v>0</v>
      </c>
      <c r="BL674" s="20" t="s">
        <v>142</v>
      </c>
      <c r="BM674" s="217" t="s">
        <v>2655</v>
      </c>
    </row>
    <row r="675" s="2" customFormat="1">
      <c r="A675" s="41"/>
      <c r="B675" s="42"/>
      <c r="C675" s="43"/>
      <c r="D675" s="219" t="s">
        <v>143</v>
      </c>
      <c r="E675" s="43"/>
      <c r="F675" s="220" t="s">
        <v>2656</v>
      </c>
      <c r="G675" s="43"/>
      <c r="H675" s="43"/>
      <c r="I675" s="221"/>
      <c r="J675" s="43"/>
      <c r="K675" s="43"/>
      <c r="L675" s="47"/>
      <c r="M675" s="222"/>
      <c r="N675" s="223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143</v>
      </c>
      <c r="AU675" s="20" t="s">
        <v>87</v>
      </c>
    </row>
    <row r="676" s="2" customFormat="1">
      <c r="A676" s="41"/>
      <c r="B676" s="42"/>
      <c r="C676" s="43"/>
      <c r="D676" s="276" t="s">
        <v>793</v>
      </c>
      <c r="E676" s="43"/>
      <c r="F676" s="277" t="s">
        <v>2657</v>
      </c>
      <c r="G676" s="43"/>
      <c r="H676" s="43"/>
      <c r="I676" s="221"/>
      <c r="J676" s="43"/>
      <c r="K676" s="43"/>
      <c r="L676" s="47"/>
      <c r="M676" s="222"/>
      <c r="N676" s="223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793</v>
      </c>
      <c r="AU676" s="20" t="s">
        <v>87</v>
      </c>
    </row>
    <row r="677" s="15" customFormat="1">
      <c r="A677" s="15"/>
      <c r="B677" s="258"/>
      <c r="C677" s="259"/>
      <c r="D677" s="219" t="s">
        <v>278</v>
      </c>
      <c r="E677" s="260" t="s">
        <v>21</v>
      </c>
      <c r="F677" s="261" t="s">
        <v>2658</v>
      </c>
      <c r="G677" s="259"/>
      <c r="H677" s="260" t="s">
        <v>21</v>
      </c>
      <c r="I677" s="262"/>
      <c r="J677" s="259"/>
      <c r="K677" s="259"/>
      <c r="L677" s="263"/>
      <c r="M677" s="264"/>
      <c r="N677" s="265"/>
      <c r="O677" s="265"/>
      <c r="P677" s="265"/>
      <c r="Q677" s="265"/>
      <c r="R677" s="265"/>
      <c r="S677" s="265"/>
      <c r="T677" s="266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7" t="s">
        <v>278</v>
      </c>
      <c r="AU677" s="267" t="s">
        <v>87</v>
      </c>
      <c r="AV677" s="15" t="s">
        <v>85</v>
      </c>
      <c r="AW677" s="15" t="s">
        <v>38</v>
      </c>
      <c r="AX677" s="15" t="s">
        <v>77</v>
      </c>
      <c r="AY677" s="267" t="s">
        <v>136</v>
      </c>
    </row>
    <row r="678" s="13" customFormat="1">
      <c r="A678" s="13"/>
      <c r="B678" s="234"/>
      <c r="C678" s="235"/>
      <c r="D678" s="219" t="s">
        <v>278</v>
      </c>
      <c r="E678" s="236" t="s">
        <v>21</v>
      </c>
      <c r="F678" s="237" t="s">
        <v>2659</v>
      </c>
      <c r="G678" s="235"/>
      <c r="H678" s="238">
        <v>23</v>
      </c>
      <c r="I678" s="239"/>
      <c r="J678" s="235"/>
      <c r="K678" s="235"/>
      <c r="L678" s="240"/>
      <c r="M678" s="241"/>
      <c r="N678" s="242"/>
      <c r="O678" s="242"/>
      <c r="P678" s="242"/>
      <c r="Q678" s="242"/>
      <c r="R678" s="242"/>
      <c r="S678" s="242"/>
      <c r="T678" s="24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4" t="s">
        <v>278</v>
      </c>
      <c r="AU678" s="244" t="s">
        <v>87</v>
      </c>
      <c r="AV678" s="13" t="s">
        <v>87</v>
      </c>
      <c r="AW678" s="13" t="s">
        <v>38</v>
      </c>
      <c r="AX678" s="13" t="s">
        <v>85</v>
      </c>
      <c r="AY678" s="244" t="s">
        <v>136</v>
      </c>
    </row>
    <row r="679" s="2" customFormat="1" ht="16.5" customHeight="1">
      <c r="A679" s="41"/>
      <c r="B679" s="42"/>
      <c r="C679" s="225" t="s">
        <v>527</v>
      </c>
      <c r="D679" s="225" t="s">
        <v>152</v>
      </c>
      <c r="E679" s="226" t="s">
        <v>2660</v>
      </c>
      <c r="F679" s="227" t="s">
        <v>2661</v>
      </c>
      <c r="G679" s="228" t="s">
        <v>194</v>
      </c>
      <c r="H679" s="229">
        <v>0.71999999999999997</v>
      </c>
      <c r="I679" s="230"/>
      <c r="J679" s="231">
        <f>ROUND(I679*H679,2)</f>
        <v>0</v>
      </c>
      <c r="K679" s="227" t="s">
        <v>790</v>
      </c>
      <c r="L679" s="47"/>
      <c r="M679" s="232" t="s">
        <v>21</v>
      </c>
      <c r="N679" s="233" t="s">
        <v>48</v>
      </c>
      <c r="O679" s="87"/>
      <c r="P679" s="215">
        <f>O679*H679</f>
        <v>0</v>
      </c>
      <c r="Q679" s="215">
        <v>0.00042999999999999999</v>
      </c>
      <c r="R679" s="215">
        <f>Q679*H679</f>
        <v>0.00030959999999999999</v>
      </c>
      <c r="S679" s="215">
        <v>0</v>
      </c>
      <c r="T679" s="216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7" t="s">
        <v>142</v>
      </c>
      <c r="AT679" s="217" t="s">
        <v>152</v>
      </c>
      <c r="AU679" s="217" t="s">
        <v>87</v>
      </c>
      <c r="AY679" s="20" t="s">
        <v>136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20" t="s">
        <v>85</v>
      </c>
      <c r="BK679" s="218">
        <f>ROUND(I679*H679,2)</f>
        <v>0</v>
      </c>
      <c r="BL679" s="20" t="s">
        <v>142</v>
      </c>
      <c r="BM679" s="217" t="s">
        <v>2662</v>
      </c>
    </row>
    <row r="680" s="2" customFormat="1">
      <c r="A680" s="41"/>
      <c r="B680" s="42"/>
      <c r="C680" s="43"/>
      <c r="D680" s="219" t="s">
        <v>143</v>
      </c>
      <c r="E680" s="43"/>
      <c r="F680" s="220" t="s">
        <v>2663</v>
      </c>
      <c r="G680" s="43"/>
      <c r="H680" s="43"/>
      <c r="I680" s="221"/>
      <c r="J680" s="43"/>
      <c r="K680" s="43"/>
      <c r="L680" s="47"/>
      <c r="M680" s="222"/>
      <c r="N680" s="223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143</v>
      </c>
      <c r="AU680" s="20" t="s">
        <v>87</v>
      </c>
    </row>
    <row r="681" s="2" customFormat="1">
      <c r="A681" s="41"/>
      <c r="B681" s="42"/>
      <c r="C681" s="43"/>
      <c r="D681" s="276" t="s">
        <v>793</v>
      </c>
      <c r="E681" s="43"/>
      <c r="F681" s="277" t="s">
        <v>2664</v>
      </c>
      <c r="G681" s="43"/>
      <c r="H681" s="43"/>
      <c r="I681" s="221"/>
      <c r="J681" s="43"/>
      <c r="K681" s="43"/>
      <c r="L681" s="47"/>
      <c r="M681" s="222"/>
      <c r="N681" s="223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793</v>
      </c>
      <c r="AU681" s="20" t="s">
        <v>87</v>
      </c>
    </row>
    <row r="682" s="13" customFormat="1">
      <c r="A682" s="13"/>
      <c r="B682" s="234"/>
      <c r="C682" s="235"/>
      <c r="D682" s="219" t="s">
        <v>278</v>
      </c>
      <c r="E682" s="236" t="s">
        <v>21</v>
      </c>
      <c r="F682" s="237" t="s">
        <v>2665</v>
      </c>
      <c r="G682" s="235"/>
      <c r="H682" s="238">
        <v>0.71999999999999997</v>
      </c>
      <c r="I682" s="239"/>
      <c r="J682" s="235"/>
      <c r="K682" s="235"/>
      <c r="L682" s="240"/>
      <c r="M682" s="241"/>
      <c r="N682" s="242"/>
      <c r="O682" s="242"/>
      <c r="P682" s="242"/>
      <c r="Q682" s="242"/>
      <c r="R682" s="242"/>
      <c r="S682" s="242"/>
      <c r="T682" s="24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4" t="s">
        <v>278</v>
      </c>
      <c r="AU682" s="244" t="s">
        <v>87</v>
      </c>
      <c r="AV682" s="13" t="s">
        <v>87</v>
      </c>
      <c r="AW682" s="13" t="s">
        <v>38</v>
      </c>
      <c r="AX682" s="13" t="s">
        <v>85</v>
      </c>
      <c r="AY682" s="244" t="s">
        <v>136</v>
      </c>
    </row>
    <row r="683" s="2" customFormat="1" ht="16.5" customHeight="1">
      <c r="A683" s="41"/>
      <c r="B683" s="42"/>
      <c r="C683" s="225" t="s">
        <v>354</v>
      </c>
      <c r="D683" s="225" t="s">
        <v>152</v>
      </c>
      <c r="E683" s="226" t="s">
        <v>1597</v>
      </c>
      <c r="F683" s="227" t="s">
        <v>1598</v>
      </c>
      <c r="G683" s="228" t="s">
        <v>227</v>
      </c>
      <c r="H683" s="229">
        <v>59.100000000000001</v>
      </c>
      <c r="I683" s="230"/>
      <c r="J683" s="231">
        <f>ROUND(I683*H683,2)</f>
        <v>0</v>
      </c>
      <c r="K683" s="227" t="s">
        <v>790</v>
      </c>
      <c r="L683" s="47"/>
      <c r="M683" s="232" t="s">
        <v>21</v>
      </c>
      <c r="N683" s="233" t="s">
        <v>48</v>
      </c>
      <c r="O683" s="87"/>
      <c r="P683" s="215">
        <f>O683*H683</f>
        <v>0</v>
      </c>
      <c r="Q683" s="215">
        <v>0.00042999999999999999</v>
      </c>
      <c r="R683" s="215">
        <f>Q683*H683</f>
        <v>0.025413000000000002</v>
      </c>
      <c r="S683" s="215">
        <v>0</v>
      </c>
      <c r="T683" s="216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7" t="s">
        <v>142</v>
      </c>
      <c r="AT683" s="217" t="s">
        <v>152</v>
      </c>
      <c r="AU683" s="217" t="s">
        <v>87</v>
      </c>
      <c r="AY683" s="20" t="s">
        <v>136</v>
      </c>
      <c r="BE683" s="218">
        <f>IF(N683="základní",J683,0)</f>
        <v>0</v>
      </c>
      <c r="BF683" s="218">
        <f>IF(N683="snížená",J683,0)</f>
        <v>0</v>
      </c>
      <c r="BG683" s="218">
        <f>IF(N683="zákl. přenesená",J683,0)</f>
        <v>0</v>
      </c>
      <c r="BH683" s="218">
        <f>IF(N683="sníž. přenesená",J683,0)</f>
        <v>0</v>
      </c>
      <c r="BI683" s="218">
        <f>IF(N683="nulová",J683,0)</f>
        <v>0</v>
      </c>
      <c r="BJ683" s="20" t="s">
        <v>85</v>
      </c>
      <c r="BK683" s="218">
        <f>ROUND(I683*H683,2)</f>
        <v>0</v>
      </c>
      <c r="BL683" s="20" t="s">
        <v>142</v>
      </c>
      <c r="BM683" s="217" t="s">
        <v>2666</v>
      </c>
    </row>
    <row r="684" s="2" customFormat="1">
      <c r="A684" s="41"/>
      <c r="B684" s="42"/>
      <c r="C684" s="43"/>
      <c r="D684" s="219" t="s">
        <v>143</v>
      </c>
      <c r="E684" s="43"/>
      <c r="F684" s="220" t="s">
        <v>1600</v>
      </c>
      <c r="G684" s="43"/>
      <c r="H684" s="43"/>
      <c r="I684" s="221"/>
      <c r="J684" s="43"/>
      <c r="K684" s="43"/>
      <c r="L684" s="47"/>
      <c r="M684" s="222"/>
      <c r="N684" s="223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143</v>
      </c>
      <c r="AU684" s="20" t="s">
        <v>87</v>
      </c>
    </row>
    <row r="685" s="2" customFormat="1">
      <c r="A685" s="41"/>
      <c r="B685" s="42"/>
      <c r="C685" s="43"/>
      <c r="D685" s="276" t="s">
        <v>793</v>
      </c>
      <c r="E685" s="43"/>
      <c r="F685" s="277" t="s">
        <v>1601</v>
      </c>
      <c r="G685" s="43"/>
      <c r="H685" s="43"/>
      <c r="I685" s="221"/>
      <c r="J685" s="43"/>
      <c r="K685" s="43"/>
      <c r="L685" s="47"/>
      <c r="M685" s="222"/>
      <c r="N685" s="223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793</v>
      </c>
      <c r="AU685" s="20" t="s">
        <v>87</v>
      </c>
    </row>
    <row r="686" s="15" customFormat="1">
      <c r="A686" s="15"/>
      <c r="B686" s="258"/>
      <c r="C686" s="259"/>
      <c r="D686" s="219" t="s">
        <v>278</v>
      </c>
      <c r="E686" s="260" t="s">
        <v>21</v>
      </c>
      <c r="F686" s="261" t="s">
        <v>2280</v>
      </c>
      <c r="G686" s="259"/>
      <c r="H686" s="260" t="s">
        <v>21</v>
      </c>
      <c r="I686" s="262"/>
      <c r="J686" s="259"/>
      <c r="K686" s="259"/>
      <c r="L686" s="263"/>
      <c r="M686" s="264"/>
      <c r="N686" s="265"/>
      <c r="O686" s="265"/>
      <c r="P686" s="265"/>
      <c r="Q686" s="265"/>
      <c r="R686" s="265"/>
      <c r="S686" s="265"/>
      <c r="T686" s="266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7" t="s">
        <v>278</v>
      </c>
      <c r="AU686" s="267" t="s">
        <v>87</v>
      </c>
      <c r="AV686" s="15" t="s">
        <v>85</v>
      </c>
      <c r="AW686" s="15" t="s">
        <v>38</v>
      </c>
      <c r="AX686" s="15" t="s">
        <v>77</v>
      </c>
      <c r="AY686" s="267" t="s">
        <v>136</v>
      </c>
    </row>
    <row r="687" s="13" customFormat="1">
      <c r="A687" s="13"/>
      <c r="B687" s="234"/>
      <c r="C687" s="235"/>
      <c r="D687" s="219" t="s">
        <v>278</v>
      </c>
      <c r="E687" s="236" t="s">
        <v>21</v>
      </c>
      <c r="F687" s="237" t="s">
        <v>2667</v>
      </c>
      <c r="G687" s="235"/>
      <c r="H687" s="238">
        <v>11.25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4" t="s">
        <v>278</v>
      </c>
      <c r="AU687" s="244" t="s">
        <v>87</v>
      </c>
      <c r="AV687" s="13" t="s">
        <v>87</v>
      </c>
      <c r="AW687" s="13" t="s">
        <v>38</v>
      </c>
      <c r="AX687" s="13" t="s">
        <v>77</v>
      </c>
      <c r="AY687" s="244" t="s">
        <v>136</v>
      </c>
    </row>
    <row r="688" s="13" customFormat="1">
      <c r="A688" s="13"/>
      <c r="B688" s="234"/>
      <c r="C688" s="235"/>
      <c r="D688" s="219" t="s">
        <v>278</v>
      </c>
      <c r="E688" s="236" t="s">
        <v>21</v>
      </c>
      <c r="F688" s="237" t="s">
        <v>2667</v>
      </c>
      <c r="G688" s="235"/>
      <c r="H688" s="238">
        <v>11.25</v>
      </c>
      <c r="I688" s="239"/>
      <c r="J688" s="235"/>
      <c r="K688" s="235"/>
      <c r="L688" s="240"/>
      <c r="M688" s="241"/>
      <c r="N688" s="242"/>
      <c r="O688" s="242"/>
      <c r="P688" s="242"/>
      <c r="Q688" s="242"/>
      <c r="R688" s="242"/>
      <c r="S688" s="242"/>
      <c r="T688" s="24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4" t="s">
        <v>278</v>
      </c>
      <c r="AU688" s="244" t="s">
        <v>87</v>
      </c>
      <c r="AV688" s="13" t="s">
        <v>87</v>
      </c>
      <c r="AW688" s="13" t="s">
        <v>38</v>
      </c>
      <c r="AX688" s="13" t="s">
        <v>77</v>
      </c>
      <c r="AY688" s="244" t="s">
        <v>136</v>
      </c>
    </row>
    <row r="689" s="13" customFormat="1">
      <c r="A689" s="13"/>
      <c r="B689" s="234"/>
      <c r="C689" s="235"/>
      <c r="D689" s="219" t="s">
        <v>278</v>
      </c>
      <c r="E689" s="236" t="s">
        <v>21</v>
      </c>
      <c r="F689" s="237" t="s">
        <v>2668</v>
      </c>
      <c r="G689" s="235"/>
      <c r="H689" s="238">
        <v>36.600000000000001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278</v>
      </c>
      <c r="AU689" s="244" t="s">
        <v>87</v>
      </c>
      <c r="AV689" s="13" t="s">
        <v>87</v>
      </c>
      <c r="AW689" s="13" t="s">
        <v>38</v>
      </c>
      <c r="AX689" s="13" t="s">
        <v>77</v>
      </c>
      <c r="AY689" s="244" t="s">
        <v>136</v>
      </c>
    </row>
    <row r="690" s="14" customFormat="1">
      <c r="A690" s="14"/>
      <c r="B690" s="245"/>
      <c r="C690" s="246"/>
      <c r="D690" s="219" t="s">
        <v>278</v>
      </c>
      <c r="E690" s="247" t="s">
        <v>21</v>
      </c>
      <c r="F690" s="248" t="s">
        <v>280</v>
      </c>
      <c r="G690" s="246"/>
      <c r="H690" s="249">
        <v>59.100000000000001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278</v>
      </c>
      <c r="AU690" s="255" t="s">
        <v>87</v>
      </c>
      <c r="AV690" s="14" t="s">
        <v>142</v>
      </c>
      <c r="AW690" s="14" t="s">
        <v>38</v>
      </c>
      <c r="AX690" s="14" t="s">
        <v>85</v>
      </c>
      <c r="AY690" s="255" t="s">
        <v>136</v>
      </c>
    </row>
    <row r="691" s="2" customFormat="1" ht="16.5" customHeight="1">
      <c r="A691" s="41"/>
      <c r="B691" s="42"/>
      <c r="C691" s="205" t="s">
        <v>1480</v>
      </c>
      <c r="D691" s="205" t="s">
        <v>137</v>
      </c>
      <c r="E691" s="206" t="s">
        <v>1611</v>
      </c>
      <c r="F691" s="207" t="s">
        <v>1612</v>
      </c>
      <c r="G691" s="208" t="s">
        <v>550</v>
      </c>
      <c r="H691" s="209">
        <v>0.114</v>
      </c>
      <c r="I691" s="210"/>
      <c r="J691" s="211">
        <f>ROUND(I691*H691,2)</f>
        <v>0</v>
      </c>
      <c r="K691" s="207" t="s">
        <v>790</v>
      </c>
      <c r="L691" s="212"/>
      <c r="M691" s="213" t="s">
        <v>21</v>
      </c>
      <c r="N691" s="214" t="s">
        <v>48</v>
      </c>
      <c r="O691" s="87"/>
      <c r="P691" s="215">
        <f>O691*H691</f>
        <v>0</v>
      </c>
      <c r="Q691" s="215">
        <v>1</v>
      </c>
      <c r="R691" s="215">
        <f>Q691*H691</f>
        <v>0.114</v>
      </c>
      <c r="S691" s="215">
        <v>0</v>
      </c>
      <c r="T691" s="216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7" t="s">
        <v>141</v>
      </c>
      <c r="AT691" s="217" t="s">
        <v>137</v>
      </c>
      <c r="AU691" s="217" t="s">
        <v>87</v>
      </c>
      <c r="AY691" s="20" t="s">
        <v>136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20" t="s">
        <v>85</v>
      </c>
      <c r="BK691" s="218">
        <f>ROUND(I691*H691,2)</f>
        <v>0</v>
      </c>
      <c r="BL691" s="20" t="s">
        <v>142</v>
      </c>
      <c r="BM691" s="217" t="s">
        <v>2669</v>
      </c>
    </row>
    <row r="692" s="2" customFormat="1">
      <c r="A692" s="41"/>
      <c r="B692" s="42"/>
      <c r="C692" s="43"/>
      <c r="D692" s="219" t="s">
        <v>143</v>
      </c>
      <c r="E692" s="43"/>
      <c r="F692" s="220" t="s">
        <v>1612</v>
      </c>
      <c r="G692" s="43"/>
      <c r="H692" s="43"/>
      <c r="I692" s="221"/>
      <c r="J692" s="43"/>
      <c r="K692" s="43"/>
      <c r="L692" s="47"/>
      <c r="M692" s="222"/>
      <c r="N692" s="223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143</v>
      </c>
      <c r="AU692" s="20" t="s">
        <v>87</v>
      </c>
    </row>
    <row r="693" s="15" customFormat="1">
      <c r="A693" s="15"/>
      <c r="B693" s="258"/>
      <c r="C693" s="259"/>
      <c r="D693" s="219" t="s">
        <v>278</v>
      </c>
      <c r="E693" s="260" t="s">
        <v>21</v>
      </c>
      <c r="F693" s="261" t="s">
        <v>2670</v>
      </c>
      <c r="G693" s="259"/>
      <c r="H693" s="260" t="s">
        <v>21</v>
      </c>
      <c r="I693" s="262"/>
      <c r="J693" s="259"/>
      <c r="K693" s="259"/>
      <c r="L693" s="263"/>
      <c r="M693" s="264"/>
      <c r="N693" s="265"/>
      <c r="O693" s="265"/>
      <c r="P693" s="265"/>
      <c r="Q693" s="265"/>
      <c r="R693" s="265"/>
      <c r="S693" s="265"/>
      <c r="T693" s="266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7" t="s">
        <v>278</v>
      </c>
      <c r="AU693" s="267" t="s">
        <v>87</v>
      </c>
      <c r="AV693" s="15" t="s">
        <v>85</v>
      </c>
      <c r="AW693" s="15" t="s">
        <v>38</v>
      </c>
      <c r="AX693" s="15" t="s">
        <v>77</v>
      </c>
      <c r="AY693" s="267" t="s">
        <v>136</v>
      </c>
    </row>
    <row r="694" s="13" customFormat="1">
      <c r="A694" s="13"/>
      <c r="B694" s="234"/>
      <c r="C694" s="235"/>
      <c r="D694" s="219" t="s">
        <v>278</v>
      </c>
      <c r="E694" s="236" t="s">
        <v>21</v>
      </c>
      <c r="F694" s="237" t="s">
        <v>2671</v>
      </c>
      <c r="G694" s="235"/>
      <c r="H694" s="238">
        <v>0.021000000000000001</v>
      </c>
      <c r="I694" s="239"/>
      <c r="J694" s="235"/>
      <c r="K694" s="235"/>
      <c r="L694" s="240"/>
      <c r="M694" s="241"/>
      <c r="N694" s="242"/>
      <c r="O694" s="242"/>
      <c r="P694" s="242"/>
      <c r="Q694" s="242"/>
      <c r="R694" s="242"/>
      <c r="S694" s="242"/>
      <c r="T694" s="24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4" t="s">
        <v>278</v>
      </c>
      <c r="AU694" s="244" t="s">
        <v>87</v>
      </c>
      <c r="AV694" s="13" t="s">
        <v>87</v>
      </c>
      <c r="AW694" s="13" t="s">
        <v>38</v>
      </c>
      <c r="AX694" s="13" t="s">
        <v>77</v>
      </c>
      <c r="AY694" s="244" t="s">
        <v>136</v>
      </c>
    </row>
    <row r="695" s="13" customFormat="1">
      <c r="A695" s="13"/>
      <c r="B695" s="234"/>
      <c r="C695" s="235"/>
      <c r="D695" s="219" t="s">
        <v>278</v>
      </c>
      <c r="E695" s="236" t="s">
        <v>21</v>
      </c>
      <c r="F695" s="237" t="s">
        <v>2672</v>
      </c>
      <c r="G695" s="235"/>
      <c r="H695" s="238">
        <v>0.036999999999999998</v>
      </c>
      <c r="I695" s="239"/>
      <c r="J695" s="235"/>
      <c r="K695" s="235"/>
      <c r="L695" s="240"/>
      <c r="M695" s="241"/>
      <c r="N695" s="242"/>
      <c r="O695" s="242"/>
      <c r="P695" s="242"/>
      <c r="Q695" s="242"/>
      <c r="R695" s="242"/>
      <c r="S695" s="242"/>
      <c r="T695" s="24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4" t="s">
        <v>278</v>
      </c>
      <c r="AU695" s="244" t="s">
        <v>87</v>
      </c>
      <c r="AV695" s="13" t="s">
        <v>87</v>
      </c>
      <c r="AW695" s="13" t="s">
        <v>38</v>
      </c>
      <c r="AX695" s="13" t="s">
        <v>77</v>
      </c>
      <c r="AY695" s="244" t="s">
        <v>136</v>
      </c>
    </row>
    <row r="696" s="13" customFormat="1">
      <c r="A696" s="13"/>
      <c r="B696" s="234"/>
      <c r="C696" s="235"/>
      <c r="D696" s="219" t="s">
        <v>278</v>
      </c>
      <c r="E696" s="236" t="s">
        <v>21</v>
      </c>
      <c r="F696" s="237" t="s">
        <v>2673</v>
      </c>
      <c r="G696" s="235"/>
      <c r="H696" s="238">
        <v>0.056000000000000001</v>
      </c>
      <c r="I696" s="239"/>
      <c r="J696" s="235"/>
      <c r="K696" s="235"/>
      <c r="L696" s="240"/>
      <c r="M696" s="241"/>
      <c r="N696" s="242"/>
      <c r="O696" s="242"/>
      <c r="P696" s="242"/>
      <c r="Q696" s="242"/>
      <c r="R696" s="242"/>
      <c r="S696" s="242"/>
      <c r="T696" s="24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4" t="s">
        <v>278</v>
      </c>
      <c r="AU696" s="244" t="s">
        <v>87</v>
      </c>
      <c r="AV696" s="13" t="s">
        <v>87</v>
      </c>
      <c r="AW696" s="13" t="s">
        <v>38</v>
      </c>
      <c r="AX696" s="13" t="s">
        <v>77</v>
      </c>
      <c r="AY696" s="244" t="s">
        <v>136</v>
      </c>
    </row>
    <row r="697" s="14" customFormat="1">
      <c r="A697" s="14"/>
      <c r="B697" s="245"/>
      <c r="C697" s="246"/>
      <c r="D697" s="219" t="s">
        <v>278</v>
      </c>
      <c r="E697" s="247" t="s">
        <v>21</v>
      </c>
      <c r="F697" s="248" t="s">
        <v>280</v>
      </c>
      <c r="G697" s="246"/>
      <c r="H697" s="249">
        <v>0.114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5" t="s">
        <v>278</v>
      </c>
      <c r="AU697" s="255" t="s">
        <v>87</v>
      </c>
      <c r="AV697" s="14" t="s">
        <v>142</v>
      </c>
      <c r="AW697" s="14" t="s">
        <v>38</v>
      </c>
      <c r="AX697" s="14" t="s">
        <v>85</v>
      </c>
      <c r="AY697" s="255" t="s">
        <v>136</v>
      </c>
    </row>
    <row r="698" s="2" customFormat="1" ht="16.5" customHeight="1">
      <c r="A698" s="41"/>
      <c r="B698" s="42"/>
      <c r="C698" s="225" t="s">
        <v>358</v>
      </c>
      <c r="D698" s="225" t="s">
        <v>152</v>
      </c>
      <c r="E698" s="226" t="s">
        <v>2674</v>
      </c>
      <c r="F698" s="227" t="s">
        <v>2675</v>
      </c>
      <c r="G698" s="228" t="s">
        <v>155</v>
      </c>
      <c r="H698" s="229">
        <v>1</v>
      </c>
      <c r="I698" s="230"/>
      <c r="J698" s="231">
        <f>ROUND(I698*H698,2)</f>
        <v>0</v>
      </c>
      <c r="K698" s="227" t="s">
        <v>21</v>
      </c>
      <c r="L698" s="47"/>
      <c r="M698" s="232" t="s">
        <v>21</v>
      </c>
      <c r="N698" s="233" t="s">
        <v>48</v>
      </c>
      <c r="O698" s="87"/>
      <c r="P698" s="215">
        <f>O698*H698</f>
        <v>0</v>
      </c>
      <c r="Q698" s="215">
        <v>0</v>
      </c>
      <c r="R698" s="215">
        <f>Q698*H698</f>
        <v>0</v>
      </c>
      <c r="S698" s="215">
        <v>0</v>
      </c>
      <c r="T698" s="216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7" t="s">
        <v>142</v>
      </c>
      <c r="AT698" s="217" t="s">
        <v>152</v>
      </c>
      <c r="AU698" s="217" t="s">
        <v>87</v>
      </c>
      <c r="AY698" s="20" t="s">
        <v>136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20" t="s">
        <v>85</v>
      </c>
      <c r="BK698" s="218">
        <f>ROUND(I698*H698,2)</f>
        <v>0</v>
      </c>
      <c r="BL698" s="20" t="s">
        <v>142</v>
      </c>
      <c r="BM698" s="217" t="s">
        <v>2676</v>
      </c>
    </row>
    <row r="699" s="2" customFormat="1">
      <c r="A699" s="41"/>
      <c r="B699" s="42"/>
      <c r="C699" s="43"/>
      <c r="D699" s="219" t="s">
        <v>143</v>
      </c>
      <c r="E699" s="43"/>
      <c r="F699" s="220" t="s">
        <v>2677</v>
      </c>
      <c r="G699" s="43"/>
      <c r="H699" s="43"/>
      <c r="I699" s="221"/>
      <c r="J699" s="43"/>
      <c r="K699" s="43"/>
      <c r="L699" s="47"/>
      <c r="M699" s="222"/>
      <c r="N699" s="223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143</v>
      </c>
      <c r="AU699" s="20" t="s">
        <v>87</v>
      </c>
    </row>
    <row r="700" s="15" customFormat="1">
      <c r="A700" s="15"/>
      <c r="B700" s="258"/>
      <c r="C700" s="259"/>
      <c r="D700" s="219" t="s">
        <v>278</v>
      </c>
      <c r="E700" s="260" t="s">
        <v>21</v>
      </c>
      <c r="F700" s="261" t="s">
        <v>2280</v>
      </c>
      <c r="G700" s="259"/>
      <c r="H700" s="260" t="s">
        <v>21</v>
      </c>
      <c r="I700" s="262"/>
      <c r="J700" s="259"/>
      <c r="K700" s="259"/>
      <c r="L700" s="263"/>
      <c r="M700" s="264"/>
      <c r="N700" s="265"/>
      <c r="O700" s="265"/>
      <c r="P700" s="265"/>
      <c r="Q700" s="265"/>
      <c r="R700" s="265"/>
      <c r="S700" s="265"/>
      <c r="T700" s="266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7" t="s">
        <v>278</v>
      </c>
      <c r="AU700" s="267" t="s">
        <v>87</v>
      </c>
      <c r="AV700" s="15" t="s">
        <v>85</v>
      </c>
      <c r="AW700" s="15" t="s">
        <v>38</v>
      </c>
      <c r="AX700" s="15" t="s">
        <v>77</v>
      </c>
      <c r="AY700" s="267" t="s">
        <v>136</v>
      </c>
    </row>
    <row r="701" s="13" customFormat="1">
      <c r="A701" s="13"/>
      <c r="B701" s="234"/>
      <c r="C701" s="235"/>
      <c r="D701" s="219" t="s">
        <v>278</v>
      </c>
      <c r="E701" s="236" t="s">
        <v>21</v>
      </c>
      <c r="F701" s="237" t="s">
        <v>2678</v>
      </c>
      <c r="G701" s="235"/>
      <c r="H701" s="238">
        <v>1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278</v>
      </c>
      <c r="AU701" s="244" t="s">
        <v>87</v>
      </c>
      <c r="AV701" s="13" t="s">
        <v>87</v>
      </c>
      <c r="AW701" s="13" t="s">
        <v>38</v>
      </c>
      <c r="AX701" s="13" t="s">
        <v>85</v>
      </c>
      <c r="AY701" s="244" t="s">
        <v>136</v>
      </c>
    </row>
    <row r="702" s="2" customFormat="1" ht="16.5" customHeight="1">
      <c r="A702" s="41"/>
      <c r="B702" s="42"/>
      <c r="C702" s="225" t="s">
        <v>534</v>
      </c>
      <c r="D702" s="225" t="s">
        <v>152</v>
      </c>
      <c r="E702" s="226" t="s">
        <v>2679</v>
      </c>
      <c r="F702" s="227" t="s">
        <v>2680</v>
      </c>
      <c r="G702" s="228" t="s">
        <v>155</v>
      </c>
      <c r="H702" s="229">
        <v>1</v>
      </c>
      <c r="I702" s="230"/>
      <c r="J702" s="231">
        <f>ROUND(I702*H702,2)</f>
        <v>0</v>
      </c>
      <c r="K702" s="227" t="s">
        <v>21</v>
      </c>
      <c r="L702" s="47"/>
      <c r="M702" s="232" t="s">
        <v>21</v>
      </c>
      <c r="N702" s="233" t="s">
        <v>48</v>
      </c>
      <c r="O702" s="87"/>
      <c r="P702" s="215">
        <f>O702*H702</f>
        <v>0</v>
      </c>
      <c r="Q702" s="215">
        <v>0</v>
      </c>
      <c r="R702" s="215">
        <f>Q702*H702</f>
        <v>0</v>
      </c>
      <c r="S702" s="215">
        <v>0</v>
      </c>
      <c r="T702" s="216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7" t="s">
        <v>142</v>
      </c>
      <c r="AT702" s="217" t="s">
        <v>152</v>
      </c>
      <c r="AU702" s="217" t="s">
        <v>87</v>
      </c>
      <c r="AY702" s="20" t="s">
        <v>136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20" t="s">
        <v>85</v>
      </c>
      <c r="BK702" s="218">
        <f>ROUND(I702*H702,2)</f>
        <v>0</v>
      </c>
      <c r="BL702" s="20" t="s">
        <v>142</v>
      </c>
      <c r="BM702" s="217" t="s">
        <v>2681</v>
      </c>
    </row>
    <row r="703" s="2" customFormat="1">
      <c r="A703" s="41"/>
      <c r="B703" s="42"/>
      <c r="C703" s="43"/>
      <c r="D703" s="219" t="s">
        <v>143</v>
      </c>
      <c r="E703" s="43"/>
      <c r="F703" s="220" t="s">
        <v>2682</v>
      </c>
      <c r="G703" s="43"/>
      <c r="H703" s="43"/>
      <c r="I703" s="221"/>
      <c r="J703" s="43"/>
      <c r="K703" s="43"/>
      <c r="L703" s="47"/>
      <c r="M703" s="222"/>
      <c r="N703" s="223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143</v>
      </c>
      <c r="AU703" s="20" t="s">
        <v>87</v>
      </c>
    </row>
    <row r="704" s="2" customFormat="1" ht="16.5" customHeight="1">
      <c r="A704" s="41"/>
      <c r="B704" s="42"/>
      <c r="C704" s="225" t="s">
        <v>363</v>
      </c>
      <c r="D704" s="225" t="s">
        <v>152</v>
      </c>
      <c r="E704" s="226" t="s">
        <v>2683</v>
      </c>
      <c r="F704" s="227" t="s">
        <v>2684</v>
      </c>
      <c r="G704" s="228" t="s">
        <v>155</v>
      </c>
      <c r="H704" s="229">
        <v>1</v>
      </c>
      <c r="I704" s="230"/>
      <c r="J704" s="231">
        <f>ROUND(I704*H704,2)</f>
        <v>0</v>
      </c>
      <c r="K704" s="227" t="s">
        <v>21</v>
      </c>
      <c r="L704" s="47"/>
      <c r="M704" s="232" t="s">
        <v>21</v>
      </c>
      <c r="N704" s="233" t="s">
        <v>48</v>
      </c>
      <c r="O704" s="87"/>
      <c r="P704" s="215">
        <f>O704*H704</f>
        <v>0</v>
      </c>
      <c r="Q704" s="215">
        <v>0</v>
      </c>
      <c r="R704" s="215">
        <f>Q704*H704</f>
        <v>0</v>
      </c>
      <c r="S704" s="215">
        <v>0</v>
      </c>
      <c r="T704" s="216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17" t="s">
        <v>142</v>
      </c>
      <c r="AT704" s="217" t="s">
        <v>152</v>
      </c>
      <c r="AU704" s="217" t="s">
        <v>87</v>
      </c>
      <c r="AY704" s="20" t="s">
        <v>136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20" t="s">
        <v>85</v>
      </c>
      <c r="BK704" s="218">
        <f>ROUND(I704*H704,2)</f>
        <v>0</v>
      </c>
      <c r="BL704" s="20" t="s">
        <v>142</v>
      </c>
      <c r="BM704" s="217" t="s">
        <v>2685</v>
      </c>
    </row>
    <row r="705" s="2" customFormat="1">
      <c r="A705" s="41"/>
      <c r="B705" s="42"/>
      <c r="C705" s="43"/>
      <c r="D705" s="219" t="s">
        <v>143</v>
      </c>
      <c r="E705" s="43"/>
      <c r="F705" s="220" t="s">
        <v>2686</v>
      </c>
      <c r="G705" s="43"/>
      <c r="H705" s="43"/>
      <c r="I705" s="221"/>
      <c r="J705" s="43"/>
      <c r="K705" s="43"/>
      <c r="L705" s="47"/>
      <c r="M705" s="222"/>
      <c r="N705" s="223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143</v>
      </c>
      <c r="AU705" s="20" t="s">
        <v>87</v>
      </c>
    </row>
    <row r="706" s="2" customFormat="1" ht="16.5" customHeight="1">
      <c r="A706" s="41"/>
      <c r="B706" s="42"/>
      <c r="C706" s="225" t="s">
        <v>1507</v>
      </c>
      <c r="D706" s="225" t="s">
        <v>152</v>
      </c>
      <c r="E706" s="226" t="s">
        <v>2687</v>
      </c>
      <c r="F706" s="227" t="s">
        <v>2688</v>
      </c>
      <c r="G706" s="228" t="s">
        <v>155</v>
      </c>
      <c r="H706" s="229">
        <v>1</v>
      </c>
      <c r="I706" s="230"/>
      <c r="J706" s="231">
        <f>ROUND(I706*H706,2)</f>
        <v>0</v>
      </c>
      <c r="K706" s="227" t="s">
        <v>21</v>
      </c>
      <c r="L706" s="47"/>
      <c r="M706" s="232" t="s">
        <v>21</v>
      </c>
      <c r="N706" s="233" t="s">
        <v>48</v>
      </c>
      <c r="O706" s="87"/>
      <c r="P706" s="215">
        <f>O706*H706</f>
        <v>0</v>
      </c>
      <c r="Q706" s="215">
        <v>0</v>
      </c>
      <c r="R706" s="215">
        <f>Q706*H706</f>
        <v>0</v>
      </c>
      <c r="S706" s="215">
        <v>0</v>
      </c>
      <c r="T706" s="216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7" t="s">
        <v>142</v>
      </c>
      <c r="AT706" s="217" t="s">
        <v>152</v>
      </c>
      <c r="AU706" s="217" t="s">
        <v>87</v>
      </c>
      <c r="AY706" s="20" t="s">
        <v>136</v>
      </c>
      <c r="BE706" s="218">
        <f>IF(N706="základní",J706,0)</f>
        <v>0</v>
      </c>
      <c r="BF706" s="218">
        <f>IF(N706="snížená",J706,0)</f>
        <v>0</v>
      </c>
      <c r="BG706" s="218">
        <f>IF(N706="zákl. přenesená",J706,0)</f>
        <v>0</v>
      </c>
      <c r="BH706" s="218">
        <f>IF(N706="sníž. přenesená",J706,0)</f>
        <v>0</v>
      </c>
      <c r="BI706" s="218">
        <f>IF(N706="nulová",J706,0)</f>
        <v>0</v>
      </c>
      <c r="BJ706" s="20" t="s">
        <v>85</v>
      </c>
      <c r="BK706" s="218">
        <f>ROUND(I706*H706,2)</f>
        <v>0</v>
      </c>
      <c r="BL706" s="20" t="s">
        <v>142</v>
      </c>
      <c r="BM706" s="217" t="s">
        <v>2689</v>
      </c>
    </row>
    <row r="707" s="2" customFormat="1">
      <c r="A707" s="41"/>
      <c r="B707" s="42"/>
      <c r="C707" s="43"/>
      <c r="D707" s="219" t="s">
        <v>143</v>
      </c>
      <c r="E707" s="43"/>
      <c r="F707" s="220" t="s">
        <v>2690</v>
      </c>
      <c r="G707" s="43"/>
      <c r="H707" s="43"/>
      <c r="I707" s="221"/>
      <c r="J707" s="43"/>
      <c r="K707" s="43"/>
      <c r="L707" s="47"/>
      <c r="M707" s="222"/>
      <c r="N707" s="223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143</v>
      </c>
      <c r="AU707" s="20" t="s">
        <v>87</v>
      </c>
    </row>
    <row r="708" s="2" customFormat="1" ht="16.5" customHeight="1">
      <c r="A708" s="41"/>
      <c r="B708" s="42"/>
      <c r="C708" s="225" t="s">
        <v>365</v>
      </c>
      <c r="D708" s="225" t="s">
        <v>152</v>
      </c>
      <c r="E708" s="226" t="s">
        <v>2691</v>
      </c>
      <c r="F708" s="227" t="s">
        <v>2692</v>
      </c>
      <c r="G708" s="228" t="s">
        <v>155</v>
      </c>
      <c r="H708" s="229">
        <v>1</v>
      </c>
      <c r="I708" s="230"/>
      <c r="J708" s="231">
        <f>ROUND(I708*H708,2)</f>
        <v>0</v>
      </c>
      <c r="K708" s="227" t="s">
        <v>21</v>
      </c>
      <c r="L708" s="47"/>
      <c r="M708" s="232" t="s">
        <v>21</v>
      </c>
      <c r="N708" s="233" t="s">
        <v>48</v>
      </c>
      <c r="O708" s="87"/>
      <c r="P708" s="215">
        <f>O708*H708</f>
        <v>0</v>
      </c>
      <c r="Q708" s="215">
        <v>0</v>
      </c>
      <c r="R708" s="215">
        <f>Q708*H708</f>
        <v>0</v>
      </c>
      <c r="S708" s="215">
        <v>0</v>
      </c>
      <c r="T708" s="216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7" t="s">
        <v>142</v>
      </c>
      <c r="AT708" s="217" t="s">
        <v>152</v>
      </c>
      <c r="AU708" s="217" t="s">
        <v>87</v>
      </c>
      <c r="AY708" s="20" t="s">
        <v>136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20" t="s">
        <v>85</v>
      </c>
      <c r="BK708" s="218">
        <f>ROUND(I708*H708,2)</f>
        <v>0</v>
      </c>
      <c r="BL708" s="20" t="s">
        <v>142</v>
      </c>
      <c r="BM708" s="217" t="s">
        <v>2693</v>
      </c>
    </row>
    <row r="709" s="2" customFormat="1">
      <c r="A709" s="41"/>
      <c r="B709" s="42"/>
      <c r="C709" s="43"/>
      <c r="D709" s="219" t="s">
        <v>143</v>
      </c>
      <c r="E709" s="43"/>
      <c r="F709" s="220" t="s">
        <v>2694</v>
      </c>
      <c r="G709" s="43"/>
      <c r="H709" s="43"/>
      <c r="I709" s="221"/>
      <c r="J709" s="43"/>
      <c r="K709" s="43"/>
      <c r="L709" s="47"/>
      <c r="M709" s="222"/>
      <c r="N709" s="223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143</v>
      </c>
      <c r="AU709" s="20" t="s">
        <v>87</v>
      </c>
    </row>
    <row r="710" s="2" customFormat="1" ht="16.5" customHeight="1">
      <c r="A710" s="41"/>
      <c r="B710" s="42"/>
      <c r="C710" s="225" t="s">
        <v>1522</v>
      </c>
      <c r="D710" s="225" t="s">
        <v>152</v>
      </c>
      <c r="E710" s="226" t="s">
        <v>2695</v>
      </c>
      <c r="F710" s="227" t="s">
        <v>2696</v>
      </c>
      <c r="G710" s="228" t="s">
        <v>155</v>
      </c>
      <c r="H710" s="229">
        <v>1</v>
      </c>
      <c r="I710" s="230"/>
      <c r="J710" s="231">
        <f>ROUND(I710*H710,2)</f>
        <v>0</v>
      </c>
      <c r="K710" s="227" t="s">
        <v>21</v>
      </c>
      <c r="L710" s="47"/>
      <c r="M710" s="232" t="s">
        <v>21</v>
      </c>
      <c r="N710" s="233" t="s">
        <v>48</v>
      </c>
      <c r="O710" s="87"/>
      <c r="P710" s="215">
        <f>O710*H710</f>
        <v>0</v>
      </c>
      <c r="Q710" s="215">
        <v>0</v>
      </c>
      <c r="R710" s="215">
        <f>Q710*H710</f>
        <v>0</v>
      </c>
      <c r="S710" s="215">
        <v>0</v>
      </c>
      <c r="T710" s="216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7" t="s">
        <v>142</v>
      </c>
      <c r="AT710" s="217" t="s">
        <v>152</v>
      </c>
      <c r="AU710" s="217" t="s">
        <v>87</v>
      </c>
      <c r="AY710" s="20" t="s">
        <v>136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20" t="s">
        <v>85</v>
      </c>
      <c r="BK710" s="218">
        <f>ROUND(I710*H710,2)</f>
        <v>0</v>
      </c>
      <c r="BL710" s="20" t="s">
        <v>142</v>
      </c>
      <c r="BM710" s="217" t="s">
        <v>2697</v>
      </c>
    </row>
    <row r="711" s="2" customFormat="1">
      <c r="A711" s="41"/>
      <c r="B711" s="42"/>
      <c r="C711" s="43"/>
      <c r="D711" s="219" t="s">
        <v>143</v>
      </c>
      <c r="E711" s="43"/>
      <c r="F711" s="220" t="s">
        <v>2698</v>
      </c>
      <c r="G711" s="43"/>
      <c r="H711" s="43"/>
      <c r="I711" s="221"/>
      <c r="J711" s="43"/>
      <c r="K711" s="43"/>
      <c r="L711" s="47"/>
      <c r="M711" s="222"/>
      <c r="N711" s="223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143</v>
      </c>
      <c r="AU711" s="20" t="s">
        <v>87</v>
      </c>
    </row>
    <row r="712" s="2" customFormat="1" ht="16.5" customHeight="1">
      <c r="A712" s="41"/>
      <c r="B712" s="42"/>
      <c r="C712" s="225" t="s">
        <v>368</v>
      </c>
      <c r="D712" s="225" t="s">
        <v>152</v>
      </c>
      <c r="E712" s="226" t="s">
        <v>2699</v>
      </c>
      <c r="F712" s="227" t="s">
        <v>1623</v>
      </c>
      <c r="G712" s="228" t="s">
        <v>227</v>
      </c>
      <c r="H712" s="229">
        <v>70.560000000000002</v>
      </c>
      <c r="I712" s="230"/>
      <c r="J712" s="231">
        <f>ROUND(I712*H712,2)</f>
        <v>0</v>
      </c>
      <c r="K712" s="227" t="s">
        <v>790</v>
      </c>
      <c r="L712" s="47"/>
      <c r="M712" s="232" t="s">
        <v>21</v>
      </c>
      <c r="N712" s="233" t="s">
        <v>48</v>
      </c>
      <c r="O712" s="87"/>
      <c r="P712" s="215">
        <f>O712*H712</f>
        <v>0</v>
      </c>
      <c r="Q712" s="215">
        <v>0.00064999999999999997</v>
      </c>
      <c r="R712" s="215">
        <f>Q712*H712</f>
        <v>0.045864000000000002</v>
      </c>
      <c r="S712" s="215">
        <v>0.001</v>
      </c>
      <c r="T712" s="216">
        <f>S712*H712</f>
        <v>0.070559999999999998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17" t="s">
        <v>142</v>
      </c>
      <c r="AT712" s="217" t="s">
        <v>152</v>
      </c>
      <c r="AU712" s="217" t="s">
        <v>87</v>
      </c>
      <c r="AY712" s="20" t="s">
        <v>136</v>
      </c>
      <c r="BE712" s="218">
        <f>IF(N712="základní",J712,0)</f>
        <v>0</v>
      </c>
      <c r="BF712" s="218">
        <f>IF(N712="snížená",J712,0)</f>
        <v>0</v>
      </c>
      <c r="BG712" s="218">
        <f>IF(N712="zákl. přenesená",J712,0)</f>
        <v>0</v>
      </c>
      <c r="BH712" s="218">
        <f>IF(N712="sníž. přenesená",J712,0)</f>
        <v>0</v>
      </c>
      <c r="BI712" s="218">
        <f>IF(N712="nulová",J712,0)</f>
        <v>0</v>
      </c>
      <c r="BJ712" s="20" t="s">
        <v>85</v>
      </c>
      <c r="BK712" s="218">
        <f>ROUND(I712*H712,2)</f>
        <v>0</v>
      </c>
      <c r="BL712" s="20" t="s">
        <v>142</v>
      </c>
      <c r="BM712" s="217" t="s">
        <v>2700</v>
      </c>
    </row>
    <row r="713" s="2" customFormat="1">
      <c r="A713" s="41"/>
      <c r="B713" s="42"/>
      <c r="C713" s="43"/>
      <c r="D713" s="219" t="s">
        <v>143</v>
      </c>
      <c r="E713" s="43"/>
      <c r="F713" s="220" t="s">
        <v>1625</v>
      </c>
      <c r="G713" s="43"/>
      <c r="H713" s="43"/>
      <c r="I713" s="221"/>
      <c r="J713" s="43"/>
      <c r="K713" s="43"/>
      <c r="L713" s="47"/>
      <c r="M713" s="222"/>
      <c r="N713" s="223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143</v>
      </c>
      <c r="AU713" s="20" t="s">
        <v>87</v>
      </c>
    </row>
    <row r="714" s="2" customFormat="1">
      <c r="A714" s="41"/>
      <c r="B714" s="42"/>
      <c r="C714" s="43"/>
      <c r="D714" s="276" t="s">
        <v>793</v>
      </c>
      <c r="E714" s="43"/>
      <c r="F714" s="277" t="s">
        <v>2701</v>
      </c>
      <c r="G714" s="43"/>
      <c r="H714" s="43"/>
      <c r="I714" s="221"/>
      <c r="J714" s="43"/>
      <c r="K714" s="43"/>
      <c r="L714" s="47"/>
      <c r="M714" s="222"/>
      <c r="N714" s="223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793</v>
      </c>
      <c r="AU714" s="20" t="s">
        <v>87</v>
      </c>
    </row>
    <row r="715" s="15" customFormat="1">
      <c r="A715" s="15"/>
      <c r="B715" s="258"/>
      <c r="C715" s="259"/>
      <c r="D715" s="219" t="s">
        <v>278</v>
      </c>
      <c r="E715" s="260" t="s">
        <v>21</v>
      </c>
      <c r="F715" s="261" t="s">
        <v>2369</v>
      </c>
      <c r="G715" s="259"/>
      <c r="H715" s="260" t="s">
        <v>21</v>
      </c>
      <c r="I715" s="262"/>
      <c r="J715" s="259"/>
      <c r="K715" s="259"/>
      <c r="L715" s="263"/>
      <c r="M715" s="264"/>
      <c r="N715" s="265"/>
      <c r="O715" s="265"/>
      <c r="P715" s="265"/>
      <c r="Q715" s="265"/>
      <c r="R715" s="265"/>
      <c r="S715" s="265"/>
      <c r="T715" s="266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7" t="s">
        <v>278</v>
      </c>
      <c r="AU715" s="267" t="s">
        <v>87</v>
      </c>
      <c r="AV715" s="15" t="s">
        <v>85</v>
      </c>
      <c r="AW715" s="15" t="s">
        <v>38</v>
      </c>
      <c r="AX715" s="15" t="s">
        <v>77</v>
      </c>
      <c r="AY715" s="267" t="s">
        <v>136</v>
      </c>
    </row>
    <row r="716" s="13" customFormat="1">
      <c r="A716" s="13"/>
      <c r="B716" s="234"/>
      <c r="C716" s="235"/>
      <c r="D716" s="219" t="s">
        <v>278</v>
      </c>
      <c r="E716" s="236" t="s">
        <v>21</v>
      </c>
      <c r="F716" s="237" t="s">
        <v>2702</v>
      </c>
      <c r="G716" s="235"/>
      <c r="H716" s="238">
        <v>50.399999999999999</v>
      </c>
      <c r="I716" s="239"/>
      <c r="J716" s="235"/>
      <c r="K716" s="235"/>
      <c r="L716" s="240"/>
      <c r="M716" s="241"/>
      <c r="N716" s="242"/>
      <c r="O716" s="242"/>
      <c r="P716" s="242"/>
      <c r="Q716" s="242"/>
      <c r="R716" s="242"/>
      <c r="S716" s="242"/>
      <c r="T716" s="24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4" t="s">
        <v>278</v>
      </c>
      <c r="AU716" s="244" t="s">
        <v>87</v>
      </c>
      <c r="AV716" s="13" t="s">
        <v>87</v>
      </c>
      <c r="AW716" s="13" t="s">
        <v>38</v>
      </c>
      <c r="AX716" s="13" t="s">
        <v>77</v>
      </c>
      <c r="AY716" s="244" t="s">
        <v>136</v>
      </c>
    </row>
    <row r="717" s="15" customFormat="1">
      <c r="A717" s="15"/>
      <c r="B717" s="258"/>
      <c r="C717" s="259"/>
      <c r="D717" s="219" t="s">
        <v>278</v>
      </c>
      <c r="E717" s="260" t="s">
        <v>21</v>
      </c>
      <c r="F717" s="261" t="s">
        <v>2314</v>
      </c>
      <c r="G717" s="259"/>
      <c r="H717" s="260" t="s">
        <v>21</v>
      </c>
      <c r="I717" s="262"/>
      <c r="J717" s="259"/>
      <c r="K717" s="259"/>
      <c r="L717" s="263"/>
      <c r="M717" s="264"/>
      <c r="N717" s="265"/>
      <c r="O717" s="265"/>
      <c r="P717" s="265"/>
      <c r="Q717" s="265"/>
      <c r="R717" s="265"/>
      <c r="S717" s="265"/>
      <c r="T717" s="266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7" t="s">
        <v>278</v>
      </c>
      <c r="AU717" s="267" t="s">
        <v>87</v>
      </c>
      <c r="AV717" s="15" t="s">
        <v>85</v>
      </c>
      <c r="AW717" s="15" t="s">
        <v>38</v>
      </c>
      <c r="AX717" s="15" t="s">
        <v>77</v>
      </c>
      <c r="AY717" s="267" t="s">
        <v>136</v>
      </c>
    </row>
    <row r="718" s="13" customFormat="1">
      <c r="A718" s="13"/>
      <c r="B718" s="234"/>
      <c r="C718" s="235"/>
      <c r="D718" s="219" t="s">
        <v>278</v>
      </c>
      <c r="E718" s="236" t="s">
        <v>21</v>
      </c>
      <c r="F718" s="237" t="s">
        <v>2703</v>
      </c>
      <c r="G718" s="235"/>
      <c r="H718" s="238">
        <v>16.32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4" t="s">
        <v>278</v>
      </c>
      <c r="AU718" s="244" t="s">
        <v>87</v>
      </c>
      <c r="AV718" s="13" t="s">
        <v>87</v>
      </c>
      <c r="AW718" s="13" t="s">
        <v>38</v>
      </c>
      <c r="AX718" s="13" t="s">
        <v>77</v>
      </c>
      <c r="AY718" s="244" t="s">
        <v>136</v>
      </c>
    </row>
    <row r="719" s="13" customFormat="1">
      <c r="A719" s="13"/>
      <c r="B719" s="234"/>
      <c r="C719" s="235"/>
      <c r="D719" s="219" t="s">
        <v>278</v>
      </c>
      <c r="E719" s="236" t="s">
        <v>21</v>
      </c>
      <c r="F719" s="237" t="s">
        <v>2704</v>
      </c>
      <c r="G719" s="235"/>
      <c r="H719" s="238">
        <v>3.8399999999999999</v>
      </c>
      <c r="I719" s="239"/>
      <c r="J719" s="235"/>
      <c r="K719" s="235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278</v>
      </c>
      <c r="AU719" s="244" t="s">
        <v>87</v>
      </c>
      <c r="AV719" s="13" t="s">
        <v>87</v>
      </c>
      <c r="AW719" s="13" t="s">
        <v>38</v>
      </c>
      <c r="AX719" s="13" t="s">
        <v>77</v>
      </c>
      <c r="AY719" s="244" t="s">
        <v>136</v>
      </c>
    </row>
    <row r="720" s="14" customFormat="1">
      <c r="A720" s="14"/>
      <c r="B720" s="245"/>
      <c r="C720" s="246"/>
      <c r="D720" s="219" t="s">
        <v>278</v>
      </c>
      <c r="E720" s="247" t="s">
        <v>21</v>
      </c>
      <c r="F720" s="248" t="s">
        <v>280</v>
      </c>
      <c r="G720" s="246"/>
      <c r="H720" s="249">
        <v>70.560000000000002</v>
      </c>
      <c r="I720" s="250"/>
      <c r="J720" s="246"/>
      <c r="K720" s="246"/>
      <c r="L720" s="251"/>
      <c r="M720" s="252"/>
      <c r="N720" s="253"/>
      <c r="O720" s="253"/>
      <c r="P720" s="253"/>
      <c r="Q720" s="253"/>
      <c r="R720" s="253"/>
      <c r="S720" s="253"/>
      <c r="T720" s="25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5" t="s">
        <v>278</v>
      </c>
      <c r="AU720" s="255" t="s">
        <v>87</v>
      </c>
      <c r="AV720" s="14" t="s">
        <v>142</v>
      </c>
      <c r="AW720" s="14" t="s">
        <v>38</v>
      </c>
      <c r="AX720" s="14" t="s">
        <v>85</v>
      </c>
      <c r="AY720" s="255" t="s">
        <v>136</v>
      </c>
    </row>
    <row r="721" s="2" customFormat="1" ht="16.5" customHeight="1">
      <c r="A721" s="41"/>
      <c r="B721" s="42"/>
      <c r="C721" s="205" t="s">
        <v>1558</v>
      </c>
      <c r="D721" s="205" t="s">
        <v>137</v>
      </c>
      <c r="E721" s="206" t="s">
        <v>1634</v>
      </c>
      <c r="F721" s="207" t="s">
        <v>1635</v>
      </c>
      <c r="G721" s="208" t="s">
        <v>550</v>
      </c>
      <c r="H721" s="209">
        <v>0.185</v>
      </c>
      <c r="I721" s="210"/>
      <c r="J721" s="211">
        <f>ROUND(I721*H721,2)</f>
        <v>0</v>
      </c>
      <c r="K721" s="207" t="s">
        <v>790</v>
      </c>
      <c r="L721" s="212"/>
      <c r="M721" s="213" t="s">
        <v>21</v>
      </c>
      <c r="N721" s="214" t="s">
        <v>48</v>
      </c>
      <c r="O721" s="87"/>
      <c r="P721" s="215">
        <f>O721*H721</f>
        <v>0</v>
      </c>
      <c r="Q721" s="215">
        <v>1</v>
      </c>
      <c r="R721" s="215">
        <f>Q721*H721</f>
        <v>0.185</v>
      </c>
      <c r="S721" s="215">
        <v>0</v>
      </c>
      <c r="T721" s="216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7" t="s">
        <v>141</v>
      </c>
      <c r="AT721" s="217" t="s">
        <v>137</v>
      </c>
      <c r="AU721" s="217" t="s">
        <v>87</v>
      </c>
      <c r="AY721" s="20" t="s">
        <v>136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20" t="s">
        <v>85</v>
      </c>
      <c r="BK721" s="218">
        <f>ROUND(I721*H721,2)</f>
        <v>0</v>
      </c>
      <c r="BL721" s="20" t="s">
        <v>142</v>
      </c>
      <c r="BM721" s="217" t="s">
        <v>2705</v>
      </c>
    </row>
    <row r="722" s="2" customFormat="1">
      <c r="A722" s="41"/>
      <c r="B722" s="42"/>
      <c r="C722" s="43"/>
      <c r="D722" s="219" t="s">
        <v>143</v>
      </c>
      <c r="E722" s="43"/>
      <c r="F722" s="220" t="s">
        <v>1635</v>
      </c>
      <c r="G722" s="43"/>
      <c r="H722" s="43"/>
      <c r="I722" s="221"/>
      <c r="J722" s="43"/>
      <c r="K722" s="43"/>
      <c r="L722" s="47"/>
      <c r="M722" s="222"/>
      <c r="N722" s="223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143</v>
      </c>
      <c r="AU722" s="20" t="s">
        <v>87</v>
      </c>
    </row>
    <row r="723" s="15" customFormat="1">
      <c r="A723" s="15"/>
      <c r="B723" s="258"/>
      <c r="C723" s="259"/>
      <c r="D723" s="219" t="s">
        <v>278</v>
      </c>
      <c r="E723" s="260" t="s">
        <v>21</v>
      </c>
      <c r="F723" s="261" t="s">
        <v>2369</v>
      </c>
      <c r="G723" s="259"/>
      <c r="H723" s="260" t="s">
        <v>21</v>
      </c>
      <c r="I723" s="262"/>
      <c r="J723" s="259"/>
      <c r="K723" s="259"/>
      <c r="L723" s="263"/>
      <c r="M723" s="264"/>
      <c r="N723" s="265"/>
      <c r="O723" s="265"/>
      <c r="P723" s="265"/>
      <c r="Q723" s="265"/>
      <c r="R723" s="265"/>
      <c r="S723" s="265"/>
      <c r="T723" s="266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7" t="s">
        <v>278</v>
      </c>
      <c r="AU723" s="267" t="s">
        <v>87</v>
      </c>
      <c r="AV723" s="15" t="s">
        <v>85</v>
      </c>
      <c r="AW723" s="15" t="s">
        <v>38</v>
      </c>
      <c r="AX723" s="15" t="s">
        <v>77</v>
      </c>
      <c r="AY723" s="267" t="s">
        <v>136</v>
      </c>
    </row>
    <row r="724" s="13" customFormat="1">
      <c r="A724" s="13"/>
      <c r="B724" s="234"/>
      <c r="C724" s="235"/>
      <c r="D724" s="219" t="s">
        <v>278</v>
      </c>
      <c r="E724" s="236" t="s">
        <v>21</v>
      </c>
      <c r="F724" s="237" t="s">
        <v>2706</v>
      </c>
      <c r="G724" s="235"/>
      <c r="H724" s="238">
        <v>0.13700000000000001</v>
      </c>
      <c r="I724" s="239"/>
      <c r="J724" s="235"/>
      <c r="K724" s="235"/>
      <c r="L724" s="240"/>
      <c r="M724" s="241"/>
      <c r="N724" s="242"/>
      <c r="O724" s="242"/>
      <c r="P724" s="242"/>
      <c r="Q724" s="242"/>
      <c r="R724" s="242"/>
      <c r="S724" s="242"/>
      <c r="T724" s="24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4" t="s">
        <v>278</v>
      </c>
      <c r="AU724" s="244" t="s">
        <v>87</v>
      </c>
      <c r="AV724" s="13" t="s">
        <v>87</v>
      </c>
      <c r="AW724" s="13" t="s">
        <v>38</v>
      </c>
      <c r="AX724" s="13" t="s">
        <v>77</v>
      </c>
      <c r="AY724" s="244" t="s">
        <v>136</v>
      </c>
    </row>
    <row r="725" s="15" customFormat="1">
      <c r="A725" s="15"/>
      <c r="B725" s="258"/>
      <c r="C725" s="259"/>
      <c r="D725" s="219" t="s">
        <v>278</v>
      </c>
      <c r="E725" s="260" t="s">
        <v>21</v>
      </c>
      <c r="F725" s="261" t="s">
        <v>2314</v>
      </c>
      <c r="G725" s="259"/>
      <c r="H725" s="260" t="s">
        <v>21</v>
      </c>
      <c r="I725" s="262"/>
      <c r="J725" s="259"/>
      <c r="K725" s="259"/>
      <c r="L725" s="263"/>
      <c r="M725" s="264"/>
      <c r="N725" s="265"/>
      <c r="O725" s="265"/>
      <c r="P725" s="265"/>
      <c r="Q725" s="265"/>
      <c r="R725" s="265"/>
      <c r="S725" s="265"/>
      <c r="T725" s="266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7" t="s">
        <v>278</v>
      </c>
      <c r="AU725" s="267" t="s">
        <v>87</v>
      </c>
      <c r="AV725" s="15" t="s">
        <v>85</v>
      </c>
      <c r="AW725" s="15" t="s">
        <v>38</v>
      </c>
      <c r="AX725" s="15" t="s">
        <v>77</v>
      </c>
      <c r="AY725" s="267" t="s">
        <v>136</v>
      </c>
    </row>
    <row r="726" s="13" customFormat="1">
      <c r="A726" s="13"/>
      <c r="B726" s="234"/>
      <c r="C726" s="235"/>
      <c r="D726" s="219" t="s">
        <v>278</v>
      </c>
      <c r="E726" s="236" t="s">
        <v>21</v>
      </c>
      <c r="F726" s="237" t="s">
        <v>2707</v>
      </c>
      <c r="G726" s="235"/>
      <c r="H726" s="238">
        <v>0.039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4" t="s">
        <v>278</v>
      </c>
      <c r="AU726" s="244" t="s">
        <v>87</v>
      </c>
      <c r="AV726" s="13" t="s">
        <v>87</v>
      </c>
      <c r="AW726" s="13" t="s">
        <v>38</v>
      </c>
      <c r="AX726" s="13" t="s">
        <v>77</v>
      </c>
      <c r="AY726" s="244" t="s">
        <v>136</v>
      </c>
    </row>
    <row r="727" s="13" customFormat="1">
      <c r="A727" s="13"/>
      <c r="B727" s="234"/>
      <c r="C727" s="235"/>
      <c r="D727" s="219" t="s">
        <v>278</v>
      </c>
      <c r="E727" s="236" t="s">
        <v>21</v>
      </c>
      <c r="F727" s="237" t="s">
        <v>2708</v>
      </c>
      <c r="G727" s="235"/>
      <c r="H727" s="238">
        <v>0.0089999999999999993</v>
      </c>
      <c r="I727" s="239"/>
      <c r="J727" s="235"/>
      <c r="K727" s="235"/>
      <c r="L727" s="240"/>
      <c r="M727" s="241"/>
      <c r="N727" s="242"/>
      <c r="O727" s="242"/>
      <c r="P727" s="242"/>
      <c r="Q727" s="242"/>
      <c r="R727" s="242"/>
      <c r="S727" s="242"/>
      <c r="T727" s="24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4" t="s">
        <v>278</v>
      </c>
      <c r="AU727" s="244" t="s">
        <v>87</v>
      </c>
      <c r="AV727" s="13" t="s">
        <v>87</v>
      </c>
      <c r="AW727" s="13" t="s">
        <v>38</v>
      </c>
      <c r="AX727" s="13" t="s">
        <v>77</v>
      </c>
      <c r="AY727" s="244" t="s">
        <v>136</v>
      </c>
    </row>
    <row r="728" s="14" customFormat="1">
      <c r="A728" s="14"/>
      <c r="B728" s="245"/>
      <c r="C728" s="246"/>
      <c r="D728" s="219" t="s">
        <v>278</v>
      </c>
      <c r="E728" s="247" t="s">
        <v>21</v>
      </c>
      <c r="F728" s="248" t="s">
        <v>280</v>
      </c>
      <c r="G728" s="246"/>
      <c r="H728" s="249">
        <v>0.185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5" t="s">
        <v>278</v>
      </c>
      <c r="AU728" s="255" t="s">
        <v>87</v>
      </c>
      <c r="AV728" s="14" t="s">
        <v>142</v>
      </c>
      <c r="AW728" s="14" t="s">
        <v>38</v>
      </c>
      <c r="AX728" s="14" t="s">
        <v>85</v>
      </c>
      <c r="AY728" s="255" t="s">
        <v>136</v>
      </c>
    </row>
    <row r="729" s="12" customFormat="1" ht="22.8" customHeight="1">
      <c r="A729" s="12"/>
      <c r="B729" s="191"/>
      <c r="C729" s="192"/>
      <c r="D729" s="193" t="s">
        <v>76</v>
      </c>
      <c r="E729" s="256" t="s">
        <v>1654</v>
      </c>
      <c r="F729" s="256" t="s">
        <v>1655</v>
      </c>
      <c r="G729" s="192"/>
      <c r="H729" s="192"/>
      <c r="I729" s="195"/>
      <c r="J729" s="257">
        <f>BK729</f>
        <v>0</v>
      </c>
      <c r="K729" s="192"/>
      <c r="L729" s="197"/>
      <c r="M729" s="198"/>
      <c r="N729" s="199"/>
      <c r="O729" s="199"/>
      <c r="P729" s="200">
        <f>SUM(P730:P777)</f>
        <v>0</v>
      </c>
      <c r="Q729" s="199"/>
      <c r="R729" s="200">
        <f>SUM(R730:R777)</f>
        <v>0</v>
      </c>
      <c r="S729" s="199"/>
      <c r="T729" s="201">
        <f>SUM(T730:T777)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02" t="s">
        <v>85</v>
      </c>
      <c r="AT729" s="203" t="s">
        <v>76</v>
      </c>
      <c r="AU729" s="203" t="s">
        <v>85</v>
      </c>
      <c r="AY729" s="202" t="s">
        <v>136</v>
      </c>
      <c r="BK729" s="204">
        <f>SUM(BK730:BK777)</f>
        <v>0</v>
      </c>
    </row>
    <row r="730" s="2" customFormat="1" ht="16.5" customHeight="1">
      <c r="A730" s="41"/>
      <c r="B730" s="42"/>
      <c r="C730" s="225" t="s">
        <v>370</v>
      </c>
      <c r="D730" s="225" t="s">
        <v>152</v>
      </c>
      <c r="E730" s="226" t="s">
        <v>1656</v>
      </c>
      <c r="F730" s="227" t="s">
        <v>1657</v>
      </c>
      <c r="G730" s="228" t="s">
        <v>550</v>
      </c>
      <c r="H730" s="229">
        <v>22.213999999999999</v>
      </c>
      <c r="I730" s="230"/>
      <c r="J730" s="231">
        <f>ROUND(I730*H730,2)</f>
        <v>0</v>
      </c>
      <c r="K730" s="227" t="s">
        <v>21</v>
      </c>
      <c r="L730" s="47"/>
      <c r="M730" s="232" t="s">
        <v>21</v>
      </c>
      <c r="N730" s="233" t="s">
        <v>48</v>
      </c>
      <c r="O730" s="87"/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7" t="s">
        <v>142</v>
      </c>
      <c r="AT730" s="217" t="s">
        <v>152</v>
      </c>
      <c r="AU730" s="217" t="s">
        <v>87</v>
      </c>
      <c r="AY730" s="20" t="s">
        <v>136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20" t="s">
        <v>85</v>
      </c>
      <c r="BK730" s="218">
        <f>ROUND(I730*H730,2)</f>
        <v>0</v>
      </c>
      <c r="BL730" s="20" t="s">
        <v>142</v>
      </c>
      <c r="BM730" s="217" t="s">
        <v>2709</v>
      </c>
    </row>
    <row r="731" s="2" customFormat="1">
      <c r="A731" s="41"/>
      <c r="B731" s="42"/>
      <c r="C731" s="43"/>
      <c r="D731" s="219" t="s">
        <v>143</v>
      </c>
      <c r="E731" s="43"/>
      <c r="F731" s="220" t="s">
        <v>1659</v>
      </c>
      <c r="G731" s="43"/>
      <c r="H731" s="43"/>
      <c r="I731" s="221"/>
      <c r="J731" s="43"/>
      <c r="K731" s="43"/>
      <c r="L731" s="47"/>
      <c r="M731" s="222"/>
      <c r="N731" s="223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143</v>
      </c>
      <c r="AU731" s="20" t="s">
        <v>87</v>
      </c>
    </row>
    <row r="732" s="13" customFormat="1">
      <c r="A732" s="13"/>
      <c r="B732" s="234"/>
      <c r="C732" s="235"/>
      <c r="D732" s="219" t="s">
        <v>278</v>
      </c>
      <c r="E732" s="236" t="s">
        <v>21</v>
      </c>
      <c r="F732" s="237" t="s">
        <v>2710</v>
      </c>
      <c r="G732" s="235"/>
      <c r="H732" s="238">
        <v>17.797999999999998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4" t="s">
        <v>278</v>
      </c>
      <c r="AU732" s="244" t="s">
        <v>87</v>
      </c>
      <c r="AV732" s="13" t="s">
        <v>87</v>
      </c>
      <c r="AW732" s="13" t="s">
        <v>38</v>
      </c>
      <c r="AX732" s="13" t="s">
        <v>77</v>
      </c>
      <c r="AY732" s="244" t="s">
        <v>136</v>
      </c>
    </row>
    <row r="733" s="13" customFormat="1">
      <c r="A733" s="13"/>
      <c r="B733" s="234"/>
      <c r="C733" s="235"/>
      <c r="D733" s="219" t="s">
        <v>278</v>
      </c>
      <c r="E733" s="236" t="s">
        <v>21</v>
      </c>
      <c r="F733" s="237" t="s">
        <v>2711</v>
      </c>
      <c r="G733" s="235"/>
      <c r="H733" s="238">
        <v>1.2569999999999999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4" t="s">
        <v>278</v>
      </c>
      <c r="AU733" s="244" t="s">
        <v>87</v>
      </c>
      <c r="AV733" s="13" t="s">
        <v>87</v>
      </c>
      <c r="AW733" s="13" t="s">
        <v>38</v>
      </c>
      <c r="AX733" s="13" t="s">
        <v>77</v>
      </c>
      <c r="AY733" s="244" t="s">
        <v>136</v>
      </c>
    </row>
    <row r="734" s="15" customFormat="1">
      <c r="A734" s="15"/>
      <c r="B734" s="258"/>
      <c r="C734" s="259"/>
      <c r="D734" s="219" t="s">
        <v>278</v>
      </c>
      <c r="E734" s="260" t="s">
        <v>21</v>
      </c>
      <c r="F734" s="261" t="s">
        <v>2712</v>
      </c>
      <c r="G734" s="259"/>
      <c r="H734" s="260" t="s">
        <v>21</v>
      </c>
      <c r="I734" s="262"/>
      <c r="J734" s="259"/>
      <c r="K734" s="259"/>
      <c r="L734" s="263"/>
      <c r="M734" s="264"/>
      <c r="N734" s="265"/>
      <c r="O734" s="265"/>
      <c r="P734" s="265"/>
      <c r="Q734" s="265"/>
      <c r="R734" s="265"/>
      <c r="S734" s="265"/>
      <c r="T734" s="266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67" t="s">
        <v>278</v>
      </c>
      <c r="AU734" s="267" t="s">
        <v>87</v>
      </c>
      <c r="AV734" s="15" t="s">
        <v>85</v>
      </c>
      <c r="AW734" s="15" t="s">
        <v>38</v>
      </c>
      <c r="AX734" s="15" t="s">
        <v>77</v>
      </c>
      <c r="AY734" s="267" t="s">
        <v>136</v>
      </c>
    </row>
    <row r="735" s="13" customFormat="1">
      <c r="A735" s="13"/>
      <c r="B735" s="234"/>
      <c r="C735" s="235"/>
      <c r="D735" s="219" t="s">
        <v>278</v>
      </c>
      <c r="E735" s="236" t="s">
        <v>21</v>
      </c>
      <c r="F735" s="237" t="s">
        <v>2713</v>
      </c>
      <c r="G735" s="235"/>
      <c r="H735" s="238">
        <v>0.53300000000000003</v>
      </c>
      <c r="I735" s="239"/>
      <c r="J735" s="235"/>
      <c r="K735" s="235"/>
      <c r="L735" s="240"/>
      <c r="M735" s="241"/>
      <c r="N735" s="242"/>
      <c r="O735" s="242"/>
      <c r="P735" s="242"/>
      <c r="Q735" s="242"/>
      <c r="R735" s="242"/>
      <c r="S735" s="242"/>
      <c r="T735" s="24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4" t="s">
        <v>278</v>
      </c>
      <c r="AU735" s="244" t="s">
        <v>87</v>
      </c>
      <c r="AV735" s="13" t="s">
        <v>87</v>
      </c>
      <c r="AW735" s="13" t="s">
        <v>38</v>
      </c>
      <c r="AX735" s="13" t="s">
        <v>77</v>
      </c>
      <c r="AY735" s="244" t="s">
        <v>136</v>
      </c>
    </row>
    <row r="736" s="13" customFormat="1">
      <c r="A736" s="13"/>
      <c r="B736" s="234"/>
      <c r="C736" s="235"/>
      <c r="D736" s="219" t="s">
        <v>278</v>
      </c>
      <c r="E736" s="236" t="s">
        <v>21</v>
      </c>
      <c r="F736" s="237" t="s">
        <v>2714</v>
      </c>
      <c r="G736" s="235"/>
      <c r="H736" s="238">
        <v>1.0069999999999999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278</v>
      </c>
      <c r="AU736" s="244" t="s">
        <v>87</v>
      </c>
      <c r="AV736" s="13" t="s">
        <v>87</v>
      </c>
      <c r="AW736" s="13" t="s">
        <v>38</v>
      </c>
      <c r="AX736" s="13" t="s">
        <v>77</v>
      </c>
      <c r="AY736" s="244" t="s">
        <v>136</v>
      </c>
    </row>
    <row r="737" s="13" customFormat="1">
      <c r="A737" s="13"/>
      <c r="B737" s="234"/>
      <c r="C737" s="235"/>
      <c r="D737" s="219" t="s">
        <v>278</v>
      </c>
      <c r="E737" s="236" t="s">
        <v>21</v>
      </c>
      <c r="F737" s="237" t="s">
        <v>2715</v>
      </c>
      <c r="G737" s="235"/>
      <c r="H737" s="238">
        <v>0.021999999999999999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4" t="s">
        <v>278</v>
      </c>
      <c r="AU737" s="244" t="s">
        <v>87</v>
      </c>
      <c r="AV737" s="13" t="s">
        <v>87</v>
      </c>
      <c r="AW737" s="13" t="s">
        <v>38</v>
      </c>
      <c r="AX737" s="13" t="s">
        <v>77</v>
      </c>
      <c r="AY737" s="244" t="s">
        <v>136</v>
      </c>
    </row>
    <row r="738" s="13" customFormat="1">
      <c r="A738" s="13"/>
      <c r="B738" s="234"/>
      <c r="C738" s="235"/>
      <c r="D738" s="219" t="s">
        <v>278</v>
      </c>
      <c r="E738" s="236" t="s">
        <v>21</v>
      </c>
      <c r="F738" s="237" t="s">
        <v>2716</v>
      </c>
      <c r="G738" s="235"/>
      <c r="H738" s="238">
        <v>0.53300000000000003</v>
      </c>
      <c r="I738" s="239"/>
      <c r="J738" s="235"/>
      <c r="K738" s="235"/>
      <c r="L738" s="240"/>
      <c r="M738" s="241"/>
      <c r="N738" s="242"/>
      <c r="O738" s="242"/>
      <c r="P738" s="242"/>
      <c r="Q738" s="242"/>
      <c r="R738" s="242"/>
      <c r="S738" s="242"/>
      <c r="T738" s="24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4" t="s">
        <v>278</v>
      </c>
      <c r="AU738" s="244" t="s">
        <v>87</v>
      </c>
      <c r="AV738" s="13" t="s">
        <v>87</v>
      </c>
      <c r="AW738" s="13" t="s">
        <v>38</v>
      </c>
      <c r="AX738" s="13" t="s">
        <v>77</v>
      </c>
      <c r="AY738" s="244" t="s">
        <v>136</v>
      </c>
    </row>
    <row r="739" s="13" customFormat="1">
      <c r="A739" s="13"/>
      <c r="B739" s="234"/>
      <c r="C739" s="235"/>
      <c r="D739" s="219" t="s">
        <v>278</v>
      </c>
      <c r="E739" s="236" t="s">
        <v>21</v>
      </c>
      <c r="F739" s="237" t="s">
        <v>2717</v>
      </c>
      <c r="G739" s="235"/>
      <c r="H739" s="238">
        <v>0.80600000000000005</v>
      </c>
      <c r="I739" s="239"/>
      <c r="J739" s="235"/>
      <c r="K739" s="235"/>
      <c r="L739" s="240"/>
      <c r="M739" s="241"/>
      <c r="N739" s="242"/>
      <c r="O739" s="242"/>
      <c r="P739" s="242"/>
      <c r="Q739" s="242"/>
      <c r="R739" s="242"/>
      <c r="S739" s="242"/>
      <c r="T739" s="24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4" t="s">
        <v>278</v>
      </c>
      <c r="AU739" s="244" t="s">
        <v>87</v>
      </c>
      <c r="AV739" s="13" t="s">
        <v>87</v>
      </c>
      <c r="AW739" s="13" t="s">
        <v>38</v>
      </c>
      <c r="AX739" s="13" t="s">
        <v>77</v>
      </c>
      <c r="AY739" s="244" t="s">
        <v>136</v>
      </c>
    </row>
    <row r="740" s="13" customFormat="1">
      <c r="A740" s="13"/>
      <c r="B740" s="234"/>
      <c r="C740" s="235"/>
      <c r="D740" s="219" t="s">
        <v>278</v>
      </c>
      <c r="E740" s="236" t="s">
        <v>21</v>
      </c>
      <c r="F740" s="237" t="s">
        <v>2718</v>
      </c>
      <c r="G740" s="235"/>
      <c r="H740" s="238">
        <v>0.157</v>
      </c>
      <c r="I740" s="239"/>
      <c r="J740" s="235"/>
      <c r="K740" s="235"/>
      <c r="L740" s="240"/>
      <c r="M740" s="241"/>
      <c r="N740" s="242"/>
      <c r="O740" s="242"/>
      <c r="P740" s="242"/>
      <c r="Q740" s="242"/>
      <c r="R740" s="242"/>
      <c r="S740" s="242"/>
      <c r="T740" s="24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4" t="s">
        <v>278</v>
      </c>
      <c r="AU740" s="244" t="s">
        <v>87</v>
      </c>
      <c r="AV740" s="13" t="s">
        <v>87</v>
      </c>
      <c r="AW740" s="13" t="s">
        <v>38</v>
      </c>
      <c r="AX740" s="13" t="s">
        <v>77</v>
      </c>
      <c r="AY740" s="244" t="s">
        <v>136</v>
      </c>
    </row>
    <row r="741" s="13" customFormat="1">
      <c r="A741" s="13"/>
      <c r="B741" s="234"/>
      <c r="C741" s="235"/>
      <c r="D741" s="219" t="s">
        <v>278</v>
      </c>
      <c r="E741" s="236" t="s">
        <v>21</v>
      </c>
      <c r="F741" s="237" t="s">
        <v>2719</v>
      </c>
      <c r="G741" s="235"/>
      <c r="H741" s="238">
        <v>0.10100000000000001</v>
      </c>
      <c r="I741" s="239"/>
      <c r="J741" s="235"/>
      <c r="K741" s="235"/>
      <c r="L741" s="240"/>
      <c r="M741" s="241"/>
      <c r="N741" s="242"/>
      <c r="O741" s="242"/>
      <c r="P741" s="242"/>
      <c r="Q741" s="242"/>
      <c r="R741" s="242"/>
      <c r="S741" s="242"/>
      <c r="T741" s="24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4" t="s">
        <v>278</v>
      </c>
      <c r="AU741" s="244" t="s">
        <v>87</v>
      </c>
      <c r="AV741" s="13" t="s">
        <v>87</v>
      </c>
      <c r="AW741" s="13" t="s">
        <v>38</v>
      </c>
      <c r="AX741" s="13" t="s">
        <v>77</v>
      </c>
      <c r="AY741" s="244" t="s">
        <v>136</v>
      </c>
    </row>
    <row r="742" s="14" customFormat="1">
      <c r="A742" s="14"/>
      <c r="B742" s="245"/>
      <c r="C742" s="246"/>
      <c r="D742" s="219" t="s">
        <v>278</v>
      </c>
      <c r="E742" s="247" t="s">
        <v>21</v>
      </c>
      <c r="F742" s="248" t="s">
        <v>280</v>
      </c>
      <c r="G742" s="246"/>
      <c r="H742" s="249">
        <v>22.213999999999999</v>
      </c>
      <c r="I742" s="250"/>
      <c r="J742" s="246"/>
      <c r="K742" s="246"/>
      <c r="L742" s="251"/>
      <c r="M742" s="252"/>
      <c r="N742" s="253"/>
      <c r="O742" s="253"/>
      <c r="P742" s="253"/>
      <c r="Q742" s="253"/>
      <c r="R742" s="253"/>
      <c r="S742" s="253"/>
      <c r="T742" s="25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5" t="s">
        <v>278</v>
      </c>
      <c r="AU742" s="255" t="s">
        <v>87</v>
      </c>
      <c r="AV742" s="14" t="s">
        <v>142</v>
      </c>
      <c r="AW742" s="14" t="s">
        <v>38</v>
      </c>
      <c r="AX742" s="14" t="s">
        <v>85</v>
      </c>
      <c r="AY742" s="255" t="s">
        <v>136</v>
      </c>
    </row>
    <row r="743" s="2" customFormat="1" ht="16.5" customHeight="1">
      <c r="A743" s="41"/>
      <c r="B743" s="42"/>
      <c r="C743" s="225" t="s">
        <v>1572</v>
      </c>
      <c r="D743" s="225" t="s">
        <v>152</v>
      </c>
      <c r="E743" s="226" t="s">
        <v>1669</v>
      </c>
      <c r="F743" s="227" t="s">
        <v>1670</v>
      </c>
      <c r="G743" s="228" t="s">
        <v>550</v>
      </c>
      <c r="H743" s="229">
        <v>104.709</v>
      </c>
      <c r="I743" s="230"/>
      <c r="J743" s="231">
        <f>ROUND(I743*H743,2)</f>
        <v>0</v>
      </c>
      <c r="K743" s="227" t="s">
        <v>790</v>
      </c>
      <c r="L743" s="47"/>
      <c r="M743" s="232" t="s">
        <v>21</v>
      </c>
      <c r="N743" s="233" t="s">
        <v>48</v>
      </c>
      <c r="O743" s="87"/>
      <c r="P743" s="215">
        <f>O743*H743</f>
        <v>0</v>
      </c>
      <c r="Q743" s="215">
        <v>0</v>
      </c>
      <c r="R743" s="215">
        <f>Q743*H743</f>
        <v>0</v>
      </c>
      <c r="S743" s="215">
        <v>0</v>
      </c>
      <c r="T743" s="216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17" t="s">
        <v>142</v>
      </c>
      <c r="AT743" s="217" t="s">
        <v>152</v>
      </c>
      <c r="AU743" s="217" t="s">
        <v>87</v>
      </c>
      <c r="AY743" s="20" t="s">
        <v>136</v>
      </c>
      <c r="BE743" s="218">
        <f>IF(N743="základní",J743,0)</f>
        <v>0</v>
      </c>
      <c r="BF743" s="218">
        <f>IF(N743="snížená",J743,0)</f>
        <v>0</v>
      </c>
      <c r="BG743" s="218">
        <f>IF(N743="zákl. přenesená",J743,0)</f>
        <v>0</v>
      </c>
      <c r="BH743" s="218">
        <f>IF(N743="sníž. přenesená",J743,0)</f>
        <v>0</v>
      </c>
      <c r="BI743" s="218">
        <f>IF(N743="nulová",J743,0)</f>
        <v>0</v>
      </c>
      <c r="BJ743" s="20" t="s">
        <v>85</v>
      </c>
      <c r="BK743" s="218">
        <f>ROUND(I743*H743,2)</f>
        <v>0</v>
      </c>
      <c r="BL743" s="20" t="s">
        <v>142</v>
      </c>
      <c r="BM743" s="217" t="s">
        <v>2720</v>
      </c>
    </row>
    <row r="744" s="2" customFormat="1">
      <c r="A744" s="41"/>
      <c r="B744" s="42"/>
      <c r="C744" s="43"/>
      <c r="D744" s="219" t="s">
        <v>143</v>
      </c>
      <c r="E744" s="43"/>
      <c r="F744" s="220" t="s">
        <v>1672</v>
      </c>
      <c r="G744" s="43"/>
      <c r="H744" s="43"/>
      <c r="I744" s="221"/>
      <c r="J744" s="43"/>
      <c r="K744" s="43"/>
      <c r="L744" s="47"/>
      <c r="M744" s="222"/>
      <c r="N744" s="223"/>
      <c r="O744" s="87"/>
      <c r="P744" s="87"/>
      <c r="Q744" s="87"/>
      <c r="R744" s="87"/>
      <c r="S744" s="87"/>
      <c r="T744" s="88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T744" s="20" t="s">
        <v>143</v>
      </c>
      <c r="AU744" s="20" t="s">
        <v>87</v>
      </c>
    </row>
    <row r="745" s="2" customFormat="1">
      <c r="A745" s="41"/>
      <c r="B745" s="42"/>
      <c r="C745" s="43"/>
      <c r="D745" s="276" t="s">
        <v>793</v>
      </c>
      <c r="E745" s="43"/>
      <c r="F745" s="277" t="s">
        <v>1673</v>
      </c>
      <c r="G745" s="43"/>
      <c r="H745" s="43"/>
      <c r="I745" s="221"/>
      <c r="J745" s="43"/>
      <c r="K745" s="43"/>
      <c r="L745" s="47"/>
      <c r="M745" s="222"/>
      <c r="N745" s="223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793</v>
      </c>
      <c r="AU745" s="20" t="s">
        <v>87</v>
      </c>
    </row>
    <row r="746" s="13" customFormat="1">
      <c r="A746" s="13"/>
      <c r="B746" s="234"/>
      <c r="C746" s="235"/>
      <c r="D746" s="219" t="s">
        <v>278</v>
      </c>
      <c r="E746" s="236" t="s">
        <v>21</v>
      </c>
      <c r="F746" s="237" t="s">
        <v>747</v>
      </c>
      <c r="G746" s="235"/>
      <c r="H746" s="238">
        <v>104.709</v>
      </c>
      <c r="I746" s="239"/>
      <c r="J746" s="235"/>
      <c r="K746" s="235"/>
      <c r="L746" s="240"/>
      <c r="M746" s="241"/>
      <c r="N746" s="242"/>
      <c r="O746" s="242"/>
      <c r="P746" s="242"/>
      <c r="Q746" s="242"/>
      <c r="R746" s="242"/>
      <c r="S746" s="242"/>
      <c r="T746" s="24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4" t="s">
        <v>278</v>
      </c>
      <c r="AU746" s="244" t="s">
        <v>87</v>
      </c>
      <c r="AV746" s="13" t="s">
        <v>87</v>
      </c>
      <c r="AW746" s="13" t="s">
        <v>38</v>
      </c>
      <c r="AX746" s="13" t="s">
        <v>85</v>
      </c>
      <c r="AY746" s="244" t="s">
        <v>136</v>
      </c>
    </row>
    <row r="747" s="2" customFormat="1" ht="16.5" customHeight="1">
      <c r="A747" s="41"/>
      <c r="B747" s="42"/>
      <c r="C747" s="225" t="s">
        <v>374</v>
      </c>
      <c r="D747" s="225" t="s">
        <v>152</v>
      </c>
      <c r="E747" s="226" t="s">
        <v>1674</v>
      </c>
      <c r="F747" s="227" t="s">
        <v>1675</v>
      </c>
      <c r="G747" s="228" t="s">
        <v>550</v>
      </c>
      <c r="H747" s="229">
        <v>104.709</v>
      </c>
      <c r="I747" s="230"/>
      <c r="J747" s="231">
        <f>ROUND(I747*H747,2)</f>
        <v>0</v>
      </c>
      <c r="K747" s="227" t="s">
        <v>790</v>
      </c>
      <c r="L747" s="47"/>
      <c r="M747" s="232" t="s">
        <v>21</v>
      </c>
      <c r="N747" s="233" t="s">
        <v>48</v>
      </c>
      <c r="O747" s="87"/>
      <c r="P747" s="215">
        <f>O747*H747</f>
        <v>0</v>
      </c>
      <c r="Q747" s="215">
        <v>0</v>
      </c>
      <c r="R747" s="215">
        <f>Q747*H747</f>
        <v>0</v>
      </c>
      <c r="S747" s="215">
        <v>0</v>
      </c>
      <c r="T747" s="216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7" t="s">
        <v>142</v>
      </c>
      <c r="AT747" s="217" t="s">
        <v>152</v>
      </c>
      <c r="AU747" s="217" t="s">
        <v>87</v>
      </c>
      <c r="AY747" s="20" t="s">
        <v>136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20" t="s">
        <v>85</v>
      </c>
      <c r="BK747" s="218">
        <f>ROUND(I747*H747,2)</f>
        <v>0</v>
      </c>
      <c r="BL747" s="20" t="s">
        <v>142</v>
      </c>
      <c r="BM747" s="217" t="s">
        <v>2721</v>
      </c>
    </row>
    <row r="748" s="2" customFormat="1">
      <c r="A748" s="41"/>
      <c r="B748" s="42"/>
      <c r="C748" s="43"/>
      <c r="D748" s="219" t="s">
        <v>143</v>
      </c>
      <c r="E748" s="43"/>
      <c r="F748" s="220" t="s">
        <v>1677</v>
      </c>
      <c r="G748" s="43"/>
      <c r="H748" s="43"/>
      <c r="I748" s="221"/>
      <c r="J748" s="43"/>
      <c r="K748" s="43"/>
      <c r="L748" s="47"/>
      <c r="M748" s="222"/>
      <c r="N748" s="223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143</v>
      </c>
      <c r="AU748" s="20" t="s">
        <v>87</v>
      </c>
    </row>
    <row r="749" s="2" customFormat="1">
      <c r="A749" s="41"/>
      <c r="B749" s="42"/>
      <c r="C749" s="43"/>
      <c r="D749" s="276" t="s">
        <v>793</v>
      </c>
      <c r="E749" s="43"/>
      <c r="F749" s="277" t="s">
        <v>1678</v>
      </c>
      <c r="G749" s="43"/>
      <c r="H749" s="43"/>
      <c r="I749" s="221"/>
      <c r="J749" s="43"/>
      <c r="K749" s="43"/>
      <c r="L749" s="47"/>
      <c r="M749" s="222"/>
      <c r="N749" s="223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793</v>
      </c>
      <c r="AU749" s="20" t="s">
        <v>87</v>
      </c>
    </row>
    <row r="750" s="13" customFormat="1">
      <c r="A750" s="13"/>
      <c r="B750" s="234"/>
      <c r="C750" s="235"/>
      <c r="D750" s="219" t="s">
        <v>278</v>
      </c>
      <c r="E750" s="236" t="s">
        <v>21</v>
      </c>
      <c r="F750" s="237" t="s">
        <v>747</v>
      </c>
      <c r="G750" s="235"/>
      <c r="H750" s="238">
        <v>104.709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278</v>
      </c>
      <c r="AU750" s="244" t="s">
        <v>87</v>
      </c>
      <c r="AV750" s="13" t="s">
        <v>87</v>
      </c>
      <c r="AW750" s="13" t="s">
        <v>38</v>
      </c>
      <c r="AX750" s="13" t="s">
        <v>85</v>
      </c>
      <c r="AY750" s="244" t="s">
        <v>136</v>
      </c>
    </row>
    <row r="751" s="2" customFormat="1" ht="16.5" customHeight="1">
      <c r="A751" s="41"/>
      <c r="B751" s="42"/>
      <c r="C751" s="225" t="s">
        <v>1590</v>
      </c>
      <c r="D751" s="225" t="s">
        <v>152</v>
      </c>
      <c r="E751" s="226" t="s">
        <v>1680</v>
      </c>
      <c r="F751" s="227" t="s">
        <v>1681</v>
      </c>
      <c r="G751" s="228" t="s">
        <v>550</v>
      </c>
      <c r="H751" s="229">
        <v>104.709</v>
      </c>
      <c r="I751" s="230"/>
      <c r="J751" s="231">
        <f>ROUND(I751*H751,2)</f>
        <v>0</v>
      </c>
      <c r="K751" s="227" t="s">
        <v>790</v>
      </c>
      <c r="L751" s="47"/>
      <c r="M751" s="232" t="s">
        <v>21</v>
      </c>
      <c r="N751" s="233" t="s">
        <v>48</v>
      </c>
      <c r="O751" s="87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7" t="s">
        <v>142</v>
      </c>
      <c r="AT751" s="217" t="s">
        <v>152</v>
      </c>
      <c r="AU751" s="217" t="s">
        <v>87</v>
      </c>
      <c r="AY751" s="20" t="s">
        <v>136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20" t="s">
        <v>85</v>
      </c>
      <c r="BK751" s="218">
        <f>ROUND(I751*H751,2)</f>
        <v>0</v>
      </c>
      <c r="BL751" s="20" t="s">
        <v>142</v>
      </c>
      <c r="BM751" s="217" t="s">
        <v>2722</v>
      </c>
    </row>
    <row r="752" s="2" customFormat="1">
      <c r="A752" s="41"/>
      <c r="B752" s="42"/>
      <c r="C752" s="43"/>
      <c r="D752" s="219" t="s">
        <v>143</v>
      </c>
      <c r="E752" s="43"/>
      <c r="F752" s="220" t="s">
        <v>1681</v>
      </c>
      <c r="G752" s="43"/>
      <c r="H752" s="43"/>
      <c r="I752" s="221"/>
      <c r="J752" s="43"/>
      <c r="K752" s="43"/>
      <c r="L752" s="47"/>
      <c r="M752" s="222"/>
      <c r="N752" s="223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143</v>
      </c>
      <c r="AU752" s="20" t="s">
        <v>87</v>
      </c>
    </row>
    <row r="753" s="2" customFormat="1">
      <c r="A753" s="41"/>
      <c r="B753" s="42"/>
      <c r="C753" s="43"/>
      <c r="D753" s="276" t="s">
        <v>793</v>
      </c>
      <c r="E753" s="43"/>
      <c r="F753" s="277" t="s">
        <v>1683</v>
      </c>
      <c r="G753" s="43"/>
      <c r="H753" s="43"/>
      <c r="I753" s="221"/>
      <c r="J753" s="43"/>
      <c r="K753" s="43"/>
      <c r="L753" s="47"/>
      <c r="M753" s="222"/>
      <c r="N753" s="223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793</v>
      </c>
      <c r="AU753" s="20" t="s">
        <v>87</v>
      </c>
    </row>
    <row r="754" s="13" customFormat="1">
      <c r="A754" s="13"/>
      <c r="B754" s="234"/>
      <c r="C754" s="235"/>
      <c r="D754" s="219" t="s">
        <v>278</v>
      </c>
      <c r="E754" s="236" t="s">
        <v>21</v>
      </c>
      <c r="F754" s="237" t="s">
        <v>747</v>
      </c>
      <c r="G754" s="235"/>
      <c r="H754" s="238">
        <v>104.709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4" t="s">
        <v>278</v>
      </c>
      <c r="AU754" s="244" t="s">
        <v>87</v>
      </c>
      <c r="AV754" s="13" t="s">
        <v>87</v>
      </c>
      <c r="AW754" s="13" t="s">
        <v>38</v>
      </c>
      <c r="AX754" s="13" t="s">
        <v>85</v>
      </c>
      <c r="AY754" s="244" t="s">
        <v>136</v>
      </c>
    </row>
    <row r="755" s="2" customFormat="1" ht="16.5" customHeight="1">
      <c r="A755" s="41"/>
      <c r="B755" s="42"/>
      <c r="C755" s="225" t="s">
        <v>377</v>
      </c>
      <c r="D755" s="225" t="s">
        <v>152</v>
      </c>
      <c r="E755" s="226" t="s">
        <v>1691</v>
      </c>
      <c r="F755" s="227" t="s">
        <v>1692</v>
      </c>
      <c r="G755" s="228" t="s">
        <v>550</v>
      </c>
      <c r="H755" s="229">
        <v>104.709</v>
      </c>
      <c r="I755" s="230"/>
      <c r="J755" s="231">
        <f>ROUND(I755*H755,2)</f>
        <v>0</v>
      </c>
      <c r="K755" s="227" t="s">
        <v>21</v>
      </c>
      <c r="L755" s="47"/>
      <c r="M755" s="232" t="s">
        <v>21</v>
      </c>
      <c r="N755" s="233" t="s">
        <v>48</v>
      </c>
      <c r="O755" s="87"/>
      <c r="P755" s="215">
        <f>O755*H755</f>
        <v>0</v>
      </c>
      <c r="Q755" s="215">
        <v>0</v>
      </c>
      <c r="R755" s="215">
        <f>Q755*H755</f>
        <v>0</v>
      </c>
      <c r="S755" s="215">
        <v>0</v>
      </c>
      <c r="T755" s="216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7" t="s">
        <v>142</v>
      </c>
      <c r="AT755" s="217" t="s">
        <v>152</v>
      </c>
      <c r="AU755" s="217" t="s">
        <v>87</v>
      </c>
      <c r="AY755" s="20" t="s">
        <v>136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20" t="s">
        <v>85</v>
      </c>
      <c r="BK755" s="218">
        <f>ROUND(I755*H755,2)</f>
        <v>0</v>
      </c>
      <c r="BL755" s="20" t="s">
        <v>142</v>
      </c>
      <c r="BM755" s="217" t="s">
        <v>2723</v>
      </c>
    </row>
    <row r="756" s="2" customFormat="1">
      <c r="A756" s="41"/>
      <c r="B756" s="42"/>
      <c r="C756" s="43"/>
      <c r="D756" s="219" t="s">
        <v>143</v>
      </c>
      <c r="E756" s="43"/>
      <c r="F756" s="220" t="s">
        <v>1694</v>
      </c>
      <c r="G756" s="43"/>
      <c r="H756" s="43"/>
      <c r="I756" s="221"/>
      <c r="J756" s="43"/>
      <c r="K756" s="43"/>
      <c r="L756" s="47"/>
      <c r="M756" s="222"/>
      <c r="N756" s="223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143</v>
      </c>
      <c r="AU756" s="20" t="s">
        <v>87</v>
      </c>
    </row>
    <row r="757" s="2" customFormat="1">
      <c r="A757" s="41"/>
      <c r="B757" s="42"/>
      <c r="C757" s="43"/>
      <c r="D757" s="219" t="s">
        <v>144</v>
      </c>
      <c r="E757" s="43"/>
      <c r="F757" s="224" t="s">
        <v>2724</v>
      </c>
      <c r="G757" s="43"/>
      <c r="H757" s="43"/>
      <c r="I757" s="221"/>
      <c r="J757" s="43"/>
      <c r="K757" s="43"/>
      <c r="L757" s="47"/>
      <c r="M757" s="222"/>
      <c r="N757" s="223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144</v>
      </c>
      <c r="AU757" s="20" t="s">
        <v>87</v>
      </c>
    </row>
    <row r="758" s="15" customFormat="1">
      <c r="A758" s="15"/>
      <c r="B758" s="258"/>
      <c r="C758" s="259"/>
      <c r="D758" s="219" t="s">
        <v>278</v>
      </c>
      <c r="E758" s="260" t="s">
        <v>21</v>
      </c>
      <c r="F758" s="261" t="s">
        <v>1696</v>
      </c>
      <c r="G758" s="259"/>
      <c r="H758" s="260" t="s">
        <v>21</v>
      </c>
      <c r="I758" s="262"/>
      <c r="J758" s="259"/>
      <c r="K758" s="259"/>
      <c r="L758" s="263"/>
      <c r="M758" s="264"/>
      <c r="N758" s="265"/>
      <c r="O758" s="265"/>
      <c r="P758" s="265"/>
      <c r="Q758" s="265"/>
      <c r="R758" s="265"/>
      <c r="S758" s="265"/>
      <c r="T758" s="266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7" t="s">
        <v>278</v>
      </c>
      <c r="AU758" s="267" t="s">
        <v>87</v>
      </c>
      <c r="AV758" s="15" t="s">
        <v>85</v>
      </c>
      <c r="AW758" s="15" t="s">
        <v>38</v>
      </c>
      <c r="AX758" s="15" t="s">
        <v>77</v>
      </c>
      <c r="AY758" s="267" t="s">
        <v>136</v>
      </c>
    </row>
    <row r="759" s="15" customFormat="1">
      <c r="A759" s="15"/>
      <c r="B759" s="258"/>
      <c r="C759" s="259"/>
      <c r="D759" s="219" t="s">
        <v>278</v>
      </c>
      <c r="E759" s="260" t="s">
        <v>21</v>
      </c>
      <c r="F759" s="261" t="s">
        <v>2725</v>
      </c>
      <c r="G759" s="259"/>
      <c r="H759" s="260" t="s">
        <v>21</v>
      </c>
      <c r="I759" s="262"/>
      <c r="J759" s="259"/>
      <c r="K759" s="259"/>
      <c r="L759" s="263"/>
      <c r="M759" s="264"/>
      <c r="N759" s="265"/>
      <c r="O759" s="265"/>
      <c r="P759" s="265"/>
      <c r="Q759" s="265"/>
      <c r="R759" s="265"/>
      <c r="S759" s="265"/>
      <c r="T759" s="266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67" t="s">
        <v>278</v>
      </c>
      <c r="AU759" s="267" t="s">
        <v>87</v>
      </c>
      <c r="AV759" s="15" t="s">
        <v>85</v>
      </c>
      <c r="AW759" s="15" t="s">
        <v>38</v>
      </c>
      <c r="AX759" s="15" t="s">
        <v>77</v>
      </c>
      <c r="AY759" s="267" t="s">
        <v>136</v>
      </c>
    </row>
    <row r="760" s="15" customFormat="1">
      <c r="A760" s="15"/>
      <c r="B760" s="258"/>
      <c r="C760" s="259"/>
      <c r="D760" s="219" t="s">
        <v>278</v>
      </c>
      <c r="E760" s="260" t="s">
        <v>21</v>
      </c>
      <c r="F760" s="261" t="s">
        <v>1127</v>
      </c>
      <c r="G760" s="259"/>
      <c r="H760" s="260" t="s">
        <v>21</v>
      </c>
      <c r="I760" s="262"/>
      <c r="J760" s="259"/>
      <c r="K760" s="259"/>
      <c r="L760" s="263"/>
      <c r="M760" s="264"/>
      <c r="N760" s="265"/>
      <c r="O760" s="265"/>
      <c r="P760" s="265"/>
      <c r="Q760" s="265"/>
      <c r="R760" s="265"/>
      <c r="S760" s="265"/>
      <c r="T760" s="266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7" t="s">
        <v>278</v>
      </c>
      <c r="AU760" s="267" t="s">
        <v>87</v>
      </c>
      <c r="AV760" s="15" t="s">
        <v>85</v>
      </c>
      <c r="AW760" s="15" t="s">
        <v>38</v>
      </c>
      <c r="AX760" s="15" t="s">
        <v>77</v>
      </c>
      <c r="AY760" s="267" t="s">
        <v>136</v>
      </c>
    </row>
    <row r="761" s="13" customFormat="1">
      <c r="A761" s="13"/>
      <c r="B761" s="234"/>
      <c r="C761" s="235"/>
      <c r="D761" s="219" t="s">
        <v>278</v>
      </c>
      <c r="E761" s="236" t="s">
        <v>21</v>
      </c>
      <c r="F761" s="237" t="s">
        <v>2726</v>
      </c>
      <c r="G761" s="235"/>
      <c r="H761" s="238">
        <v>2.4500000000000002</v>
      </c>
      <c r="I761" s="239"/>
      <c r="J761" s="235"/>
      <c r="K761" s="235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278</v>
      </c>
      <c r="AU761" s="244" t="s">
        <v>87</v>
      </c>
      <c r="AV761" s="13" t="s">
        <v>87</v>
      </c>
      <c r="AW761" s="13" t="s">
        <v>38</v>
      </c>
      <c r="AX761" s="13" t="s">
        <v>77</v>
      </c>
      <c r="AY761" s="244" t="s">
        <v>136</v>
      </c>
    </row>
    <row r="762" s="13" customFormat="1">
      <c r="A762" s="13"/>
      <c r="B762" s="234"/>
      <c r="C762" s="235"/>
      <c r="D762" s="219" t="s">
        <v>278</v>
      </c>
      <c r="E762" s="236" t="s">
        <v>21</v>
      </c>
      <c r="F762" s="237" t="s">
        <v>2727</v>
      </c>
      <c r="G762" s="235"/>
      <c r="H762" s="238">
        <v>2.117</v>
      </c>
      <c r="I762" s="239"/>
      <c r="J762" s="235"/>
      <c r="K762" s="235"/>
      <c r="L762" s="240"/>
      <c r="M762" s="241"/>
      <c r="N762" s="242"/>
      <c r="O762" s="242"/>
      <c r="P762" s="242"/>
      <c r="Q762" s="242"/>
      <c r="R762" s="242"/>
      <c r="S762" s="242"/>
      <c r="T762" s="24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4" t="s">
        <v>278</v>
      </c>
      <c r="AU762" s="244" t="s">
        <v>87</v>
      </c>
      <c r="AV762" s="13" t="s">
        <v>87</v>
      </c>
      <c r="AW762" s="13" t="s">
        <v>38</v>
      </c>
      <c r="AX762" s="13" t="s">
        <v>77</v>
      </c>
      <c r="AY762" s="244" t="s">
        <v>136</v>
      </c>
    </row>
    <row r="763" s="13" customFormat="1">
      <c r="A763" s="13"/>
      <c r="B763" s="234"/>
      <c r="C763" s="235"/>
      <c r="D763" s="219" t="s">
        <v>278</v>
      </c>
      <c r="E763" s="236" t="s">
        <v>21</v>
      </c>
      <c r="F763" s="237" t="s">
        <v>2728</v>
      </c>
      <c r="G763" s="235"/>
      <c r="H763" s="238">
        <v>86.070999999999998</v>
      </c>
      <c r="I763" s="239"/>
      <c r="J763" s="235"/>
      <c r="K763" s="235"/>
      <c r="L763" s="240"/>
      <c r="M763" s="241"/>
      <c r="N763" s="242"/>
      <c r="O763" s="242"/>
      <c r="P763" s="242"/>
      <c r="Q763" s="242"/>
      <c r="R763" s="242"/>
      <c r="S763" s="242"/>
      <c r="T763" s="24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4" t="s">
        <v>278</v>
      </c>
      <c r="AU763" s="244" t="s">
        <v>87</v>
      </c>
      <c r="AV763" s="13" t="s">
        <v>87</v>
      </c>
      <c r="AW763" s="13" t="s">
        <v>38</v>
      </c>
      <c r="AX763" s="13" t="s">
        <v>77</v>
      </c>
      <c r="AY763" s="244" t="s">
        <v>136</v>
      </c>
    </row>
    <row r="764" s="13" customFormat="1">
      <c r="A764" s="13"/>
      <c r="B764" s="234"/>
      <c r="C764" s="235"/>
      <c r="D764" s="219" t="s">
        <v>278</v>
      </c>
      <c r="E764" s="236" t="s">
        <v>21</v>
      </c>
      <c r="F764" s="237" t="s">
        <v>2729</v>
      </c>
      <c r="G764" s="235"/>
      <c r="H764" s="238">
        <v>4.5670000000000002</v>
      </c>
      <c r="I764" s="239"/>
      <c r="J764" s="235"/>
      <c r="K764" s="235"/>
      <c r="L764" s="240"/>
      <c r="M764" s="241"/>
      <c r="N764" s="242"/>
      <c r="O764" s="242"/>
      <c r="P764" s="242"/>
      <c r="Q764" s="242"/>
      <c r="R764" s="242"/>
      <c r="S764" s="242"/>
      <c r="T764" s="24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4" t="s">
        <v>278</v>
      </c>
      <c r="AU764" s="244" t="s">
        <v>87</v>
      </c>
      <c r="AV764" s="13" t="s">
        <v>87</v>
      </c>
      <c r="AW764" s="13" t="s">
        <v>38</v>
      </c>
      <c r="AX764" s="13" t="s">
        <v>77</v>
      </c>
      <c r="AY764" s="244" t="s">
        <v>136</v>
      </c>
    </row>
    <row r="765" s="16" customFormat="1">
      <c r="A765" s="16"/>
      <c r="B765" s="278"/>
      <c r="C765" s="279"/>
      <c r="D765" s="219" t="s">
        <v>278</v>
      </c>
      <c r="E765" s="280" t="s">
        <v>21</v>
      </c>
      <c r="F765" s="281" t="s">
        <v>833</v>
      </c>
      <c r="G765" s="279"/>
      <c r="H765" s="282">
        <v>95.204999999999998</v>
      </c>
      <c r="I765" s="283"/>
      <c r="J765" s="279"/>
      <c r="K765" s="279"/>
      <c r="L765" s="284"/>
      <c r="M765" s="285"/>
      <c r="N765" s="286"/>
      <c r="O765" s="286"/>
      <c r="P765" s="286"/>
      <c r="Q765" s="286"/>
      <c r="R765" s="286"/>
      <c r="S765" s="286"/>
      <c r="T765" s="287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T765" s="288" t="s">
        <v>278</v>
      </c>
      <c r="AU765" s="288" t="s">
        <v>87</v>
      </c>
      <c r="AV765" s="16" t="s">
        <v>148</v>
      </c>
      <c r="AW765" s="16" t="s">
        <v>38</v>
      </c>
      <c r="AX765" s="16" t="s">
        <v>77</v>
      </c>
      <c r="AY765" s="288" t="s">
        <v>136</v>
      </c>
    </row>
    <row r="766" s="15" customFormat="1">
      <c r="A766" s="15"/>
      <c r="B766" s="258"/>
      <c r="C766" s="259"/>
      <c r="D766" s="219" t="s">
        <v>278</v>
      </c>
      <c r="E766" s="260" t="s">
        <v>21</v>
      </c>
      <c r="F766" s="261" t="s">
        <v>2730</v>
      </c>
      <c r="G766" s="259"/>
      <c r="H766" s="260" t="s">
        <v>21</v>
      </c>
      <c r="I766" s="262"/>
      <c r="J766" s="259"/>
      <c r="K766" s="259"/>
      <c r="L766" s="263"/>
      <c r="M766" s="264"/>
      <c r="N766" s="265"/>
      <c r="O766" s="265"/>
      <c r="P766" s="265"/>
      <c r="Q766" s="265"/>
      <c r="R766" s="265"/>
      <c r="S766" s="265"/>
      <c r="T766" s="266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7" t="s">
        <v>278</v>
      </c>
      <c r="AU766" s="267" t="s">
        <v>87</v>
      </c>
      <c r="AV766" s="15" t="s">
        <v>85</v>
      </c>
      <c r="AW766" s="15" t="s">
        <v>38</v>
      </c>
      <c r="AX766" s="15" t="s">
        <v>77</v>
      </c>
      <c r="AY766" s="267" t="s">
        <v>136</v>
      </c>
    </row>
    <row r="767" s="13" customFormat="1">
      <c r="A767" s="13"/>
      <c r="B767" s="234"/>
      <c r="C767" s="235"/>
      <c r="D767" s="219" t="s">
        <v>278</v>
      </c>
      <c r="E767" s="236" t="s">
        <v>21</v>
      </c>
      <c r="F767" s="237" t="s">
        <v>2731</v>
      </c>
      <c r="G767" s="235"/>
      <c r="H767" s="238">
        <v>9.5039999999999996</v>
      </c>
      <c r="I767" s="239"/>
      <c r="J767" s="235"/>
      <c r="K767" s="235"/>
      <c r="L767" s="240"/>
      <c r="M767" s="241"/>
      <c r="N767" s="242"/>
      <c r="O767" s="242"/>
      <c r="P767" s="242"/>
      <c r="Q767" s="242"/>
      <c r="R767" s="242"/>
      <c r="S767" s="242"/>
      <c r="T767" s="24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4" t="s">
        <v>278</v>
      </c>
      <c r="AU767" s="244" t="s">
        <v>87</v>
      </c>
      <c r="AV767" s="13" t="s">
        <v>87</v>
      </c>
      <c r="AW767" s="13" t="s">
        <v>38</v>
      </c>
      <c r="AX767" s="13" t="s">
        <v>77</v>
      </c>
      <c r="AY767" s="244" t="s">
        <v>136</v>
      </c>
    </row>
    <row r="768" s="14" customFormat="1">
      <c r="A768" s="14"/>
      <c r="B768" s="245"/>
      <c r="C768" s="246"/>
      <c r="D768" s="219" t="s">
        <v>278</v>
      </c>
      <c r="E768" s="247" t="s">
        <v>747</v>
      </c>
      <c r="F768" s="248" t="s">
        <v>280</v>
      </c>
      <c r="G768" s="246"/>
      <c r="H768" s="249">
        <v>104.709</v>
      </c>
      <c r="I768" s="250"/>
      <c r="J768" s="246"/>
      <c r="K768" s="246"/>
      <c r="L768" s="251"/>
      <c r="M768" s="252"/>
      <c r="N768" s="253"/>
      <c r="O768" s="253"/>
      <c r="P768" s="253"/>
      <c r="Q768" s="253"/>
      <c r="R768" s="253"/>
      <c r="S768" s="253"/>
      <c r="T768" s="25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5" t="s">
        <v>278</v>
      </c>
      <c r="AU768" s="255" t="s">
        <v>87</v>
      </c>
      <c r="AV768" s="14" t="s">
        <v>142</v>
      </c>
      <c r="AW768" s="14" t="s">
        <v>38</v>
      </c>
      <c r="AX768" s="14" t="s">
        <v>85</v>
      </c>
      <c r="AY768" s="255" t="s">
        <v>136</v>
      </c>
    </row>
    <row r="769" s="15" customFormat="1">
      <c r="A769" s="15"/>
      <c r="B769" s="258"/>
      <c r="C769" s="259"/>
      <c r="D769" s="219" t="s">
        <v>278</v>
      </c>
      <c r="E769" s="260" t="s">
        <v>21</v>
      </c>
      <c r="F769" s="261" t="s">
        <v>2732</v>
      </c>
      <c r="G769" s="259"/>
      <c r="H769" s="260" t="s">
        <v>21</v>
      </c>
      <c r="I769" s="262"/>
      <c r="J769" s="259"/>
      <c r="K769" s="259"/>
      <c r="L769" s="263"/>
      <c r="M769" s="264"/>
      <c r="N769" s="265"/>
      <c r="O769" s="265"/>
      <c r="P769" s="265"/>
      <c r="Q769" s="265"/>
      <c r="R769" s="265"/>
      <c r="S769" s="265"/>
      <c r="T769" s="266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67" t="s">
        <v>278</v>
      </c>
      <c r="AU769" s="267" t="s">
        <v>87</v>
      </c>
      <c r="AV769" s="15" t="s">
        <v>85</v>
      </c>
      <c r="AW769" s="15" t="s">
        <v>38</v>
      </c>
      <c r="AX769" s="15" t="s">
        <v>77</v>
      </c>
      <c r="AY769" s="267" t="s">
        <v>136</v>
      </c>
    </row>
    <row r="770" s="2" customFormat="1" ht="16.5" customHeight="1">
      <c r="A770" s="41"/>
      <c r="B770" s="42"/>
      <c r="C770" s="225" t="s">
        <v>1610</v>
      </c>
      <c r="D770" s="225" t="s">
        <v>152</v>
      </c>
      <c r="E770" s="226" t="s">
        <v>1729</v>
      </c>
      <c r="F770" s="227" t="s">
        <v>1730</v>
      </c>
      <c r="G770" s="228" t="s">
        <v>550</v>
      </c>
      <c r="H770" s="229">
        <v>13.685000000000001</v>
      </c>
      <c r="I770" s="230"/>
      <c r="J770" s="231">
        <f>ROUND(I770*H770,2)</f>
        <v>0</v>
      </c>
      <c r="K770" s="227" t="s">
        <v>21</v>
      </c>
      <c r="L770" s="47"/>
      <c r="M770" s="232" t="s">
        <v>21</v>
      </c>
      <c r="N770" s="233" t="s">
        <v>48</v>
      </c>
      <c r="O770" s="87"/>
      <c r="P770" s="215">
        <f>O770*H770</f>
        <v>0</v>
      </c>
      <c r="Q770" s="215">
        <v>0</v>
      </c>
      <c r="R770" s="215">
        <f>Q770*H770</f>
        <v>0</v>
      </c>
      <c r="S770" s="215">
        <v>0</v>
      </c>
      <c r="T770" s="216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17" t="s">
        <v>142</v>
      </c>
      <c r="AT770" s="217" t="s">
        <v>152</v>
      </c>
      <c r="AU770" s="217" t="s">
        <v>87</v>
      </c>
      <c r="AY770" s="20" t="s">
        <v>136</v>
      </c>
      <c r="BE770" s="218">
        <f>IF(N770="základní",J770,0)</f>
        <v>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20" t="s">
        <v>85</v>
      </c>
      <c r="BK770" s="218">
        <f>ROUND(I770*H770,2)</f>
        <v>0</v>
      </c>
      <c r="BL770" s="20" t="s">
        <v>142</v>
      </c>
      <c r="BM770" s="217" t="s">
        <v>2733</v>
      </c>
    </row>
    <row r="771" s="2" customFormat="1">
      <c r="A771" s="41"/>
      <c r="B771" s="42"/>
      <c r="C771" s="43"/>
      <c r="D771" s="219" t="s">
        <v>143</v>
      </c>
      <c r="E771" s="43"/>
      <c r="F771" s="220" t="s">
        <v>1732</v>
      </c>
      <c r="G771" s="43"/>
      <c r="H771" s="43"/>
      <c r="I771" s="221"/>
      <c r="J771" s="43"/>
      <c r="K771" s="43"/>
      <c r="L771" s="47"/>
      <c r="M771" s="222"/>
      <c r="N771" s="223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143</v>
      </c>
      <c r="AU771" s="20" t="s">
        <v>87</v>
      </c>
    </row>
    <row r="772" s="15" customFormat="1">
      <c r="A772" s="15"/>
      <c r="B772" s="258"/>
      <c r="C772" s="259"/>
      <c r="D772" s="219" t="s">
        <v>278</v>
      </c>
      <c r="E772" s="260" t="s">
        <v>21</v>
      </c>
      <c r="F772" s="261" t="s">
        <v>2725</v>
      </c>
      <c r="G772" s="259"/>
      <c r="H772" s="260" t="s">
        <v>21</v>
      </c>
      <c r="I772" s="262"/>
      <c r="J772" s="259"/>
      <c r="K772" s="259"/>
      <c r="L772" s="263"/>
      <c r="M772" s="264"/>
      <c r="N772" s="265"/>
      <c r="O772" s="265"/>
      <c r="P772" s="265"/>
      <c r="Q772" s="265"/>
      <c r="R772" s="265"/>
      <c r="S772" s="265"/>
      <c r="T772" s="266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67" t="s">
        <v>278</v>
      </c>
      <c r="AU772" s="267" t="s">
        <v>87</v>
      </c>
      <c r="AV772" s="15" t="s">
        <v>85</v>
      </c>
      <c r="AW772" s="15" t="s">
        <v>38</v>
      </c>
      <c r="AX772" s="15" t="s">
        <v>77</v>
      </c>
      <c r="AY772" s="267" t="s">
        <v>136</v>
      </c>
    </row>
    <row r="773" s="15" customFormat="1">
      <c r="A773" s="15"/>
      <c r="B773" s="258"/>
      <c r="C773" s="259"/>
      <c r="D773" s="219" t="s">
        <v>278</v>
      </c>
      <c r="E773" s="260" t="s">
        <v>21</v>
      </c>
      <c r="F773" s="261" t="s">
        <v>1733</v>
      </c>
      <c r="G773" s="259"/>
      <c r="H773" s="260" t="s">
        <v>21</v>
      </c>
      <c r="I773" s="262"/>
      <c r="J773" s="259"/>
      <c r="K773" s="259"/>
      <c r="L773" s="263"/>
      <c r="M773" s="264"/>
      <c r="N773" s="265"/>
      <c r="O773" s="265"/>
      <c r="P773" s="265"/>
      <c r="Q773" s="265"/>
      <c r="R773" s="265"/>
      <c r="S773" s="265"/>
      <c r="T773" s="266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7" t="s">
        <v>278</v>
      </c>
      <c r="AU773" s="267" t="s">
        <v>87</v>
      </c>
      <c r="AV773" s="15" t="s">
        <v>85</v>
      </c>
      <c r="AW773" s="15" t="s">
        <v>38</v>
      </c>
      <c r="AX773" s="15" t="s">
        <v>77</v>
      </c>
      <c r="AY773" s="267" t="s">
        <v>136</v>
      </c>
    </row>
    <row r="774" s="13" customFormat="1">
      <c r="A774" s="13"/>
      <c r="B774" s="234"/>
      <c r="C774" s="235"/>
      <c r="D774" s="219" t="s">
        <v>278</v>
      </c>
      <c r="E774" s="236" t="s">
        <v>21</v>
      </c>
      <c r="F774" s="237" t="s">
        <v>2734</v>
      </c>
      <c r="G774" s="235"/>
      <c r="H774" s="238">
        <v>12.646000000000001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4" t="s">
        <v>278</v>
      </c>
      <c r="AU774" s="244" t="s">
        <v>87</v>
      </c>
      <c r="AV774" s="13" t="s">
        <v>87</v>
      </c>
      <c r="AW774" s="13" t="s">
        <v>38</v>
      </c>
      <c r="AX774" s="13" t="s">
        <v>77</v>
      </c>
      <c r="AY774" s="244" t="s">
        <v>136</v>
      </c>
    </row>
    <row r="775" s="15" customFormat="1">
      <c r="A775" s="15"/>
      <c r="B775" s="258"/>
      <c r="C775" s="259"/>
      <c r="D775" s="219" t="s">
        <v>278</v>
      </c>
      <c r="E775" s="260" t="s">
        <v>21</v>
      </c>
      <c r="F775" s="261" t="s">
        <v>517</v>
      </c>
      <c r="G775" s="259"/>
      <c r="H775" s="260" t="s">
        <v>21</v>
      </c>
      <c r="I775" s="262"/>
      <c r="J775" s="259"/>
      <c r="K775" s="259"/>
      <c r="L775" s="263"/>
      <c r="M775" s="264"/>
      <c r="N775" s="265"/>
      <c r="O775" s="265"/>
      <c r="P775" s="265"/>
      <c r="Q775" s="265"/>
      <c r="R775" s="265"/>
      <c r="S775" s="265"/>
      <c r="T775" s="26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7" t="s">
        <v>278</v>
      </c>
      <c r="AU775" s="267" t="s">
        <v>87</v>
      </c>
      <c r="AV775" s="15" t="s">
        <v>85</v>
      </c>
      <c r="AW775" s="15" t="s">
        <v>38</v>
      </c>
      <c r="AX775" s="15" t="s">
        <v>77</v>
      </c>
      <c r="AY775" s="267" t="s">
        <v>136</v>
      </c>
    </row>
    <row r="776" s="13" customFormat="1">
      <c r="A776" s="13"/>
      <c r="B776" s="234"/>
      <c r="C776" s="235"/>
      <c r="D776" s="219" t="s">
        <v>278</v>
      </c>
      <c r="E776" s="236" t="s">
        <v>21</v>
      </c>
      <c r="F776" s="237" t="s">
        <v>2735</v>
      </c>
      <c r="G776" s="235"/>
      <c r="H776" s="238">
        <v>1.0389999999999999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278</v>
      </c>
      <c r="AU776" s="244" t="s">
        <v>87</v>
      </c>
      <c r="AV776" s="13" t="s">
        <v>87</v>
      </c>
      <c r="AW776" s="13" t="s">
        <v>38</v>
      </c>
      <c r="AX776" s="13" t="s">
        <v>77</v>
      </c>
      <c r="AY776" s="244" t="s">
        <v>136</v>
      </c>
    </row>
    <row r="777" s="14" customFormat="1">
      <c r="A777" s="14"/>
      <c r="B777" s="245"/>
      <c r="C777" s="246"/>
      <c r="D777" s="219" t="s">
        <v>278</v>
      </c>
      <c r="E777" s="247" t="s">
        <v>21</v>
      </c>
      <c r="F777" s="248" t="s">
        <v>280</v>
      </c>
      <c r="G777" s="246"/>
      <c r="H777" s="249">
        <v>13.685000000000001</v>
      </c>
      <c r="I777" s="250"/>
      <c r="J777" s="246"/>
      <c r="K777" s="246"/>
      <c r="L777" s="251"/>
      <c r="M777" s="252"/>
      <c r="N777" s="253"/>
      <c r="O777" s="253"/>
      <c r="P777" s="253"/>
      <c r="Q777" s="253"/>
      <c r="R777" s="253"/>
      <c r="S777" s="253"/>
      <c r="T777" s="25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5" t="s">
        <v>278</v>
      </c>
      <c r="AU777" s="255" t="s">
        <v>87</v>
      </c>
      <c r="AV777" s="14" t="s">
        <v>142</v>
      </c>
      <c r="AW777" s="14" t="s">
        <v>38</v>
      </c>
      <c r="AX777" s="14" t="s">
        <v>85</v>
      </c>
      <c r="AY777" s="255" t="s">
        <v>136</v>
      </c>
    </row>
    <row r="778" s="12" customFormat="1" ht="22.8" customHeight="1">
      <c r="A778" s="12"/>
      <c r="B778" s="191"/>
      <c r="C778" s="192"/>
      <c r="D778" s="193" t="s">
        <v>76</v>
      </c>
      <c r="E778" s="256" t="s">
        <v>1737</v>
      </c>
      <c r="F778" s="256" t="s">
        <v>1738</v>
      </c>
      <c r="G778" s="192"/>
      <c r="H778" s="192"/>
      <c r="I778" s="195"/>
      <c r="J778" s="257">
        <f>BK778</f>
        <v>0</v>
      </c>
      <c r="K778" s="192"/>
      <c r="L778" s="197"/>
      <c r="M778" s="198"/>
      <c r="N778" s="199"/>
      <c r="O778" s="199"/>
      <c r="P778" s="200">
        <f>SUM(P779:P793)</f>
        <v>0</v>
      </c>
      <c r="Q778" s="199"/>
      <c r="R778" s="200">
        <f>SUM(R779:R793)</f>
        <v>0</v>
      </c>
      <c r="S778" s="199"/>
      <c r="T778" s="201">
        <f>SUM(T779:T793)</f>
        <v>0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02" t="s">
        <v>85</v>
      </c>
      <c r="AT778" s="203" t="s">
        <v>76</v>
      </c>
      <c r="AU778" s="203" t="s">
        <v>85</v>
      </c>
      <c r="AY778" s="202" t="s">
        <v>136</v>
      </c>
      <c r="BK778" s="204">
        <f>SUM(BK779:BK793)</f>
        <v>0</v>
      </c>
    </row>
    <row r="779" s="2" customFormat="1" ht="16.5" customHeight="1">
      <c r="A779" s="41"/>
      <c r="B779" s="42"/>
      <c r="C779" s="225" t="s">
        <v>380</v>
      </c>
      <c r="D779" s="225" t="s">
        <v>152</v>
      </c>
      <c r="E779" s="226" t="s">
        <v>1739</v>
      </c>
      <c r="F779" s="227" t="s">
        <v>1740</v>
      </c>
      <c r="G779" s="228" t="s">
        <v>550</v>
      </c>
      <c r="H779" s="229">
        <v>766.43799999999999</v>
      </c>
      <c r="I779" s="230"/>
      <c r="J779" s="231">
        <f>ROUND(I779*H779,2)</f>
        <v>0</v>
      </c>
      <c r="K779" s="227" t="s">
        <v>790</v>
      </c>
      <c r="L779" s="47"/>
      <c r="M779" s="232" t="s">
        <v>21</v>
      </c>
      <c r="N779" s="233" t="s">
        <v>48</v>
      </c>
      <c r="O779" s="87"/>
      <c r="P779" s="215">
        <f>O779*H779</f>
        <v>0</v>
      </c>
      <c r="Q779" s="215">
        <v>0</v>
      </c>
      <c r="R779" s="215">
        <f>Q779*H779</f>
        <v>0</v>
      </c>
      <c r="S779" s="215">
        <v>0</v>
      </c>
      <c r="T779" s="216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7" t="s">
        <v>142</v>
      </c>
      <c r="AT779" s="217" t="s">
        <v>152</v>
      </c>
      <c r="AU779" s="217" t="s">
        <v>87</v>
      </c>
      <c r="AY779" s="20" t="s">
        <v>136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20" t="s">
        <v>85</v>
      </c>
      <c r="BK779" s="218">
        <f>ROUND(I779*H779,2)</f>
        <v>0</v>
      </c>
      <c r="BL779" s="20" t="s">
        <v>142</v>
      </c>
      <c r="BM779" s="217" t="s">
        <v>2736</v>
      </c>
    </row>
    <row r="780" s="2" customFormat="1">
      <c r="A780" s="41"/>
      <c r="B780" s="42"/>
      <c r="C780" s="43"/>
      <c r="D780" s="219" t="s">
        <v>143</v>
      </c>
      <c r="E780" s="43"/>
      <c r="F780" s="220" t="s">
        <v>1742</v>
      </c>
      <c r="G780" s="43"/>
      <c r="H780" s="43"/>
      <c r="I780" s="221"/>
      <c r="J780" s="43"/>
      <c r="K780" s="43"/>
      <c r="L780" s="47"/>
      <c r="M780" s="222"/>
      <c r="N780" s="223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143</v>
      </c>
      <c r="AU780" s="20" t="s">
        <v>87</v>
      </c>
    </row>
    <row r="781" s="2" customFormat="1">
      <c r="A781" s="41"/>
      <c r="B781" s="42"/>
      <c r="C781" s="43"/>
      <c r="D781" s="276" t="s">
        <v>793</v>
      </c>
      <c r="E781" s="43"/>
      <c r="F781" s="277" t="s">
        <v>1743</v>
      </c>
      <c r="G781" s="43"/>
      <c r="H781" s="43"/>
      <c r="I781" s="221"/>
      <c r="J781" s="43"/>
      <c r="K781" s="43"/>
      <c r="L781" s="47"/>
      <c r="M781" s="222"/>
      <c r="N781" s="223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793</v>
      </c>
      <c r="AU781" s="20" t="s">
        <v>87</v>
      </c>
    </row>
    <row r="782" s="2" customFormat="1">
      <c r="A782" s="41"/>
      <c r="B782" s="42"/>
      <c r="C782" s="43"/>
      <c r="D782" s="219" t="s">
        <v>144</v>
      </c>
      <c r="E782" s="43"/>
      <c r="F782" s="224" t="s">
        <v>1744</v>
      </c>
      <c r="G782" s="43"/>
      <c r="H782" s="43"/>
      <c r="I782" s="221"/>
      <c r="J782" s="43"/>
      <c r="K782" s="43"/>
      <c r="L782" s="47"/>
      <c r="M782" s="222"/>
      <c r="N782" s="223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144</v>
      </c>
      <c r="AU782" s="20" t="s">
        <v>87</v>
      </c>
    </row>
    <row r="783" s="2" customFormat="1" ht="16.5" customHeight="1">
      <c r="A783" s="41"/>
      <c r="B783" s="42"/>
      <c r="C783" s="225" t="s">
        <v>1628</v>
      </c>
      <c r="D783" s="225" t="s">
        <v>152</v>
      </c>
      <c r="E783" s="226" t="s">
        <v>1746</v>
      </c>
      <c r="F783" s="227" t="s">
        <v>1747</v>
      </c>
      <c r="G783" s="228" t="s">
        <v>543</v>
      </c>
      <c r="H783" s="229">
        <v>312.33600000000001</v>
      </c>
      <c r="I783" s="230"/>
      <c r="J783" s="231">
        <f>ROUND(I783*H783,2)</f>
        <v>0</v>
      </c>
      <c r="K783" s="227" t="s">
        <v>21</v>
      </c>
      <c r="L783" s="47"/>
      <c r="M783" s="232" t="s">
        <v>21</v>
      </c>
      <c r="N783" s="233" t="s">
        <v>48</v>
      </c>
      <c r="O783" s="87"/>
      <c r="P783" s="215">
        <f>O783*H783</f>
        <v>0</v>
      </c>
      <c r="Q783" s="215">
        <v>0</v>
      </c>
      <c r="R783" s="215">
        <f>Q783*H783</f>
        <v>0</v>
      </c>
      <c r="S783" s="215">
        <v>0</v>
      </c>
      <c r="T783" s="216">
        <f>S783*H783</f>
        <v>0</v>
      </c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R783" s="217" t="s">
        <v>142</v>
      </c>
      <c r="AT783" s="217" t="s">
        <v>152</v>
      </c>
      <c r="AU783" s="217" t="s">
        <v>87</v>
      </c>
      <c r="AY783" s="20" t="s">
        <v>136</v>
      </c>
      <c r="BE783" s="218">
        <f>IF(N783="základní",J783,0)</f>
        <v>0</v>
      </c>
      <c r="BF783" s="218">
        <f>IF(N783="snížená",J783,0)</f>
        <v>0</v>
      </c>
      <c r="BG783" s="218">
        <f>IF(N783="zákl. přenesená",J783,0)</f>
        <v>0</v>
      </c>
      <c r="BH783" s="218">
        <f>IF(N783="sníž. přenesená",J783,0)</f>
        <v>0</v>
      </c>
      <c r="BI783" s="218">
        <f>IF(N783="nulová",J783,0)</f>
        <v>0</v>
      </c>
      <c r="BJ783" s="20" t="s">
        <v>85</v>
      </c>
      <c r="BK783" s="218">
        <f>ROUND(I783*H783,2)</f>
        <v>0</v>
      </c>
      <c r="BL783" s="20" t="s">
        <v>142</v>
      </c>
      <c r="BM783" s="217" t="s">
        <v>2737</v>
      </c>
    </row>
    <row r="784" s="2" customFormat="1">
      <c r="A784" s="41"/>
      <c r="B784" s="42"/>
      <c r="C784" s="43"/>
      <c r="D784" s="219" t="s">
        <v>143</v>
      </c>
      <c r="E784" s="43"/>
      <c r="F784" s="220" t="s">
        <v>1749</v>
      </c>
      <c r="G784" s="43"/>
      <c r="H784" s="43"/>
      <c r="I784" s="221"/>
      <c r="J784" s="43"/>
      <c r="K784" s="43"/>
      <c r="L784" s="47"/>
      <c r="M784" s="222"/>
      <c r="N784" s="223"/>
      <c r="O784" s="87"/>
      <c r="P784" s="87"/>
      <c r="Q784" s="87"/>
      <c r="R784" s="87"/>
      <c r="S784" s="87"/>
      <c r="T784" s="88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T784" s="20" t="s">
        <v>143</v>
      </c>
      <c r="AU784" s="20" t="s">
        <v>87</v>
      </c>
    </row>
    <row r="785" s="13" customFormat="1">
      <c r="A785" s="13"/>
      <c r="B785" s="234"/>
      <c r="C785" s="235"/>
      <c r="D785" s="219" t="s">
        <v>278</v>
      </c>
      <c r="E785" s="236" t="s">
        <v>21</v>
      </c>
      <c r="F785" s="237" t="s">
        <v>2069</v>
      </c>
      <c r="G785" s="235"/>
      <c r="H785" s="238">
        <v>148.28700000000001</v>
      </c>
      <c r="I785" s="239"/>
      <c r="J785" s="235"/>
      <c r="K785" s="235"/>
      <c r="L785" s="240"/>
      <c r="M785" s="241"/>
      <c r="N785" s="242"/>
      <c r="O785" s="242"/>
      <c r="P785" s="242"/>
      <c r="Q785" s="242"/>
      <c r="R785" s="242"/>
      <c r="S785" s="242"/>
      <c r="T785" s="24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4" t="s">
        <v>278</v>
      </c>
      <c r="AU785" s="244" t="s">
        <v>87</v>
      </c>
      <c r="AV785" s="13" t="s">
        <v>87</v>
      </c>
      <c r="AW785" s="13" t="s">
        <v>38</v>
      </c>
      <c r="AX785" s="13" t="s">
        <v>77</v>
      </c>
      <c r="AY785" s="244" t="s">
        <v>136</v>
      </c>
    </row>
    <row r="786" s="13" customFormat="1">
      <c r="A786" s="13"/>
      <c r="B786" s="234"/>
      <c r="C786" s="235"/>
      <c r="D786" s="219" t="s">
        <v>278</v>
      </c>
      <c r="E786" s="236" t="s">
        <v>21</v>
      </c>
      <c r="F786" s="237" t="s">
        <v>2035</v>
      </c>
      <c r="G786" s="235"/>
      <c r="H786" s="238">
        <v>24.75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4" t="s">
        <v>278</v>
      </c>
      <c r="AU786" s="244" t="s">
        <v>87</v>
      </c>
      <c r="AV786" s="13" t="s">
        <v>87</v>
      </c>
      <c r="AW786" s="13" t="s">
        <v>38</v>
      </c>
      <c r="AX786" s="13" t="s">
        <v>77</v>
      </c>
      <c r="AY786" s="244" t="s">
        <v>136</v>
      </c>
    </row>
    <row r="787" s="13" customFormat="1">
      <c r="A787" s="13"/>
      <c r="B787" s="234"/>
      <c r="C787" s="235"/>
      <c r="D787" s="219" t="s">
        <v>278</v>
      </c>
      <c r="E787" s="236" t="s">
        <v>21</v>
      </c>
      <c r="F787" s="237" t="s">
        <v>542</v>
      </c>
      <c r="G787" s="235"/>
      <c r="H787" s="238">
        <v>109.765</v>
      </c>
      <c r="I787" s="239"/>
      <c r="J787" s="235"/>
      <c r="K787" s="235"/>
      <c r="L787" s="240"/>
      <c r="M787" s="241"/>
      <c r="N787" s="242"/>
      <c r="O787" s="242"/>
      <c r="P787" s="242"/>
      <c r="Q787" s="242"/>
      <c r="R787" s="242"/>
      <c r="S787" s="242"/>
      <c r="T787" s="24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4" t="s">
        <v>278</v>
      </c>
      <c r="AU787" s="244" t="s">
        <v>87</v>
      </c>
      <c r="AV787" s="13" t="s">
        <v>87</v>
      </c>
      <c r="AW787" s="13" t="s">
        <v>38</v>
      </c>
      <c r="AX787" s="13" t="s">
        <v>77</v>
      </c>
      <c r="AY787" s="244" t="s">
        <v>136</v>
      </c>
    </row>
    <row r="788" s="13" customFormat="1">
      <c r="A788" s="13"/>
      <c r="B788" s="234"/>
      <c r="C788" s="235"/>
      <c r="D788" s="219" t="s">
        <v>278</v>
      </c>
      <c r="E788" s="236" t="s">
        <v>21</v>
      </c>
      <c r="F788" s="237" t="s">
        <v>2017</v>
      </c>
      <c r="G788" s="235"/>
      <c r="H788" s="238">
        <v>4.0899999999999999</v>
      </c>
      <c r="I788" s="239"/>
      <c r="J788" s="235"/>
      <c r="K788" s="235"/>
      <c r="L788" s="240"/>
      <c r="M788" s="241"/>
      <c r="N788" s="242"/>
      <c r="O788" s="242"/>
      <c r="P788" s="242"/>
      <c r="Q788" s="242"/>
      <c r="R788" s="242"/>
      <c r="S788" s="242"/>
      <c r="T788" s="24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4" t="s">
        <v>278</v>
      </c>
      <c r="AU788" s="244" t="s">
        <v>87</v>
      </c>
      <c r="AV788" s="13" t="s">
        <v>87</v>
      </c>
      <c r="AW788" s="13" t="s">
        <v>38</v>
      </c>
      <c r="AX788" s="13" t="s">
        <v>77</v>
      </c>
      <c r="AY788" s="244" t="s">
        <v>136</v>
      </c>
    </row>
    <row r="789" s="13" customFormat="1">
      <c r="A789" s="13"/>
      <c r="B789" s="234"/>
      <c r="C789" s="235"/>
      <c r="D789" s="219" t="s">
        <v>278</v>
      </c>
      <c r="E789" s="236" t="s">
        <v>21</v>
      </c>
      <c r="F789" s="237" t="s">
        <v>2738</v>
      </c>
      <c r="G789" s="235"/>
      <c r="H789" s="238">
        <v>0.90000000000000002</v>
      </c>
      <c r="I789" s="239"/>
      <c r="J789" s="235"/>
      <c r="K789" s="235"/>
      <c r="L789" s="240"/>
      <c r="M789" s="241"/>
      <c r="N789" s="242"/>
      <c r="O789" s="242"/>
      <c r="P789" s="242"/>
      <c r="Q789" s="242"/>
      <c r="R789" s="242"/>
      <c r="S789" s="242"/>
      <c r="T789" s="24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4" t="s">
        <v>278</v>
      </c>
      <c r="AU789" s="244" t="s">
        <v>87</v>
      </c>
      <c r="AV789" s="13" t="s">
        <v>87</v>
      </c>
      <c r="AW789" s="13" t="s">
        <v>38</v>
      </c>
      <c r="AX789" s="13" t="s">
        <v>77</v>
      </c>
      <c r="AY789" s="244" t="s">
        <v>136</v>
      </c>
    </row>
    <row r="790" s="13" customFormat="1">
      <c r="A790" s="13"/>
      <c r="B790" s="234"/>
      <c r="C790" s="235"/>
      <c r="D790" s="219" t="s">
        <v>278</v>
      </c>
      <c r="E790" s="236" t="s">
        <v>21</v>
      </c>
      <c r="F790" s="237" t="s">
        <v>2739</v>
      </c>
      <c r="G790" s="235"/>
      <c r="H790" s="238">
        <v>2.496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278</v>
      </c>
      <c r="AU790" s="244" t="s">
        <v>87</v>
      </c>
      <c r="AV790" s="13" t="s">
        <v>87</v>
      </c>
      <c r="AW790" s="13" t="s">
        <v>38</v>
      </c>
      <c r="AX790" s="13" t="s">
        <v>77</v>
      </c>
      <c r="AY790" s="244" t="s">
        <v>136</v>
      </c>
    </row>
    <row r="791" s="13" customFormat="1">
      <c r="A791" s="13"/>
      <c r="B791" s="234"/>
      <c r="C791" s="235"/>
      <c r="D791" s="219" t="s">
        <v>278</v>
      </c>
      <c r="E791" s="236" t="s">
        <v>21</v>
      </c>
      <c r="F791" s="237" t="s">
        <v>2740</v>
      </c>
      <c r="G791" s="235"/>
      <c r="H791" s="238">
        <v>3.3279999999999998</v>
      </c>
      <c r="I791" s="239"/>
      <c r="J791" s="235"/>
      <c r="K791" s="235"/>
      <c r="L791" s="240"/>
      <c r="M791" s="241"/>
      <c r="N791" s="242"/>
      <c r="O791" s="242"/>
      <c r="P791" s="242"/>
      <c r="Q791" s="242"/>
      <c r="R791" s="242"/>
      <c r="S791" s="242"/>
      <c r="T791" s="24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4" t="s">
        <v>278</v>
      </c>
      <c r="AU791" s="244" t="s">
        <v>87</v>
      </c>
      <c r="AV791" s="13" t="s">
        <v>87</v>
      </c>
      <c r="AW791" s="13" t="s">
        <v>38</v>
      </c>
      <c r="AX791" s="13" t="s">
        <v>77</v>
      </c>
      <c r="AY791" s="244" t="s">
        <v>136</v>
      </c>
    </row>
    <row r="792" s="13" customFormat="1">
      <c r="A792" s="13"/>
      <c r="B792" s="234"/>
      <c r="C792" s="235"/>
      <c r="D792" s="219" t="s">
        <v>278</v>
      </c>
      <c r="E792" s="236" t="s">
        <v>21</v>
      </c>
      <c r="F792" s="237" t="s">
        <v>2075</v>
      </c>
      <c r="G792" s="235"/>
      <c r="H792" s="238">
        <v>18.719999999999999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278</v>
      </c>
      <c r="AU792" s="244" t="s">
        <v>87</v>
      </c>
      <c r="AV792" s="13" t="s">
        <v>87</v>
      </c>
      <c r="AW792" s="13" t="s">
        <v>38</v>
      </c>
      <c r="AX792" s="13" t="s">
        <v>77</v>
      </c>
      <c r="AY792" s="244" t="s">
        <v>136</v>
      </c>
    </row>
    <row r="793" s="14" customFormat="1">
      <c r="A793" s="14"/>
      <c r="B793" s="245"/>
      <c r="C793" s="246"/>
      <c r="D793" s="219" t="s">
        <v>278</v>
      </c>
      <c r="E793" s="247" t="s">
        <v>21</v>
      </c>
      <c r="F793" s="248" t="s">
        <v>280</v>
      </c>
      <c r="G793" s="246"/>
      <c r="H793" s="249">
        <v>312.33600000000001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278</v>
      </c>
      <c r="AU793" s="255" t="s">
        <v>87</v>
      </c>
      <c r="AV793" s="14" t="s">
        <v>142</v>
      </c>
      <c r="AW793" s="14" t="s">
        <v>38</v>
      </c>
      <c r="AX793" s="14" t="s">
        <v>85</v>
      </c>
      <c r="AY793" s="255" t="s">
        <v>136</v>
      </c>
    </row>
    <row r="794" s="12" customFormat="1" ht="25.92" customHeight="1">
      <c r="A794" s="12"/>
      <c r="B794" s="191"/>
      <c r="C794" s="192"/>
      <c r="D794" s="193" t="s">
        <v>76</v>
      </c>
      <c r="E794" s="194" t="s">
        <v>1754</v>
      </c>
      <c r="F794" s="194" t="s">
        <v>1755</v>
      </c>
      <c r="G794" s="192"/>
      <c r="H794" s="192"/>
      <c r="I794" s="195"/>
      <c r="J794" s="196">
        <f>BK794</f>
        <v>0</v>
      </c>
      <c r="K794" s="192"/>
      <c r="L794" s="197"/>
      <c r="M794" s="198"/>
      <c r="N794" s="199"/>
      <c r="O794" s="199"/>
      <c r="P794" s="200">
        <f>P795+P835+P848</f>
        <v>0</v>
      </c>
      <c r="Q794" s="199"/>
      <c r="R794" s="200">
        <f>R795+R835+R848</f>
        <v>31.107899019999998</v>
      </c>
      <c r="S794" s="199"/>
      <c r="T794" s="201">
        <f>T795+T835+T848</f>
        <v>20.094244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202" t="s">
        <v>87</v>
      </c>
      <c r="AT794" s="203" t="s">
        <v>76</v>
      </c>
      <c r="AU794" s="203" t="s">
        <v>77</v>
      </c>
      <c r="AY794" s="202" t="s">
        <v>136</v>
      </c>
      <c r="BK794" s="204">
        <f>BK795+BK835+BK848</f>
        <v>0</v>
      </c>
    </row>
    <row r="795" s="12" customFormat="1" ht="22.8" customHeight="1">
      <c r="A795" s="12"/>
      <c r="B795" s="191"/>
      <c r="C795" s="192"/>
      <c r="D795" s="193" t="s">
        <v>76</v>
      </c>
      <c r="E795" s="256" t="s">
        <v>2741</v>
      </c>
      <c r="F795" s="256" t="s">
        <v>2742</v>
      </c>
      <c r="G795" s="192"/>
      <c r="H795" s="192"/>
      <c r="I795" s="195"/>
      <c r="J795" s="257">
        <f>BK795</f>
        <v>0</v>
      </c>
      <c r="K795" s="192"/>
      <c r="L795" s="197"/>
      <c r="M795" s="198"/>
      <c r="N795" s="199"/>
      <c r="O795" s="199"/>
      <c r="P795" s="200">
        <f>SUM(P796:P834)</f>
        <v>0</v>
      </c>
      <c r="Q795" s="199"/>
      <c r="R795" s="200">
        <f>SUM(R796:R834)</f>
        <v>0.47495102</v>
      </c>
      <c r="S795" s="199"/>
      <c r="T795" s="201">
        <f>SUM(T796:T834)</f>
        <v>0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202" t="s">
        <v>87</v>
      </c>
      <c r="AT795" s="203" t="s">
        <v>76</v>
      </c>
      <c r="AU795" s="203" t="s">
        <v>85</v>
      </c>
      <c r="AY795" s="202" t="s">
        <v>136</v>
      </c>
      <c r="BK795" s="204">
        <f>SUM(BK796:BK834)</f>
        <v>0</v>
      </c>
    </row>
    <row r="796" s="2" customFormat="1" ht="16.5" customHeight="1">
      <c r="A796" s="41"/>
      <c r="B796" s="42"/>
      <c r="C796" s="225" t="s">
        <v>384</v>
      </c>
      <c r="D796" s="225" t="s">
        <v>152</v>
      </c>
      <c r="E796" s="226" t="s">
        <v>2743</v>
      </c>
      <c r="F796" s="227" t="s">
        <v>2744</v>
      </c>
      <c r="G796" s="228" t="s">
        <v>194</v>
      </c>
      <c r="H796" s="229">
        <v>34.468000000000004</v>
      </c>
      <c r="I796" s="230"/>
      <c r="J796" s="231">
        <f>ROUND(I796*H796,2)</f>
        <v>0</v>
      </c>
      <c r="K796" s="227" t="s">
        <v>790</v>
      </c>
      <c r="L796" s="47"/>
      <c r="M796" s="232" t="s">
        <v>21</v>
      </c>
      <c r="N796" s="233" t="s">
        <v>48</v>
      </c>
      <c r="O796" s="87"/>
      <c r="P796" s="215">
        <f>O796*H796</f>
        <v>0</v>
      </c>
      <c r="Q796" s="215">
        <v>0</v>
      </c>
      <c r="R796" s="215">
        <f>Q796*H796</f>
        <v>0</v>
      </c>
      <c r="S796" s="215">
        <v>0</v>
      </c>
      <c r="T796" s="216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17" t="s">
        <v>170</v>
      </c>
      <c r="AT796" s="217" t="s">
        <v>152</v>
      </c>
      <c r="AU796" s="217" t="s">
        <v>87</v>
      </c>
      <c r="AY796" s="20" t="s">
        <v>136</v>
      </c>
      <c r="BE796" s="218">
        <f>IF(N796="základní",J796,0)</f>
        <v>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20" t="s">
        <v>85</v>
      </c>
      <c r="BK796" s="218">
        <f>ROUND(I796*H796,2)</f>
        <v>0</v>
      </c>
      <c r="BL796" s="20" t="s">
        <v>170</v>
      </c>
      <c r="BM796" s="217" t="s">
        <v>2745</v>
      </c>
    </row>
    <row r="797" s="2" customFormat="1">
      <c r="A797" s="41"/>
      <c r="B797" s="42"/>
      <c r="C797" s="43"/>
      <c r="D797" s="219" t="s">
        <v>143</v>
      </c>
      <c r="E797" s="43"/>
      <c r="F797" s="220" t="s">
        <v>2746</v>
      </c>
      <c r="G797" s="43"/>
      <c r="H797" s="43"/>
      <c r="I797" s="221"/>
      <c r="J797" s="43"/>
      <c r="K797" s="43"/>
      <c r="L797" s="47"/>
      <c r="M797" s="222"/>
      <c r="N797" s="223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143</v>
      </c>
      <c r="AU797" s="20" t="s">
        <v>87</v>
      </c>
    </row>
    <row r="798" s="2" customFormat="1">
      <c r="A798" s="41"/>
      <c r="B798" s="42"/>
      <c r="C798" s="43"/>
      <c r="D798" s="276" t="s">
        <v>793</v>
      </c>
      <c r="E798" s="43"/>
      <c r="F798" s="277" t="s">
        <v>2747</v>
      </c>
      <c r="G798" s="43"/>
      <c r="H798" s="43"/>
      <c r="I798" s="221"/>
      <c r="J798" s="43"/>
      <c r="K798" s="43"/>
      <c r="L798" s="47"/>
      <c r="M798" s="222"/>
      <c r="N798" s="223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793</v>
      </c>
      <c r="AU798" s="20" t="s">
        <v>87</v>
      </c>
    </row>
    <row r="799" s="15" customFormat="1">
      <c r="A799" s="15"/>
      <c r="B799" s="258"/>
      <c r="C799" s="259"/>
      <c r="D799" s="219" t="s">
        <v>278</v>
      </c>
      <c r="E799" s="260" t="s">
        <v>21</v>
      </c>
      <c r="F799" s="261" t="s">
        <v>2748</v>
      </c>
      <c r="G799" s="259"/>
      <c r="H799" s="260" t="s">
        <v>21</v>
      </c>
      <c r="I799" s="262"/>
      <c r="J799" s="259"/>
      <c r="K799" s="259"/>
      <c r="L799" s="263"/>
      <c r="M799" s="264"/>
      <c r="N799" s="265"/>
      <c r="O799" s="265"/>
      <c r="P799" s="265"/>
      <c r="Q799" s="265"/>
      <c r="R799" s="265"/>
      <c r="S799" s="265"/>
      <c r="T799" s="266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7" t="s">
        <v>278</v>
      </c>
      <c r="AU799" s="267" t="s">
        <v>87</v>
      </c>
      <c r="AV799" s="15" t="s">
        <v>85</v>
      </c>
      <c r="AW799" s="15" t="s">
        <v>38</v>
      </c>
      <c r="AX799" s="15" t="s">
        <v>77</v>
      </c>
      <c r="AY799" s="267" t="s">
        <v>136</v>
      </c>
    </row>
    <row r="800" s="13" customFormat="1">
      <c r="A800" s="13"/>
      <c r="B800" s="234"/>
      <c r="C800" s="235"/>
      <c r="D800" s="219" t="s">
        <v>278</v>
      </c>
      <c r="E800" s="236" t="s">
        <v>21</v>
      </c>
      <c r="F800" s="237" t="s">
        <v>2749</v>
      </c>
      <c r="G800" s="235"/>
      <c r="H800" s="238">
        <v>34.468000000000004</v>
      </c>
      <c r="I800" s="239"/>
      <c r="J800" s="235"/>
      <c r="K800" s="235"/>
      <c r="L800" s="240"/>
      <c r="M800" s="241"/>
      <c r="N800" s="242"/>
      <c r="O800" s="242"/>
      <c r="P800" s="242"/>
      <c r="Q800" s="242"/>
      <c r="R800" s="242"/>
      <c r="S800" s="242"/>
      <c r="T800" s="24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4" t="s">
        <v>278</v>
      </c>
      <c r="AU800" s="244" t="s">
        <v>87</v>
      </c>
      <c r="AV800" s="13" t="s">
        <v>87</v>
      </c>
      <c r="AW800" s="13" t="s">
        <v>38</v>
      </c>
      <c r="AX800" s="13" t="s">
        <v>77</v>
      </c>
      <c r="AY800" s="244" t="s">
        <v>136</v>
      </c>
    </row>
    <row r="801" s="14" customFormat="1">
      <c r="A801" s="14"/>
      <c r="B801" s="245"/>
      <c r="C801" s="246"/>
      <c r="D801" s="219" t="s">
        <v>278</v>
      </c>
      <c r="E801" s="247" t="s">
        <v>1965</v>
      </c>
      <c r="F801" s="248" t="s">
        <v>280</v>
      </c>
      <c r="G801" s="246"/>
      <c r="H801" s="249">
        <v>34.468000000000004</v>
      </c>
      <c r="I801" s="250"/>
      <c r="J801" s="246"/>
      <c r="K801" s="246"/>
      <c r="L801" s="251"/>
      <c r="M801" s="252"/>
      <c r="N801" s="253"/>
      <c r="O801" s="253"/>
      <c r="P801" s="253"/>
      <c r="Q801" s="253"/>
      <c r="R801" s="253"/>
      <c r="S801" s="253"/>
      <c r="T801" s="25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5" t="s">
        <v>278</v>
      </c>
      <c r="AU801" s="255" t="s">
        <v>87</v>
      </c>
      <c r="AV801" s="14" t="s">
        <v>142</v>
      </c>
      <c r="AW801" s="14" t="s">
        <v>38</v>
      </c>
      <c r="AX801" s="14" t="s">
        <v>85</v>
      </c>
      <c r="AY801" s="255" t="s">
        <v>136</v>
      </c>
    </row>
    <row r="802" s="2" customFormat="1" ht="16.5" customHeight="1">
      <c r="A802" s="41"/>
      <c r="B802" s="42"/>
      <c r="C802" s="205" t="s">
        <v>1640</v>
      </c>
      <c r="D802" s="205" t="s">
        <v>137</v>
      </c>
      <c r="E802" s="206" t="s">
        <v>2750</v>
      </c>
      <c r="F802" s="207" t="s">
        <v>2751</v>
      </c>
      <c r="G802" s="208" t="s">
        <v>550</v>
      </c>
      <c r="H802" s="209">
        <v>0.012</v>
      </c>
      <c r="I802" s="210"/>
      <c r="J802" s="211">
        <f>ROUND(I802*H802,2)</f>
        <v>0</v>
      </c>
      <c r="K802" s="207" t="s">
        <v>790</v>
      </c>
      <c r="L802" s="212"/>
      <c r="M802" s="213" t="s">
        <v>21</v>
      </c>
      <c r="N802" s="214" t="s">
        <v>48</v>
      </c>
      <c r="O802" s="87"/>
      <c r="P802" s="215">
        <f>O802*H802</f>
        <v>0</v>
      </c>
      <c r="Q802" s="215">
        <v>1</v>
      </c>
      <c r="R802" s="215">
        <f>Q802*H802</f>
        <v>0.012</v>
      </c>
      <c r="S802" s="215">
        <v>0</v>
      </c>
      <c r="T802" s="216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17" t="s">
        <v>200</v>
      </c>
      <c r="AT802" s="217" t="s">
        <v>137</v>
      </c>
      <c r="AU802" s="217" t="s">
        <v>87</v>
      </c>
      <c r="AY802" s="20" t="s">
        <v>136</v>
      </c>
      <c r="BE802" s="218">
        <f>IF(N802="základní",J802,0)</f>
        <v>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20" t="s">
        <v>85</v>
      </c>
      <c r="BK802" s="218">
        <f>ROUND(I802*H802,2)</f>
        <v>0</v>
      </c>
      <c r="BL802" s="20" t="s">
        <v>170</v>
      </c>
      <c r="BM802" s="217" t="s">
        <v>2752</v>
      </c>
    </row>
    <row r="803" s="2" customFormat="1">
      <c r="A803" s="41"/>
      <c r="B803" s="42"/>
      <c r="C803" s="43"/>
      <c r="D803" s="219" t="s">
        <v>143</v>
      </c>
      <c r="E803" s="43"/>
      <c r="F803" s="220" t="s">
        <v>2751</v>
      </c>
      <c r="G803" s="43"/>
      <c r="H803" s="43"/>
      <c r="I803" s="221"/>
      <c r="J803" s="43"/>
      <c r="K803" s="43"/>
      <c r="L803" s="47"/>
      <c r="M803" s="222"/>
      <c r="N803" s="223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143</v>
      </c>
      <c r="AU803" s="20" t="s">
        <v>87</v>
      </c>
    </row>
    <row r="804" s="13" customFormat="1">
      <c r="A804" s="13"/>
      <c r="B804" s="234"/>
      <c r="C804" s="235"/>
      <c r="D804" s="219" t="s">
        <v>278</v>
      </c>
      <c r="E804" s="236" t="s">
        <v>21</v>
      </c>
      <c r="F804" s="237" t="s">
        <v>1965</v>
      </c>
      <c r="G804" s="235"/>
      <c r="H804" s="238">
        <v>34.468000000000004</v>
      </c>
      <c r="I804" s="239"/>
      <c r="J804" s="235"/>
      <c r="K804" s="235"/>
      <c r="L804" s="240"/>
      <c r="M804" s="241"/>
      <c r="N804" s="242"/>
      <c r="O804" s="242"/>
      <c r="P804" s="242"/>
      <c r="Q804" s="242"/>
      <c r="R804" s="242"/>
      <c r="S804" s="242"/>
      <c r="T804" s="24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4" t="s">
        <v>278</v>
      </c>
      <c r="AU804" s="244" t="s">
        <v>87</v>
      </c>
      <c r="AV804" s="13" t="s">
        <v>87</v>
      </c>
      <c r="AW804" s="13" t="s">
        <v>38</v>
      </c>
      <c r="AX804" s="13" t="s">
        <v>85</v>
      </c>
      <c r="AY804" s="244" t="s">
        <v>136</v>
      </c>
    </row>
    <row r="805" s="13" customFormat="1">
      <c r="A805" s="13"/>
      <c r="B805" s="234"/>
      <c r="C805" s="235"/>
      <c r="D805" s="219" t="s">
        <v>278</v>
      </c>
      <c r="E805" s="235"/>
      <c r="F805" s="237" t="s">
        <v>2753</v>
      </c>
      <c r="G805" s="235"/>
      <c r="H805" s="238">
        <v>0.012</v>
      </c>
      <c r="I805" s="239"/>
      <c r="J805" s="235"/>
      <c r="K805" s="235"/>
      <c r="L805" s="240"/>
      <c r="M805" s="241"/>
      <c r="N805" s="242"/>
      <c r="O805" s="242"/>
      <c r="P805" s="242"/>
      <c r="Q805" s="242"/>
      <c r="R805" s="242"/>
      <c r="S805" s="242"/>
      <c r="T805" s="24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4" t="s">
        <v>278</v>
      </c>
      <c r="AU805" s="244" t="s">
        <v>87</v>
      </c>
      <c r="AV805" s="13" t="s">
        <v>87</v>
      </c>
      <c r="AW805" s="13" t="s">
        <v>4</v>
      </c>
      <c r="AX805" s="13" t="s">
        <v>85</v>
      </c>
      <c r="AY805" s="244" t="s">
        <v>136</v>
      </c>
    </row>
    <row r="806" s="2" customFormat="1" ht="16.5" customHeight="1">
      <c r="A806" s="41"/>
      <c r="B806" s="42"/>
      <c r="C806" s="225" t="s">
        <v>389</v>
      </c>
      <c r="D806" s="225" t="s">
        <v>152</v>
      </c>
      <c r="E806" s="226" t="s">
        <v>2754</v>
      </c>
      <c r="F806" s="227" t="s">
        <v>2755</v>
      </c>
      <c r="G806" s="228" t="s">
        <v>194</v>
      </c>
      <c r="H806" s="229">
        <v>34.468000000000004</v>
      </c>
      <c r="I806" s="230"/>
      <c r="J806" s="231">
        <f>ROUND(I806*H806,2)</f>
        <v>0</v>
      </c>
      <c r="K806" s="227" t="s">
        <v>790</v>
      </c>
      <c r="L806" s="47"/>
      <c r="M806" s="232" t="s">
        <v>21</v>
      </c>
      <c r="N806" s="233" t="s">
        <v>48</v>
      </c>
      <c r="O806" s="87"/>
      <c r="P806" s="215">
        <f>O806*H806</f>
        <v>0</v>
      </c>
      <c r="Q806" s="215">
        <v>0.00040000000000000002</v>
      </c>
      <c r="R806" s="215">
        <f>Q806*H806</f>
        <v>0.013787200000000003</v>
      </c>
      <c r="S806" s="215">
        <v>0</v>
      </c>
      <c r="T806" s="216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17" t="s">
        <v>170</v>
      </c>
      <c r="AT806" s="217" t="s">
        <v>152</v>
      </c>
      <c r="AU806" s="217" t="s">
        <v>87</v>
      </c>
      <c r="AY806" s="20" t="s">
        <v>136</v>
      </c>
      <c r="BE806" s="218">
        <f>IF(N806="základní",J806,0)</f>
        <v>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20" t="s">
        <v>85</v>
      </c>
      <c r="BK806" s="218">
        <f>ROUND(I806*H806,2)</f>
        <v>0</v>
      </c>
      <c r="BL806" s="20" t="s">
        <v>170</v>
      </c>
      <c r="BM806" s="217" t="s">
        <v>2756</v>
      </c>
    </row>
    <row r="807" s="2" customFormat="1">
      <c r="A807" s="41"/>
      <c r="B807" s="42"/>
      <c r="C807" s="43"/>
      <c r="D807" s="219" t="s">
        <v>143</v>
      </c>
      <c r="E807" s="43"/>
      <c r="F807" s="220" t="s">
        <v>2757</v>
      </c>
      <c r="G807" s="43"/>
      <c r="H807" s="43"/>
      <c r="I807" s="221"/>
      <c r="J807" s="43"/>
      <c r="K807" s="43"/>
      <c r="L807" s="47"/>
      <c r="M807" s="222"/>
      <c r="N807" s="223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T807" s="20" t="s">
        <v>143</v>
      </c>
      <c r="AU807" s="20" t="s">
        <v>87</v>
      </c>
    </row>
    <row r="808" s="2" customFormat="1">
      <c r="A808" s="41"/>
      <c r="B808" s="42"/>
      <c r="C808" s="43"/>
      <c r="D808" s="276" t="s">
        <v>793</v>
      </c>
      <c r="E808" s="43"/>
      <c r="F808" s="277" t="s">
        <v>2758</v>
      </c>
      <c r="G808" s="43"/>
      <c r="H808" s="43"/>
      <c r="I808" s="221"/>
      <c r="J808" s="43"/>
      <c r="K808" s="43"/>
      <c r="L808" s="47"/>
      <c r="M808" s="222"/>
      <c r="N808" s="223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793</v>
      </c>
      <c r="AU808" s="20" t="s">
        <v>87</v>
      </c>
    </row>
    <row r="809" s="13" customFormat="1">
      <c r="A809" s="13"/>
      <c r="B809" s="234"/>
      <c r="C809" s="235"/>
      <c r="D809" s="219" t="s">
        <v>278</v>
      </c>
      <c r="E809" s="236" t="s">
        <v>21</v>
      </c>
      <c r="F809" s="237" t="s">
        <v>1965</v>
      </c>
      <c r="G809" s="235"/>
      <c r="H809" s="238">
        <v>34.468000000000004</v>
      </c>
      <c r="I809" s="239"/>
      <c r="J809" s="235"/>
      <c r="K809" s="235"/>
      <c r="L809" s="240"/>
      <c r="M809" s="241"/>
      <c r="N809" s="242"/>
      <c r="O809" s="242"/>
      <c r="P809" s="242"/>
      <c r="Q809" s="242"/>
      <c r="R809" s="242"/>
      <c r="S809" s="242"/>
      <c r="T809" s="24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4" t="s">
        <v>278</v>
      </c>
      <c r="AU809" s="244" t="s">
        <v>87</v>
      </c>
      <c r="AV809" s="13" t="s">
        <v>87</v>
      </c>
      <c r="AW809" s="13" t="s">
        <v>38</v>
      </c>
      <c r="AX809" s="13" t="s">
        <v>85</v>
      </c>
      <c r="AY809" s="244" t="s">
        <v>136</v>
      </c>
    </row>
    <row r="810" s="2" customFormat="1" ht="24.15" customHeight="1">
      <c r="A810" s="41"/>
      <c r="B810" s="42"/>
      <c r="C810" s="205" t="s">
        <v>1649</v>
      </c>
      <c r="D810" s="205" t="s">
        <v>137</v>
      </c>
      <c r="E810" s="206" t="s">
        <v>2759</v>
      </c>
      <c r="F810" s="207" t="s">
        <v>2760</v>
      </c>
      <c r="G810" s="208" t="s">
        <v>194</v>
      </c>
      <c r="H810" s="209">
        <v>42.085000000000001</v>
      </c>
      <c r="I810" s="210"/>
      <c r="J810" s="211">
        <f>ROUND(I810*H810,2)</f>
        <v>0</v>
      </c>
      <c r="K810" s="207" t="s">
        <v>790</v>
      </c>
      <c r="L810" s="212"/>
      <c r="M810" s="213" t="s">
        <v>21</v>
      </c>
      <c r="N810" s="214" t="s">
        <v>48</v>
      </c>
      <c r="O810" s="87"/>
      <c r="P810" s="215">
        <f>O810*H810</f>
        <v>0</v>
      </c>
      <c r="Q810" s="215">
        <v>0.0047999999999999996</v>
      </c>
      <c r="R810" s="215">
        <f>Q810*H810</f>
        <v>0.20200799999999999</v>
      </c>
      <c r="S810" s="215">
        <v>0</v>
      </c>
      <c r="T810" s="216">
        <f>S810*H810</f>
        <v>0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17" t="s">
        <v>200</v>
      </c>
      <c r="AT810" s="217" t="s">
        <v>137</v>
      </c>
      <c r="AU810" s="217" t="s">
        <v>87</v>
      </c>
      <c r="AY810" s="20" t="s">
        <v>136</v>
      </c>
      <c r="BE810" s="218">
        <f>IF(N810="základní",J810,0)</f>
        <v>0</v>
      </c>
      <c r="BF810" s="218">
        <f>IF(N810="snížená",J810,0)</f>
        <v>0</v>
      </c>
      <c r="BG810" s="218">
        <f>IF(N810="zákl. přenesená",J810,0)</f>
        <v>0</v>
      </c>
      <c r="BH810" s="218">
        <f>IF(N810="sníž. přenesená",J810,0)</f>
        <v>0</v>
      </c>
      <c r="BI810" s="218">
        <f>IF(N810="nulová",J810,0)</f>
        <v>0</v>
      </c>
      <c r="BJ810" s="20" t="s">
        <v>85</v>
      </c>
      <c r="BK810" s="218">
        <f>ROUND(I810*H810,2)</f>
        <v>0</v>
      </c>
      <c r="BL810" s="20" t="s">
        <v>170</v>
      </c>
      <c r="BM810" s="217" t="s">
        <v>2761</v>
      </c>
    </row>
    <row r="811" s="2" customFormat="1">
      <c r="A811" s="41"/>
      <c r="B811" s="42"/>
      <c r="C811" s="43"/>
      <c r="D811" s="219" t="s">
        <v>143</v>
      </c>
      <c r="E811" s="43"/>
      <c r="F811" s="220" t="s">
        <v>2760</v>
      </c>
      <c r="G811" s="43"/>
      <c r="H811" s="43"/>
      <c r="I811" s="221"/>
      <c r="J811" s="43"/>
      <c r="K811" s="43"/>
      <c r="L811" s="47"/>
      <c r="M811" s="222"/>
      <c r="N811" s="223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143</v>
      </c>
      <c r="AU811" s="20" t="s">
        <v>87</v>
      </c>
    </row>
    <row r="812" s="13" customFormat="1">
      <c r="A812" s="13"/>
      <c r="B812" s="234"/>
      <c r="C812" s="235"/>
      <c r="D812" s="219" t="s">
        <v>278</v>
      </c>
      <c r="E812" s="236" t="s">
        <v>21</v>
      </c>
      <c r="F812" s="237" t="s">
        <v>1965</v>
      </c>
      <c r="G812" s="235"/>
      <c r="H812" s="238">
        <v>34.468000000000004</v>
      </c>
      <c r="I812" s="239"/>
      <c r="J812" s="235"/>
      <c r="K812" s="235"/>
      <c r="L812" s="240"/>
      <c r="M812" s="241"/>
      <c r="N812" s="242"/>
      <c r="O812" s="242"/>
      <c r="P812" s="242"/>
      <c r="Q812" s="242"/>
      <c r="R812" s="242"/>
      <c r="S812" s="242"/>
      <c r="T812" s="24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4" t="s">
        <v>278</v>
      </c>
      <c r="AU812" s="244" t="s">
        <v>87</v>
      </c>
      <c r="AV812" s="13" t="s">
        <v>87</v>
      </c>
      <c r="AW812" s="13" t="s">
        <v>38</v>
      </c>
      <c r="AX812" s="13" t="s">
        <v>85</v>
      </c>
      <c r="AY812" s="244" t="s">
        <v>136</v>
      </c>
    </row>
    <row r="813" s="13" customFormat="1">
      <c r="A813" s="13"/>
      <c r="B813" s="234"/>
      <c r="C813" s="235"/>
      <c r="D813" s="219" t="s">
        <v>278</v>
      </c>
      <c r="E813" s="235"/>
      <c r="F813" s="237" t="s">
        <v>2762</v>
      </c>
      <c r="G813" s="235"/>
      <c r="H813" s="238">
        <v>42.085000000000001</v>
      </c>
      <c r="I813" s="239"/>
      <c r="J813" s="235"/>
      <c r="K813" s="235"/>
      <c r="L813" s="240"/>
      <c r="M813" s="241"/>
      <c r="N813" s="242"/>
      <c r="O813" s="242"/>
      <c r="P813" s="242"/>
      <c r="Q813" s="242"/>
      <c r="R813" s="242"/>
      <c r="S813" s="242"/>
      <c r="T813" s="24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4" t="s">
        <v>278</v>
      </c>
      <c r="AU813" s="244" t="s">
        <v>87</v>
      </c>
      <c r="AV813" s="13" t="s">
        <v>87</v>
      </c>
      <c r="AW813" s="13" t="s">
        <v>4</v>
      </c>
      <c r="AX813" s="13" t="s">
        <v>85</v>
      </c>
      <c r="AY813" s="244" t="s">
        <v>136</v>
      </c>
    </row>
    <row r="814" s="2" customFormat="1" ht="16.5" customHeight="1">
      <c r="A814" s="41"/>
      <c r="B814" s="42"/>
      <c r="C814" s="225" t="s">
        <v>394</v>
      </c>
      <c r="D814" s="225" t="s">
        <v>152</v>
      </c>
      <c r="E814" s="226" t="s">
        <v>2763</v>
      </c>
      <c r="F814" s="227" t="s">
        <v>2764</v>
      </c>
      <c r="G814" s="228" t="s">
        <v>194</v>
      </c>
      <c r="H814" s="229">
        <v>34.468000000000004</v>
      </c>
      <c r="I814" s="230"/>
      <c r="J814" s="231">
        <f>ROUND(I814*H814,2)</f>
        <v>0</v>
      </c>
      <c r="K814" s="227" t="s">
        <v>790</v>
      </c>
      <c r="L814" s="47"/>
      <c r="M814" s="232" t="s">
        <v>21</v>
      </c>
      <c r="N814" s="233" t="s">
        <v>48</v>
      </c>
      <c r="O814" s="87"/>
      <c r="P814" s="215">
        <f>O814*H814</f>
        <v>0</v>
      </c>
      <c r="Q814" s="215">
        <v>4.0000000000000003E-05</v>
      </c>
      <c r="R814" s="215">
        <f>Q814*H814</f>
        <v>0.0013787200000000002</v>
      </c>
      <c r="S814" s="215">
        <v>0</v>
      </c>
      <c r="T814" s="216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17" t="s">
        <v>170</v>
      </c>
      <c r="AT814" s="217" t="s">
        <v>152</v>
      </c>
      <c r="AU814" s="217" t="s">
        <v>87</v>
      </c>
      <c r="AY814" s="20" t="s">
        <v>136</v>
      </c>
      <c r="BE814" s="218">
        <f>IF(N814="základní",J814,0)</f>
        <v>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20" t="s">
        <v>85</v>
      </c>
      <c r="BK814" s="218">
        <f>ROUND(I814*H814,2)</f>
        <v>0</v>
      </c>
      <c r="BL814" s="20" t="s">
        <v>170</v>
      </c>
      <c r="BM814" s="217" t="s">
        <v>2765</v>
      </c>
    </row>
    <row r="815" s="2" customFormat="1">
      <c r="A815" s="41"/>
      <c r="B815" s="42"/>
      <c r="C815" s="43"/>
      <c r="D815" s="219" t="s">
        <v>143</v>
      </c>
      <c r="E815" s="43"/>
      <c r="F815" s="220" t="s">
        <v>2766</v>
      </c>
      <c r="G815" s="43"/>
      <c r="H815" s="43"/>
      <c r="I815" s="221"/>
      <c r="J815" s="43"/>
      <c r="K815" s="43"/>
      <c r="L815" s="47"/>
      <c r="M815" s="222"/>
      <c r="N815" s="223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143</v>
      </c>
      <c r="AU815" s="20" t="s">
        <v>87</v>
      </c>
    </row>
    <row r="816" s="2" customFormat="1">
      <c r="A816" s="41"/>
      <c r="B816" s="42"/>
      <c r="C816" s="43"/>
      <c r="D816" s="276" t="s">
        <v>793</v>
      </c>
      <c r="E816" s="43"/>
      <c r="F816" s="277" t="s">
        <v>2767</v>
      </c>
      <c r="G816" s="43"/>
      <c r="H816" s="43"/>
      <c r="I816" s="221"/>
      <c r="J816" s="43"/>
      <c r="K816" s="43"/>
      <c r="L816" s="47"/>
      <c r="M816" s="222"/>
      <c r="N816" s="223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793</v>
      </c>
      <c r="AU816" s="20" t="s">
        <v>87</v>
      </c>
    </row>
    <row r="817" s="13" customFormat="1">
      <c r="A817" s="13"/>
      <c r="B817" s="234"/>
      <c r="C817" s="235"/>
      <c r="D817" s="219" t="s">
        <v>278</v>
      </c>
      <c r="E817" s="236" t="s">
        <v>21</v>
      </c>
      <c r="F817" s="237" t="s">
        <v>1965</v>
      </c>
      <c r="G817" s="235"/>
      <c r="H817" s="238">
        <v>34.468000000000004</v>
      </c>
      <c r="I817" s="239"/>
      <c r="J817" s="235"/>
      <c r="K817" s="235"/>
      <c r="L817" s="240"/>
      <c r="M817" s="241"/>
      <c r="N817" s="242"/>
      <c r="O817" s="242"/>
      <c r="P817" s="242"/>
      <c r="Q817" s="242"/>
      <c r="R817" s="242"/>
      <c r="S817" s="242"/>
      <c r="T817" s="24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4" t="s">
        <v>278</v>
      </c>
      <c r="AU817" s="244" t="s">
        <v>87</v>
      </c>
      <c r="AV817" s="13" t="s">
        <v>87</v>
      </c>
      <c r="AW817" s="13" t="s">
        <v>38</v>
      </c>
      <c r="AX817" s="13" t="s">
        <v>85</v>
      </c>
      <c r="AY817" s="244" t="s">
        <v>136</v>
      </c>
    </row>
    <row r="818" s="2" customFormat="1" ht="16.5" customHeight="1">
      <c r="A818" s="41"/>
      <c r="B818" s="42"/>
      <c r="C818" s="205" t="s">
        <v>1668</v>
      </c>
      <c r="D818" s="205" t="s">
        <v>137</v>
      </c>
      <c r="E818" s="206" t="s">
        <v>2768</v>
      </c>
      <c r="F818" s="207" t="s">
        <v>2769</v>
      </c>
      <c r="G818" s="208" t="s">
        <v>194</v>
      </c>
      <c r="H818" s="209">
        <v>42.085000000000001</v>
      </c>
      <c r="I818" s="210"/>
      <c r="J818" s="211">
        <f>ROUND(I818*H818,2)</f>
        <v>0</v>
      </c>
      <c r="K818" s="207" t="s">
        <v>790</v>
      </c>
      <c r="L818" s="212"/>
      <c r="M818" s="213" t="s">
        <v>21</v>
      </c>
      <c r="N818" s="214" t="s">
        <v>48</v>
      </c>
      <c r="O818" s="87"/>
      <c r="P818" s="215">
        <f>O818*H818</f>
        <v>0</v>
      </c>
      <c r="Q818" s="215">
        <v>0.00029999999999999997</v>
      </c>
      <c r="R818" s="215">
        <f>Q818*H818</f>
        <v>0.0126255</v>
      </c>
      <c r="S818" s="215">
        <v>0</v>
      </c>
      <c r="T818" s="216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17" t="s">
        <v>200</v>
      </c>
      <c r="AT818" s="217" t="s">
        <v>137</v>
      </c>
      <c r="AU818" s="217" t="s">
        <v>87</v>
      </c>
      <c r="AY818" s="20" t="s">
        <v>136</v>
      </c>
      <c r="BE818" s="218">
        <f>IF(N818="základní",J818,0)</f>
        <v>0</v>
      </c>
      <c r="BF818" s="218">
        <f>IF(N818="snížená",J818,0)</f>
        <v>0</v>
      </c>
      <c r="BG818" s="218">
        <f>IF(N818="zákl. přenesená",J818,0)</f>
        <v>0</v>
      </c>
      <c r="BH818" s="218">
        <f>IF(N818="sníž. přenesená",J818,0)</f>
        <v>0</v>
      </c>
      <c r="BI818" s="218">
        <f>IF(N818="nulová",J818,0)</f>
        <v>0</v>
      </c>
      <c r="BJ818" s="20" t="s">
        <v>85</v>
      </c>
      <c r="BK818" s="218">
        <f>ROUND(I818*H818,2)</f>
        <v>0</v>
      </c>
      <c r="BL818" s="20" t="s">
        <v>170</v>
      </c>
      <c r="BM818" s="217" t="s">
        <v>2770</v>
      </c>
    </row>
    <row r="819" s="2" customFormat="1">
      <c r="A819" s="41"/>
      <c r="B819" s="42"/>
      <c r="C819" s="43"/>
      <c r="D819" s="219" t="s">
        <v>143</v>
      </c>
      <c r="E819" s="43"/>
      <c r="F819" s="220" t="s">
        <v>2769</v>
      </c>
      <c r="G819" s="43"/>
      <c r="H819" s="43"/>
      <c r="I819" s="221"/>
      <c r="J819" s="43"/>
      <c r="K819" s="43"/>
      <c r="L819" s="47"/>
      <c r="M819" s="222"/>
      <c r="N819" s="223"/>
      <c r="O819" s="87"/>
      <c r="P819" s="87"/>
      <c r="Q819" s="87"/>
      <c r="R819" s="87"/>
      <c r="S819" s="87"/>
      <c r="T819" s="88"/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T819" s="20" t="s">
        <v>143</v>
      </c>
      <c r="AU819" s="20" t="s">
        <v>87</v>
      </c>
    </row>
    <row r="820" s="13" customFormat="1">
      <c r="A820" s="13"/>
      <c r="B820" s="234"/>
      <c r="C820" s="235"/>
      <c r="D820" s="219" t="s">
        <v>278</v>
      </c>
      <c r="E820" s="236" t="s">
        <v>21</v>
      </c>
      <c r="F820" s="237" t="s">
        <v>1965</v>
      </c>
      <c r="G820" s="235"/>
      <c r="H820" s="238">
        <v>34.468000000000004</v>
      </c>
      <c r="I820" s="239"/>
      <c r="J820" s="235"/>
      <c r="K820" s="235"/>
      <c r="L820" s="240"/>
      <c r="M820" s="241"/>
      <c r="N820" s="242"/>
      <c r="O820" s="242"/>
      <c r="P820" s="242"/>
      <c r="Q820" s="242"/>
      <c r="R820" s="242"/>
      <c r="S820" s="242"/>
      <c r="T820" s="24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4" t="s">
        <v>278</v>
      </c>
      <c r="AU820" s="244" t="s">
        <v>87</v>
      </c>
      <c r="AV820" s="13" t="s">
        <v>87</v>
      </c>
      <c r="AW820" s="13" t="s">
        <v>38</v>
      </c>
      <c r="AX820" s="13" t="s">
        <v>85</v>
      </c>
      <c r="AY820" s="244" t="s">
        <v>136</v>
      </c>
    </row>
    <row r="821" s="13" customFormat="1">
      <c r="A821" s="13"/>
      <c r="B821" s="234"/>
      <c r="C821" s="235"/>
      <c r="D821" s="219" t="s">
        <v>278</v>
      </c>
      <c r="E821" s="235"/>
      <c r="F821" s="237" t="s">
        <v>2762</v>
      </c>
      <c r="G821" s="235"/>
      <c r="H821" s="238">
        <v>42.085000000000001</v>
      </c>
      <c r="I821" s="239"/>
      <c r="J821" s="235"/>
      <c r="K821" s="235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278</v>
      </c>
      <c r="AU821" s="244" t="s">
        <v>87</v>
      </c>
      <c r="AV821" s="13" t="s">
        <v>87</v>
      </c>
      <c r="AW821" s="13" t="s">
        <v>4</v>
      </c>
      <c r="AX821" s="13" t="s">
        <v>85</v>
      </c>
      <c r="AY821" s="244" t="s">
        <v>136</v>
      </c>
    </row>
    <row r="822" s="2" customFormat="1" ht="16.5" customHeight="1">
      <c r="A822" s="41"/>
      <c r="B822" s="42"/>
      <c r="C822" s="225" t="s">
        <v>398</v>
      </c>
      <c r="D822" s="225" t="s">
        <v>152</v>
      </c>
      <c r="E822" s="226" t="s">
        <v>2771</v>
      </c>
      <c r="F822" s="227" t="s">
        <v>2772</v>
      </c>
      <c r="G822" s="228" t="s">
        <v>194</v>
      </c>
      <c r="H822" s="229">
        <v>114.29000000000001</v>
      </c>
      <c r="I822" s="230"/>
      <c r="J822" s="231">
        <f>ROUND(I822*H822,2)</f>
        <v>0</v>
      </c>
      <c r="K822" s="227" t="s">
        <v>790</v>
      </c>
      <c r="L822" s="47"/>
      <c r="M822" s="232" t="s">
        <v>21</v>
      </c>
      <c r="N822" s="233" t="s">
        <v>48</v>
      </c>
      <c r="O822" s="87"/>
      <c r="P822" s="215">
        <f>O822*H822</f>
        <v>0</v>
      </c>
      <c r="Q822" s="215">
        <v>0</v>
      </c>
      <c r="R822" s="215">
        <f>Q822*H822</f>
        <v>0</v>
      </c>
      <c r="S822" s="215">
        <v>0</v>
      </c>
      <c r="T822" s="216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17" t="s">
        <v>170</v>
      </c>
      <c r="AT822" s="217" t="s">
        <v>152</v>
      </c>
      <c r="AU822" s="217" t="s">
        <v>87</v>
      </c>
      <c r="AY822" s="20" t="s">
        <v>136</v>
      </c>
      <c r="BE822" s="218">
        <f>IF(N822="základní",J822,0)</f>
        <v>0</v>
      </c>
      <c r="BF822" s="218">
        <f>IF(N822="snížená",J822,0)</f>
        <v>0</v>
      </c>
      <c r="BG822" s="218">
        <f>IF(N822="zákl. přenesená",J822,0)</f>
        <v>0</v>
      </c>
      <c r="BH822" s="218">
        <f>IF(N822="sníž. přenesená",J822,0)</f>
        <v>0</v>
      </c>
      <c r="BI822" s="218">
        <f>IF(N822="nulová",J822,0)</f>
        <v>0</v>
      </c>
      <c r="BJ822" s="20" t="s">
        <v>85</v>
      </c>
      <c r="BK822" s="218">
        <f>ROUND(I822*H822,2)</f>
        <v>0</v>
      </c>
      <c r="BL822" s="20" t="s">
        <v>170</v>
      </c>
      <c r="BM822" s="217" t="s">
        <v>2773</v>
      </c>
    </row>
    <row r="823" s="2" customFormat="1">
      <c r="A823" s="41"/>
      <c r="B823" s="42"/>
      <c r="C823" s="43"/>
      <c r="D823" s="219" t="s">
        <v>143</v>
      </c>
      <c r="E823" s="43"/>
      <c r="F823" s="220" t="s">
        <v>2774</v>
      </c>
      <c r="G823" s="43"/>
      <c r="H823" s="43"/>
      <c r="I823" s="221"/>
      <c r="J823" s="43"/>
      <c r="K823" s="43"/>
      <c r="L823" s="47"/>
      <c r="M823" s="222"/>
      <c r="N823" s="223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143</v>
      </c>
      <c r="AU823" s="20" t="s">
        <v>87</v>
      </c>
    </row>
    <row r="824" s="2" customFormat="1">
      <c r="A824" s="41"/>
      <c r="B824" s="42"/>
      <c r="C824" s="43"/>
      <c r="D824" s="276" t="s">
        <v>793</v>
      </c>
      <c r="E824" s="43"/>
      <c r="F824" s="277" t="s">
        <v>2775</v>
      </c>
      <c r="G824" s="43"/>
      <c r="H824" s="43"/>
      <c r="I824" s="221"/>
      <c r="J824" s="43"/>
      <c r="K824" s="43"/>
      <c r="L824" s="47"/>
      <c r="M824" s="222"/>
      <c r="N824" s="223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793</v>
      </c>
      <c r="AU824" s="20" t="s">
        <v>87</v>
      </c>
    </row>
    <row r="825" s="15" customFormat="1">
      <c r="A825" s="15"/>
      <c r="B825" s="258"/>
      <c r="C825" s="259"/>
      <c r="D825" s="219" t="s">
        <v>278</v>
      </c>
      <c r="E825" s="260" t="s">
        <v>21</v>
      </c>
      <c r="F825" s="261" t="s">
        <v>2776</v>
      </c>
      <c r="G825" s="259"/>
      <c r="H825" s="260" t="s">
        <v>21</v>
      </c>
      <c r="I825" s="262"/>
      <c r="J825" s="259"/>
      <c r="K825" s="259"/>
      <c r="L825" s="263"/>
      <c r="M825" s="264"/>
      <c r="N825" s="265"/>
      <c r="O825" s="265"/>
      <c r="P825" s="265"/>
      <c r="Q825" s="265"/>
      <c r="R825" s="265"/>
      <c r="S825" s="265"/>
      <c r="T825" s="266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7" t="s">
        <v>278</v>
      </c>
      <c r="AU825" s="267" t="s">
        <v>87</v>
      </c>
      <c r="AV825" s="15" t="s">
        <v>85</v>
      </c>
      <c r="AW825" s="15" t="s">
        <v>38</v>
      </c>
      <c r="AX825" s="15" t="s">
        <v>77</v>
      </c>
      <c r="AY825" s="267" t="s">
        <v>136</v>
      </c>
    </row>
    <row r="826" s="13" customFormat="1">
      <c r="A826" s="13"/>
      <c r="B826" s="234"/>
      <c r="C826" s="235"/>
      <c r="D826" s="219" t="s">
        <v>278</v>
      </c>
      <c r="E826" s="236" t="s">
        <v>21</v>
      </c>
      <c r="F826" s="237" t="s">
        <v>2060</v>
      </c>
      <c r="G826" s="235"/>
      <c r="H826" s="238">
        <v>114.29000000000001</v>
      </c>
      <c r="I826" s="239"/>
      <c r="J826" s="235"/>
      <c r="K826" s="235"/>
      <c r="L826" s="240"/>
      <c r="M826" s="241"/>
      <c r="N826" s="242"/>
      <c r="O826" s="242"/>
      <c r="P826" s="242"/>
      <c r="Q826" s="242"/>
      <c r="R826" s="242"/>
      <c r="S826" s="242"/>
      <c r="T826" s="24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4" t="s">
        <v>278</v>
      </c>
      <c r="AU826" s="244" t="s">
        <v>87</v>
      </c>
      <c r="AV826" s="13" t="s">
        <v>87</v>
      </c>
      <c r="AW826" s="13" t="s">
        <v>38</v>
      </c>
      <c r="AX826" s="13" t="s">
        <v>77</v>
      </c>
      <c r="AY826" s="244" t="s">
        <v>136</v>
      </c>
    </row>
    <row r="827" s="14" customFormat="1">
      <c r="A827" s="14"/>
      <c r="B827" s="245"/>
      <c r="C827" s="246"/>
      <c r="D827" s="219" t="s">
        <v>278</v>
      </c>
      <c r="E827" s="247" t="s">
        <v>1962</v>
      </c>
      <c r="F827" s="248" t="s">
        <v>280</v>
      </c>
      <c r="G827" s="246"/>
      <c r="H827" s="249">
        <v>114.29000000000001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5" t="s">
        <v>278</v>
      </c>
      <c r="AU827" s="255" t="s">
        <v>87</v>
      </c>
      <c r="AV827" s="14" t="s">
        <v>142</v>
      </c>
      <c r="AW827" s="14" t="s">
        <v>38</v>
      </c>
      <c r="AX827" s="14" t="s">
        <v>85</v>
      </c>
      <c r="AY827" s="255" t="s">
        <v>136</v>
      </c>
    </row>
    <row r="828" s="2" customFormat="1" ht="16.5" customHeight="1">
      <c r="A828" s="41"/>
      <c r="B828" s="42"/>
      <c r="C828" s="205" t="s">
        <v>1679</v>
      </c>
      <c r="D828" s="205" t="s">
        <v>137</v>
      </c>
      <c r="E828" s="206" t="s">
        <v>2777</v>
      </c>
      <c r="F828" s="207" t="s">
        <v>2778</v>
      </c>
      <c r="G828" s="208" t="s">
        <v>140</v>
      </c>
      <c r="H828" s="209">
        <v>171.435</v>
      </c>
      <c r="I828" s="210"/>
      <c r="J828" s="211">
        <f>ROUND(I828*H828,2)</f>
        <v>0</v>
      </c>
      <c r="K828" s="207" t="s">
        <v>790</v>
      </c>
      <c r="L828" s="212"/>
      <c r="M828" s="213" t="s">
        <v>21</v>
      </c>
      <c r="N828" s="214" t="s">
        <v>48</v>
      </c>
      <c r="O828" s="87"/>
      <c r="P828" s="215">
        <f>O828*H828</f>
        <v>0</v>
      </c>
      <c r="Q828" s="215">
        <v>0.0013600000000000001</v>
      </c>
      <c r="R828" s="215">
        <f>Q828*H828</f>
        <v>0.23315160000000001</v>
      </c>
      <c r="S828" s="215">
        <v>0</v>
      </c>
      <c r="T828" s="216">
        <f>S828*H828</f>
        <v>0</v>
      </c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R828" s="217" t="s">
        <v>200</v>
      </c>
      <c r="AT828" s="217" t="s">
        <v>137</v>
      </c>
      <c r="AU828" s="217" t="s">
        <v>87</v>
      </c>
      <c r="AY828" s="20" t="s">
        <v>136</v>
      </c>
      <c r="BE828" s="218">
        <f>IF(N828="základní",J828,0)</f>
        <v>0</v>
      </c>
      <c r="BF828" s="218">
        <f>IF(N828="snížená",J828,0)</f>
        <v>0</v>
      </c>
      <c r="BG828" s="218">
        <f>IF(N828="zákl. přenesená",J828,0)</f>
        <v>0</v>
      </c>
      <c r="BH828" s="218">
        <f>IF(N828="sníž. přenesená",J828,0)</f>
        <v>0</v>
      </c>
      <c r="BI828" s="218">
        <f>IF(N828="nulová",J828,0)</f>
        <v>0</v>
      </c>
      <c r="BJ828" s="20" t="s">
        <v>85</v>
      </c>
      <c r="BK828" s="218">
        <f>ROUND(I828*H828,2)</f>
        <v>0</v>
      </c>
      <c r="BL828" s="20" t="s">
        <v>170</v>
      </c>
      <c r="BM828" s="217" t="s">
        <v>2779</v>
      </c>
    </row>
    <row r="829" s="2" customFormat="1">
      <c r="A829" s="41"/>
      <c r="B829" s="42"/>
      <c r="C829" s="43"/>
      <c r="D829" s="219" t="s">
        <v>143</v>
      </c>
      <c r="E829" s="43"/>
      <c r="F829" s="220" t="s">
        <v>2778</v>
      </c>
      <c r="G829" s="43"/>
      <c r="H829" s="43"/>
      <c r="I829" s="221"/>
      <c r="J829" s="43"/>
      <c r="K829" s="43"/>
      <c r="L829" s="47"/>
      <c r="M829" s="222"/>
      <c r="N829" s="223"/>
      <c r="O829" s="87"/>
      <c r="P829" s="87"/>
      <c r="Q829" s="87"/>
      <c r="R829" s="87"/>
      <c r="S829" s="87"/>
      <c r="T829" s="88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T829" s="20" t="s">
        <v>143</v>
      </c>
      <c r="AU829" s="20" t="s">
        <v>87</v>
      </c>
    </row>
    <row r="830" s="13" customFormat="1">
      <c r="A830" s="13"/>
      <c r="B830" s="234"/>
      <c r="C830" s="235"/>
      <c r="D830" s="219" t="s">
        <v>278</v>
      </c>
      <c r="E830" s="236" t="s">
        <v>21</v>
      </c>
      <c r="F830" s="237" t="s">
        <v>2780</v>
      </c>
      <c r="G830" s="235"/>
      <c r="H830" s="238">
        <v>171.435</v>
      </c>
      <c r="I830" s="239"/>
      <c r="J830" s="235"/>
      <c r="K830" s="235"/>
      <c r="L830" s="240"/>
      <c r="M830" s="241"/>
      <c r="N830" s="242"/>
      <c r="O830" s="242"/>
      <c r="P830" s="242"/>
      <c r="Q830" s="242"/>
      <c r="R830" s="242"/>
      <c r="S830" s="242"/>
      <c r="T830" s="24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4" t="s">
        <v>278</v>
      </c>
      <c r="AU830" s="244" t="s">
        <v>87</v>
      </c>
      <c r="AV830" s="13" t="s">
        <v>87</v>
      </c>
      <c r="AW830" s="13" t="s">
        <v>38</v>
      </c>
      <c r="AX830" s="13" t="s">
        <v>85</v>
      </c>
      <c r="AY830" s="244" t="s">
        <v>136</v>
      </c>
    </row>
    <row r="831" s="2" customFormat="1" ht="16.5" customHeight="1">
      <c r="A831" s="41"/>
      <c r="B831" s="42"/>
      <c r="C831" s="225" t="s">
        <v>401</v>
      </c>
      <c r="D831" s="225" t="s">
        <v>152</v>
      </c>
      <c r="E831" s="226" t="s">
        <v>2781</v>
      </c>
      <c r="F831" s="227" t="s">
        <v>2782</v>
      </c>
      <c r="G831" s="228" t="s">
        <v>550</v>
      </c>
      <c r="H831" s="229">
        <v>0.47499999999999998</v>
      </c>
      <c r="I831" s="230"/>
      <c r="J831" s="231">
        <f>ROUND(I831*H831,2)</f>
        <v>0</v>
      </c>
      <c r="K831" s="227" t="s">
        <v>790</v>
      </c>
      <c r="L831" s="47"/>
      <c r="M831" s="232" t="s">
        <v>21</v>
      </c>
      <c r="N831" s="233" t="s">
        <v>48</v>
      </c>
      <c r="O831" s="87"/>
      <c r="P831" s="215">
        <f>O831*H831</f>
        <v>0</v>
      </c>
      <c r="Q831" s="215">
        <v>0</v>
      </c>
      <c r="R831" s="215">
        <f>Q831*H831</f>
        <v>0</v>
      </c>
      <c r="S831" s="215">
        <v>0</v>
      </c>
      <c r="T831" s="216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17" t="s">
        <v>170</v>
      </c>
      <c r="AT831" s="217" t="s">
        <v>152</v>
      </c>
      <c r="AU831" s="217" t="s">
        <v>87</v>
      </c>
      <c r="AY831" s="20" t="s">
        <v>136</v>
      </c>
      <c r="BE831" s="218">
        <f>IF(N831="základní",J831,0)</f>
        <v>0</v>
      </c>
      <c r="BF831" s="218">
        <f>IF(N831="snížená",J831,0)</f>
        <v>0</v>
      </c>
      <c r="BG831" s="218">
        <f>IF(N831="zákl. přenesená",J831,0)</f>
        <v>0</v>
      </c>
      <c r="BH831" s="218">
        <f>IF(N831="sníž. přenesená",J831,0)</f>
        <v>0</v>
      </c>
      <c r="BI831" s="218">
        <f>IF(N831="nulová",J831,0)</f>
        <v>0</v>
      </c>
      <c r="BJ831" s="20" t="s">
        <v>85</v>
      </c>
      <c r="BK831" s="218">
        <f>ROUND(I831*H831,2)</f>
        <v>0</v>
      </c>
      <c r="BL831" s="20" t="s">
        <v>170</v>
      </c>
      <c r="BM831" s="217" t="s">
        <v>2783</v>
      </c>
    </row>
    <row r="832" s="2" customFormat="1">
      <c r="A832" s="41"/>
      <c r="B832" s="42"/>
      <c r="C832" s="43"/>
      <c r="D832" s="219" t="s">
        <v>143</v>
      </c>
      <c r="E832" s="43"/>
      <c r="F832" s="220" t="s">
        <v>2784</v>
      </c>
      <c r="G832" s="43"/>
      <c r="H832" s="43"/>
      <c r="I832" s="221"/>
      <c r="J832" s="43"/>
      <c r="K832" s="43"/>
      <c r="L832" s="47"/>
      <c r="M832" s="222"/>
      <c r="N832" s="223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0" t="s">
        <v>143</v>
      </c>
      <c r="AU832" s="20" t="s">
        <v>87</v>
      </c>
    </row>
    <row r="833" s="2" customFormat="1">
      <c r="A833" s="41"/>
      <c r="B833" s="42"/>
      <c r="C833" s="43"/>
      <c r="D833" s="276" t="s">
        <v>793</v>
      </c>
      <c r="E833" s="43"/>
      <c r="F833" s="277" t="s">
        <v>2785</v>
      </c>
      <c r="G833" s="43"/>
      <c r="H833" s="43"/>
      <c r="I833" s="221"/>
      <c r="J833" s="43"/>
      <c r="K833" s="43"/>
      <c r="L833" s="47"/>
      <c r="M833" s="222"/>
      <c r="N833" s="223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793</v>
      </c>
      <c r="AU833" s="20" t="s">
        <v>87</v>
      </c>
    </row>
    <row r="834" s="2" customFormat="1">
      <c r="A834" s="41"/>
      <c r="B834" s="42"/>
      <c r="C834" s="43"/>
      <c r="D834" s="219" t="s">
        <v>144</v>
      </c>
      <c r="E834" s="43"/>
      <c r="F834" s="224" t="s">
        <v>1744</v>
      </c>
      <c r="G834" s="43"/>
      <c r="H834" s="43"/>
      <c r="I834" s="221"/>
      <c r="J834" s="43"/>
      <c r="K834" s="43"/>
      <c r="L834" s="47"/>
      <c r="M834" s="222"/>
      <c r="N834" s="223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144</v>
      </c>
      <c r="AU834" s="20" t="s">
        <v>87</v>
      </c>
    </row>
    <row r="835" s="12" customFormat="1" ht="22.8" customHeight="1">
      <c r="A835" s="12"/>
      <c r="B835" s="191"/>
      <c r="C835" s="192"/>
      <c r="D835" s="193" t="s">
        <v>76</v>
      </c>
      <c r="E835" s="256" t="s">
        <v>2786</v>
      </c>
      <c r="F835" s="256" t="s">
        <v>2787</v>
      </c>
      <c r="G835" s="192"/>
      <c r="H835" s="192"/>
      <c r="I835" s="195"/>
      <c r="J835" s="257">
        <f>BK835</f>
        <v>0</v>
      </c>
      <c r="K835" s="192"/>
      <c r="L835" s="197"/>
      <c r="M835" s="198"/>
      <c r="N835" s="199"/>
      <c r="O835" s="199"/>
      <c r="P835" s="200">
        <f>SUM(P836:P847)</f>
        <v>0</v>
      </c>
      <c r="Q835" s="199"/>
      <c r="R835" s="200">
        <f>SUM(R836:R847)</f>
        <v>0</v>
      </c>
      <c r="S835" s="199"/>
      <c r="T835" s="201">
        <f>SUM(T836:T847)</f>
        <v>1.0391699999999999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02" t="s">
        <v>87</v>
      </c>
      <c r="AT835" s="203" t="s">
        <v>76</v>
      </c>
      <c r="AU835" s="203" t="s">
        <v>85</v>
      </c>
      <c r="AY835" s="202" t="s">
        <v>136</v>
      </c>
      <c r="BK835" s="204">
        <f>SUM(BK836:BK847)</f>
        <v>0</v>
      </c>
    </row>
    <row r="836" s="2" customFormat="1" ht="16.5" customHeight="1">
      <c r="A836" s="41"/>
      <c r="B836" s="42"/>
      <c r="C836" s="225" t="s">
        <v>1690</v>
      </c>
      <c r="D836" s="225" t="s">
        <v>152</v>
      </c>
      <c r="E836" s="226" t="s">
        <v>2788</v>
      </c>
      <c r="F836" s="227" t="s">
        <v>2789</v>
      </c>
      <c r="G836" s="228" t="s">
        <v>194</v>
      </c>
      <c r="H836" s="229">
        <v>94.469999999999999</v>
      </c>
      <c r="I836" s="230"/>
      <c r="J836" s="231">
        <f>ROUND(I836*H836,2)</f>
        <v>0</v>
      </c>
      <c r="K836" s="227" t="s">
        <v>790</v>
      </c>
      <c r="L836" s="47"/>
      <c r="M836" s="232" t="s">
        <v>21</v>
      </c>
      <c r="N836" s="233" t="s">
        <v>48</v>
      </c>
      <c r="O836" s="87"/>
      <c r="P836" s="215">
        <f>O836*H836</f>
        <v>0</v>
      </c>
      <c r="Q836" s="215">
        <v>0</v>
      </c>
      <c r="R836" s="215">
        <f>Q836*H836</f>
        <v>0</v>
      </c>
      <c r="S836" s="215">
        <v>0.010999999999999999</v>
      </c>
      <c r="T836" s="216">
        <f>S836*H836</f>
        <v>1.0391699999999999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17" t="s">
        <v>170</v>
      </c>
      <c r="AT836" s="217" t="s">
        <v>152</v>
      </c>
      <c r="AU836" s="217" t="s">
        <v>87</v>
      </c>
      <c r="AY836" s="20" t="s">
        <v>136</v>
      </c>
      <c r="BE836" s="218">
        <f>IF(N836="základní",J836,0)</f>
        <v>0</v>
      </c>
      <c r="BF836" s="218">
        <f>IF(N836="snížená",J836,0)</f>
        <v>0</v>
      </c>
      <c r="BG836" s="218">
        <f>IF(N836="zákl. přenesená",J836,0)</f>
        <v>0</v>
      </c>
      <c r="BH836" s="218">
        <f>IF(N836="sníž. přenesená",J836,0)</f>
        <v>0</v>
      </c>
      <c r="BI836" s="218">
        <f>IF(N836="nulová",J836,0)</f>
        <v>0</v>
      </c>
      <c r="BJ836" s="20" t="s">
        <v>85</v>
      </c>
      <c r="BK836" s="218">
        <f>ROUND(I836*H836,2)</f>
        <v>0</v>
      </c>
      <c r="BL836" s="20" t="s">
        <v>170</v>
      </c>
      <c r="BM836" s="217" t="s">
        <v>2790</v>
      </c>
    </row>
    <row r="837" s="2" customFormat="1">
      <c r="A837" s="41"/>
      <c r="B837" s="42"/>
      <c r="C837" s="43"/>
      <c r="D837" s="219" t="s">
        <v>143</v>
      </c>
      <c r="E837" s="43"/>
      <c r="F837" s="220" t="s">
        <v>2791</v>
      </c>
      <c r="G837" s="43"/>
      <c r="H837" s="43"/>
      <c r="I837" s="221"/>
      <c r="J837" s="43"/>
      <c r="K837" s="43"/>
      <c r="L837" s="47"/>
      <c r="M837" s="222"/>
      <c r="N837" s="223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143</v>
      </c>
      <c r="AU837" s="20" t="s">
        <v>87</v>
      </c>
    </row>
    <row r="838" s="2" customFormat="1">
      <c r="A838" s="41"/>
      <c r="B838" s="42"/>
      <c r="C838" s="43"/>
      <c r="D838" s="276" t="s">
        <v>793</v>
      </c>
      <c r="E838" s="43"/>
      <c r="F838" s="277" t="s">
        <v>2792</v>
      </c>
      <c r="G838" s="43"/>
      <c r="H838" s="43"/>
      <c r="I838" s="221"/>
      <c r="J838" s="43"/>
      <c r="K838" s="43"/>
      <c r="L838" s="47"/>
      <c r="M838" s="222"/>
      <c r="N838" s="223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793</v>
      </c>
      <c r="AU838" s="20" t="s">
        <v>87</v>
      </c>
    </row>
    <row r="839" s="15" customFormat="1">
      <c r="A839" s="15"/>
      <c r="B839" s="258"/>
      <c r="C839" s="259"/>
      <c r="D839" s="219" t="s">
        <v>278</v>
      </c>
      <c r="E839" s="260" t="s">
        <v>21</v>
      </c>
      <c r="F839" s="261" t="s">
        <v>2793</v>
      </c>
      <c r="G839" s="259"/>
      <c r="H839" s="260" t="s">
        <v>21</v>
      </c>
      <c r="I839" s="262"/>
      <c r="J839" s="259"/>
      <c r="K839" s="259"/>
      <c r="L839" s="263"/>
      <c r="M839" s="264"/>
      <c r="N839" s="265"/>
      <c r="O839" s="265"/>
      <c r="P839" s="265"/>
      <c r="Q839" s="265"/>
      <c r="R839" s="265"/>
      <c r="S839" s="265"/>
      <c r="T839" s="266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7" t="s">
        <v>278</v>
      </c>
      <c r="AU839" s="267" t="s">
        <v>87</v>
      </c>
      <c r="AV839" s="15" t="s">
        <v>85</v>
      </c>
      <c r="AW839" s="15" t="s">
        <v>38</v>
      </c>
      <c r="AX839" s="15" t="s">
        <v>77</v>
      </c>
      <c r="AY839" s="267" t="s">
        <v>136</v>
      </c>
    </row>
    <row r="840" s="13" customFormat="1">
      <c r="A840" s="13"/>
      <c r="B840" s="234"/>
      <c r="C840" s="235"/>
      <c r="D840" s="219" t="s">
        <v>278</v>
      </c>
      <c r="E840" s="236" t="s">
        <v>2040</v>
      </c>
      <c r="F840" s="237" t="s">
        <v>2794</v>
      </c>
      <c r="G840" s="235"/>
      <c r="H840" s="238">
        <v>94.469999999999999</v>
      </c>
      <c r="I840" s="239"/>
      <c r="J840" s="235"/>
      <c r="K840" s="235"/>
      <c r="L840" s="240"/>
      <c r="M840" s="241"/>
      <c r="N840" s="242"/>
      <c r="O840" s="242"/>
      <c r="P840" s="242"/>
      <c r="Q840" s="242"/>
      <c r="R840" s="242"/>
      <c r="S840" s="242"/>
      <c r="T840" s="24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4" t="s">
        <v>278</v>
      </c>
      <c r="AU840" s="244" t="s">
        <v>87</v>
      </c>
      <c r="AV840" s="13" t="s">
        <v>87</v>
      </c>
      <c r="AW840" s="13" t="s">
        <v>38</v>
      </c>
      <c r="AX840" s="13" t="s">
        <v>85</v>
      </c>
      <c r="AY840" s="244" t="s">
        <v>136</v>
      </c>
    </row>
    <row r="841" s="2" customFormat="1" ht="16.5" customHeight="1">
      <c r="A841" s="41"/>
      <c r="B841" s="42"/>
      <c r="C841" s="225" t="s">
        <v>405</v>
      </c>
      <c r="D841" s="225" t="s">
        <v>152</v>
      </c>
      <c r="E841" s="226" t="s">
        <v>2795</v>
      </c>
      <c r="F841" s="227" t="s">
        <v>2796</v>
      </c>
      <c r="G841" s="228" t="s">
        <v>194</v>
      </c>
      <c r="H841" s="229">
        <v>114.29000000000001</v>
      </c>
      <c r="I841" s="230"/>
      <c r="J841" s="231">
        <f>ROUND(I841*H841,2)</f>
        <v>0</v>
      </c>
      <c r="K841" s="227" t="s">
        <v>21</v>
      </c>
      <c r="L841" s="47"/>
      <c r="M841" s="232" t="s">
        <v>21</v>
      </c>
      <c r="N841" s="233" t="s">
        <v>48</v>
      </c>
      <c r="O841" s="87"/>
      <c r="P841" s="215">
        <f>O841*H841</f>
        <v>0</v>
      </c>
      <c r="Q841" s="215">
        <v>0</v>
      </c>
      <c r="R841" s="215">
        <f>Q841*H841</f>
        <v>0</v>
      </c>
      <c r="S841" s="215">
        <v>0</v>
      </c>
      <c r="T841" s="216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17" t="s">
        <v>170</v>
      </c>
      <c r="AT841" s="217" t="s">
        <v>152</v>
      </c>
      <c r="AU841" s="217" t="s">
        <v>87</v>
      </c>
      <c r="AY841" s="20" t="s">
        <v>136</v>
      </c>
      <c r="BE841" s="218">
        <f>IF(N841="základní",J841,0)</f>
        <v>0</v>
      </c>
      <c r="BF841" s="218">
        <f>IF(N841="snížená",J841,0)</f>
        <v>0</v>
      </c>
      <c r="BG841" s="218">
        <f>IF(N841="zákl. přenesená",J841,0)</f>
        <v>0</v>
      </c>
      <c r="BH841" s="218">
        <f>IF(N841="sníž. přenesená",J841,0)</f>
        <v>0</v>
      </c>
      <c r="BI841" s="218">
        <f>IF(N841="nulová",J841,0)</f>
        <v>0</v>
      </c>
      <c r="BJ841" s="20" t="s">
        <v>85</v>
      </c>
      <c r="BK841" s="218">
        <f>ROUND(I841*H841,2)</f>
        <v>0</v>
      </c>
      <c r="BL841" s="20" t="s">
        <v>170</v>
      </c>
      <c r="BM841" s="217" t="s">
        <v>2797</v>
      </c>
    </row>
    <row r="842" s="2" customFormat="1">
      <c r="A842" s="41"/>
      <c r="B842" s="42"/>
      <c r="C842" s="43"/>
      <c r="D842" s="219" t="s">
        <v>143</v>
      </c>
      <c r="E842" s="43"/>
      <c r="F842" s="220" t="s">
        <v>2798</v>
      </c>
      <c r="G842" s="43"/>
      <c r="H842" s="43"/>
      <c r="I842" s="221"/>
      <c r="J842" s="43"/>
      <c r="K842" s="43"/>
      <c r="L842" s="47"/>
      <c r="M842" s="222"/>
      <c r="N842" s="223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143</v>
      </c>
      <c r="AU842" s="20" t="s">
        <v>87</v>
      </c>
    </row>
    <row r="843" s="2" customFormat="1">
      <c r="A843" s="41"/>
      <c r="B843" s="42"/>
      <c r="C843" s="43"/>
      <c r="D843" s="219" t="s">
        <v>144</v>
      </c>
      <c r="E843" s="43"/>
      <c r="F843" s="224" t="s">
        <v>2799</v>
      </c>
      <c r="G843" s="43"/>
      <c r="H843" s="43"/>
      <c r="I843" s="221"/>
      <c r="J843" s="43"/>
      <c r="K843" s="43"/>
      <c r="L843" s="47"/>
      <c r="M843" s="222"/>
      <c r="N843" s="223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144</v>
      </c>
      <c r="AU843" s="20" t="s">
        <v>87</v>
      </c>
    </row>
    <row r="844" s="15" customFormat="1">
      <c r="A844" s="15"/>
      <c r="B844" s="258"/>
      <c r="C844" s="259"/>
      <c r="D844" s="219" t="s">
        <v>278</v>
      </c>
      <c r="E844" s="260" t="s">
        <v>21</v>
      </c>
      <c r="F844" s="261" t="s">
        <v>2793</v>
      </c>
      <c r="G844" s="259"/>
      <c r="H844" s="260" t="s">
        <v>21</v>
      </c>
      <c r="I844" s="262"/>
      <c r="J844" s="259"/>
      <c r="K844" s="259"/>
      <c r="L844" s="263"/>
      <c r="M844" s="264"/>
      <c r="N844" s="265"/>
      <c r="O844" s="265"/>
      <c r="P844" s="265"/>
      <c r="Q844" s="265"/>
      <c r="R844" s="265"/>
      <c r="S844" s="265"/>
      <c r="T844" s="266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7" t="s">
        <v>278</v>
      </c>
      <c r="AU844" s="267" t="s">
        <v>87</v>
      </c>
      <c r="AV844" s="15" t="s">
        <v>85</v>
      </c>
      <c r="AW844" s="15" t="s">
        <v>38</v>
      </c>
      <c r="AX844" s="15" t="s">
        <v>77</v>
      </c>
      <c r="AY844" s="267" t="s">
        <v>136</v>
      </c>
    </row>
    <row r="845" s="13" customFormat="1">
      <c r="A845" s="13"/>
      <c r="B845" s="234"/>
      <c r="C845" s="235"/>
      <c r="D845" s="219" t="s">
        <v>278</v>
      </c>
      <c r="E845" s="236" t="s">
        <v>21</v>
      </c>
      <c r="F845" s="237" t="s">
        <v>2800</v>
      </c>
      <c r="G845" s="235"/>
      <c r="H845" s="238">
        <v>116.09</v>
      </c>
      <c r="I845" s="239"/>
      <c r="J845" s="235"/>
      <c r="K845" s="235"/>
      <c r="L845" s="240"/>
      <c r="M845" s="241"/>
      <c r="N845" s="242"/>
      <c r="O845" s="242"/>
      <c r="P845" s="242"/>
      <c r="Q845" s="242"/>
      <c r="R845" s="242"/>
      <c r="S845" s="242"/>
      <c r="T845" s="24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4" t="s">
        <v>278</v>
      </c>
      <c r="AU845" s="244" t="s">
        <v>87</v>
      </c>
      <c r="AV845" s="13" t="s">
        <v>87</v>
      </c>
      <c r="AW845" s="13" t="s">
        <v>38</v>
      </c>
      <c r="AX845" s="13" t="s">
        <v>77</v>
      </c>
      <c r="AY845" s="244" t="s">
        <v>136</v>
      </c>
    </row>
    <row r="846" s="13" customFormat="1">
      <c r="A846" s="13"/>
      <c r="B846" s="234"/>
      <c r="C846" s="235"/>
      <c r="D846" s="219" t="s">
        <v>278</v>
      </c>
      <c r="E846" s="236" t="s">
        <v>21</v>
      </c>
      <c r="F846" s="237" t="s">
        <v>2801</v>
      </c>
      <c r="G846" s="235"/>
      <c r="H846" s="238">
        <v>-1.8</v>
      </c>
      <c r="I846" s="239"/>
      <c r="J846" s="235"/>
      <c r="K846" s="235"/>
      <c r="L846" s="240"/>
      <c r="M846" s="241"/>
      <c r="N846" s="242"/>
      <c r="O846" s="242"/>
      <c r="P846" s="242"/>
      <c r="Q846" s="242"/>
      <c r="R846" s="242"/>
      <c r="S846" s="242"/>
      <c r="T846" s="24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4" t="s">
        <v>278</v>
      </c>
      <c r="AU846" s="244" t="s">
        <v>87</v>
      </c>
      <c r="AV846" s="13" t="s">
        <v>87</v>
      </c>
      <c r="AW846" s="13" t="s">
        <v>38</v>
      </c>
      <c r="AX846" s="13" t="s">
        <v>77</v>
      </c>
      <c r="AY846" s="244" t="s">
        <v>136</v>
      </c>
    </row>
    <row r="847" s="14" customFormat="1">
      <c r="A847" s="14"/>
      <c r="B847" s="245"/>
      <c r="C847" s="246"/>
      <c r="D847" s="219" t="s">
        <v>278</v>
      </c>
      <c r="E847" s="247" t="s">
        <v>2060</v>
      </c>
      <c r="F847" s="248" t="s">
        <v>280</v>
      </c>
      <c r="G847" s="246"/>
      <c r="H847" s="249">
        <v>114.29000000000001</v>
      </c>
      <c r="I847" s="250"/>
      <c r="J847" s="246"/>
      <c r="K847" s="246"/>
      <c r="L847" s="251"/>
      <c r="M847" s="252"/>
      <c r="N847" s="253"/>
      <c r="O847" s="253"/>
      <c r="P847" s="253"/>
      <c r="Q847" s="253"/>
      <c r="R847" s="253"/>
      <c r="S847" s="253"/>
      <c r="T847" s="25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5" t="s">
        <v>278</v>
      </c>
      <c r="AU847" s="255" t="s">
        <v>87</v>
      </c>
      <c r="AV847" s="14" t="s">
        <v>142</v>
      </c>
      <c r="AW847" s="14" t="s">
        <v>38</v>
      </c>
      <c r="AX847" s="14" t="s">
        <v>85</v>
      </c>
      <c r="AY847" s="255" t="s">
        <v>136</v>
      </c>
    </row>
    <row r="848" s="12" customFormat="1" ht="22.8" customHeight="1">
      <c r="A848" s="12"/>
      <c r="B848" s="191"/>
      <c r="C848" s="192"/>
      <c r="D848" s="193" t="s">
        <v>76</v>
      </c>
      <c r="E848" s="256" t="s">
        <v>1792</v>
      </c>
      <c r="F848" s="256" t="s">
        <v>1793</v>
      </c>
      <c r="G848" s="192"/>
      <c r="H848" s="192"/>
      <c r="I848" s="195"/>
      <c r="J848" s="257">
        <f>BK848</f>
        <v>0</v>
      </c>
      <c r="K848" s="192"/>
      <c r="L848" s="197"/>
      <c r="M848" s="198"/>
      <c r="N848" s="199"/>
      <c r="O848" s="199"/>
      <c r="P848" s="200">
        <f>SUM(P849:P1017)</f>
        <v>0</v>
      </c>
      <c r="Q848" s="199"/>
      <c r="R848" s="200">
        <f>SUM(R849:R1017)</f>
        <v>30.632947999999999</v>
      </c>
      <c r="S848" s="199"/>
      <c r="T848" s="201">
        <f>SUM(T849:T1017)</f>
        <v>19.055074000000001</v>
      </c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R848" s="202" t="s">
        <v>87</v>
      </c>
      <c r="AT848" s="203" t="s">
        <v>76</v>
      </c>
      <c r="AU848" s="203" t="s">
        <v>85</v>
      </c>
      <c r="AY848" s="202" t="s">
        <v>136</v>
      </c>
      <c r="BK848" s="204">
        <f>SUM(BK849:BK1017)</f>
        <v>0</v>
      </c>
    </row>
    <row r="849" s="2" customFormat="1" ht="16.5" customHeight="1">
      <c r="A849" s="41"/>
      <c r="B849" s="42"/>
      <c r="C849" s="225" t="s">
        <v>1711</v>
      </c>
      <c r="D849" s="225" t="s">
        <v>152</v>
      </c>
      <c r="E849" s="226" t="s">
        <v>2802</v>
      </c>
      <c r="F849" s="227" t="s">
        <v>2803</v>
      </c>
      <c r="G849" s="228" t="s">
        <v>227</v>
      </c>
      <c r="H849" s="229">
        <v>26</v>
      </c>
      <c r="I849" s="230"/>
      <c r="J849" s="231">
        <f>ROUND(I849*H849,2)</f>
        <v>0</v>
      </c>
      <c r="K849" s="227" t="s">
        <v>790</v>
      </c>
      <c r="L849" s="47"/>
      <c r="M849" s="232" t="s">
        <v>21</v>
      </c>
      <c r="N849" s="233" t="s">
        <v>48</v>
      </c>
      <c r="O849" s="87"/>
      <c r="P849" s="215">
        <f>O849*H849</f>
        <v>0</v>
      </c>
      <c r="Q849" s="215">
        <v>0.00025000000000000001</v>
      </c>
      <c r="R849" s="215">
        <f>Q849*H849</f>
        <v>0.0065000000000000006</v>
      </c>
      <c r="S849" s="215">
        <v>0</v>
      </c>
      <c r="T849" s="216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7" t="s">
        <v>170</v>
      </c>
      <c r="AT849" s="217" t="s">
        <v>152</v>
      </c>
      <c r="AU849" s="217" t="s">
        <v>87</v>
      </c>
      <c r="AY849" s="20" t="s">
        <v>136</v>
      </c>
      <c r="BE849" s="218">
        <f>IF(N849="základní",J849,0)</f>
        <v>0</v>
      </c>
      <c r="BF849" s="218">
        <f>IF(N849="snížená",J849,0)</f>
        <v>0</v>
      </c>
      <c r="BG849" s="218">
        <f>IF(N849="zákl. přenesená",J849,0)</f>
        <v>0</v>
      </c>
      <c r="BH849" s="218">
        <f>IF(N849="sníž. přenesená",J849,0)</f>
        <v>0</v>
      </c>
      <c r="BI849" s="218">
        <f>IF(N849="nulová",J849,0)</f>
        <v>0</v>
      </c>
      <c r="BJ849" s="20" t="s">
        <v>85</v>
      </c>
      <c r="BK849" s="218">
        <f>ROUND(I849*H849,2)</f>
        <v>0</v>
      </c>
      <c r="BL849" s="20" t="s">
        <v>170</v>
      </c>
      <c r="BM849" s="217" t="s">
        <v>2804</v>
      </c>
    </row>
    <row r="850" s="2" customFormat="1">
      <c r="A850" s="41"/>
      <c r="B850" s="42"/>
      <c r="C850" s="43"/>
      <c r="D850" s="219" t="s">
        <v>143</v>
      </c>
      <c r="E850" s="43"/>
      <c r="F850" s="220" t="s">
        <v>2805</v>
      </c>
      <c r="G850" s="43"/>
      <c r="H850" s="43"/>
      <c r="I850" s="221"/>
      <c r="J850" s="43"/>
      <c r="K850" s="43"/>
      <c r="L850" s="47"/>
      <c r="M850" s="222"/>
      <c r="N850" s="223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143</v>
      </c>
      <c r="AU850" s="20" t="s">
        <v>87</v>
      </c>
    </row>
    <row r="851" s="2" customFormat="1">
      <c r="A851" s="41"/>
      <c r="B851" s="42"/>
      <c r="C851" s="43"/>
      <c r="D851" s="276" t="s">
        <v>793</v>
      </c>
      <c r="E851" s="43"/>
      <c r="F851" s="277" t="s">
        <v>2806</v>
      </c>
      <c r="G851" s="43"/>
      <c r="H851" s="43"/>
      <c r="I851" s="221"/>
      <c r="J851" s="43"/>
      <c r="K851" s="43"/>
      <c r="L851" s="47"/>
      <c r="M851" s="222"/>
      <c r="N851" s="223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793</v>
      </c>
      <c r="AU851" s="20" t="s">
        <v>87</v>
      </c>
    </row>
    <row r="852" s="13" customFormat="1">
      <c r="A852" s="13"/>
      <c r="B852" s="234"/>
      <c r="C852" s="235"/>
      <c r="D852" s="219" t="s">
        <v>278</v>
      </c>
      <c r="E852" s="236" t="s">
        <v>2015</v>
      </c>
      <c r="F852" s="237" t="s">
        <v>2807</v>
      </c>
      <c r="G852" s="235"/>
      <c r="H852" s="238">
        <v>26</v>
      </c>
      <c r="I852" s="239"/>
      <c r="J852" s="235"/>
      <c r="K852" s="235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278</v>
      </c>
      <c r="AU852" s="244" t="s">
        <v>87</v>
      </c>
      <c r="AV852" s="13" t="s">
        <v>87</v>
      </c>
      <c r="AW852" s="13" t="s">
        <v>38</v>
      </c>
      <c r="AX852" s="13" t="s">
        <v>85</v>
      </c>
      <c r="AY852" s="244" t="s">
        <v>136</v>
      </c>
    </row>
    <row r="853" s="2" customFormat="1" ht="16.5" customHeight="1">
      <c r="A853" s="41"/>
      <c r="B853" s="42"/>
      <c r="C853" s="205" t="s">
        <v>408</v>
      </c>
      <c r="D853" s="205" t="s">
        <v>137</v>
      </c>
      <c r="E853" s="206" t="s">
        <v>2808</v>
      </c>
      <c r="F853" s="207" t="s">
        <v>2809</v>
      </c>
      <c r="G853" s="208" t="s">
        <v>472</v>
      </c>
      <c r="H853" s="209">
        <v>26</v>
      </c>
      <c r="I853" s="210"/>
      <c r="J853" s="211">
        <f>ROUND(I853*H853,2)</f>
        <v>0</v>
      </c>
      <c r="K853" s="207" t="s">
        <v>21</v>
      </c>
      <c r="L853" s="212"/>
      <c r="M853" s="213" t="s">
        <v>21</v>
      </c>
      <c r="N853" s="214" t="s">
        <v>48</v>
      </c>
      <c r="O853" s="87"/>
      <c r="P853" s="215">
        <f>O853*H853</f>
        <v>0</v>
      </c>
      <c r="Q853" s="215">
        <v>0.0080000000000000002</v>
      </c>
      <c r="R853" s="215">
        <f>Q853*H853</f>
        <v>0.20800000000000002</v>
      </c>
      <c r="S853" s="215">
        <v>0</v>
      </c>
      <c r="T853" s="216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17" t="s">
        <v>200</v>
      </c>
      <c r="AT853" s="217" t="s">
        <v>137</v>
      </c>
      <c r="AU853" s="217" t="s">
        <v>87</v>
      </c>
      <c r="AY853" s="20" t="s">
        <v>136</v>
      </c>
      <c r="BE853" s="218">
        <f>IF(N853="základní",J853,0)</f>
        <v>0</v>
      </c>
      <c r="BF853" s="218">
        <f>IF(N853="snížená",J853,0)</f>
        <v>0</v>
      </c>
      <c r="BG853" s="218">
        <f>IF(N853="zákl. přenesená",J853,0)</f>
        <v>0</v>
      </c>
      <c r="BH853" s="218">
        <f>IF(N853="sníž. přenesená",J853,0)</f>
        <v>0</v>
      </c>
      <c r="BI853" s="218">
        <f>IF(N853="nulová",J853,0)</f>
        <v>0</v>
      </c>
      <c r="BJ853" s="20" t="s">
        <v>85</v>
      </c>
      <c r="BK853" s="218">
        <f>ROUND(I853*H853,2)</f>
        <v>0</v>
      </c>
      <c r="BL853" s="20" t="s">
        <v>170</v>
      </c>
      <c r="BM853" s="217" t="s">
        <v>2810</v>
      </c>
    </row>
    <row r="854" s="2" customFormat="1">
      <c r="A854" s="41"/>
      <c r="B854" s="42"/>
      <c r="C854" s="43"/>
      <c r="D854" s="219" t="s">
        <v>143</v>
      </c>
      <c r="E854" s="43"/>
      <c r="F854" s="220" t="s">
        <v>2811</v>
      </c>
      <c r="G854" s="43"/>
      <c r="H854" s="43"/>
      <c r="I854" s="221"/>
      <c r="J854" s="43"/>
      <c r="K854" s="43"/>
      <c r="L854" s="47"/>
      <c r="M854" s="222"/>
      <c r="N854" s="223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143</v>
      </c>
      <c r="AU854" s="20" t="s">
        <v>87</v>
      </c>
    </row>
    <row r="855" s="13" customFormat="1">
      <c r="A855" s="13"/>
      <c r="B855" s="234"/>
      <c r="C855" s="235"/>
      <c r="D855" s="219" t="s">
        <v>278</v>
      </c>
      <c r="E855" s="236" t="s">
        <v>21</v>
      </c>
      <c r="F855" s="237" t="s">
        <v>2015</v>
      </c>
      <c r="G855" s="235"/>
      <c r="H855" s="238">
        <v>26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4" t="s">
        <v>278</v>
      </c>
      <c r="AU855" s="244" t="s">
        <v>87</v>
      </c>
      <c r="AV855" s="13" t="s">
        <v>87</v>
      </c>
      <c r="AW855" s="13" t="s">
        <v>38</v>
      </c>
      <c r="AX855" s="13" t="s">
        <v>85</v>
      </c>
      <c r="AY855" s="244" t="s">
        <v>136</v>
      </c>
    </row>
    <row r="856" s="2" customFormat="1" ht="16.5" customHeight="1">
      <c r="A856" s="41"/>
      <c r="B856" s="42"/>
      <c r="C856" s="225" t="s">
        <v>1728</v>
      </c>
      <c r="D856" s="225" t="s">
        <v>152</v>
      </c>
      <c r="E856" s="226" t="s">
        <v>2812</v>
      </c>
      <c r="F856" s="227" t="s">
        <v>2813</v>
      </c>
      <c r="G856" s="228" t="s">
        <v>227</v>
      </c>
      <c r="H856" s="229">
        <v>38.299999999999997</v>
      </c>
      <c r="I856" s="230"/>
      <c r="J856" s="231">
        <f>ROUND(I856*H856,2)</f>
        <v>0</v>
      </c>
      <c r="K856" s="227" t="s">
        <v>790</v>
      </c>
      <c r="L856" s="47"/>
      <c r="M856" s="232" t="s">
        <v>21</v>
      </c>
      <c r="N856" s="233" t="s">
        <v>48</v>
      </c>
      <c r="O856" s="87"/>
      <c r="P856" s="215">
        <f>O856*H856</f>
        <v>0</v>
      </c>
      <c r="Q856" s="215">
        <v>0.00034000000000000002</v>
      </c>
      <c r="R856" s="215">
        <f>Q856*H856</f>
        <v>0.013022000000000001</v>
      </c>
      <c r="S856" s="215">
        <v>0</v>
      </c>
      <c r="T856" s="216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17" t="s">
        <v>170</v>
      </c>
      <c r="AT856" s="217" t="s">
        <v>152</v>
      </c>
      <c r="AU856" s="217" t="s">
        <v>87</v>
      </c>
      <c r="AY856" s="20" t="s">
        <v>136</v>
      </c>
      <c r="BE856" s="218">
        <f>IF(N856="základní",J856,0)</f>
        <v>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20" t="s">
        <v>85</v>
      </c>
      <c r="BK856" s="218">
        <f>ROUND(I856*H856,2)</f>
        <v>0</v>
      </c>
      <c r="BL856" s="20" t="s">
        <v>170</v>
      </c>
      <c r="BM856" s="217" t="s">
        <v>2814</v>
      </c>
    </row>
    <row r="857" s="2" customFormat="1">
      <c r="A857" s="41"/>
      <c r="B857" s="42"/>
      <c r="C857" s="43"/>
      <c r="D857" s="219" t="s">
        <v>143</v>
      </c>
      <c r="E857" s="43"/>
      <c r="F857" s="220" t="s">
        <v>2815</v>
      </c>
      <c r="G857" s="43"/>
      <c r="H857" s="43"/>
      <c r="I857" s="221"/>
      <c r="J857" s="43"/>
      <c r="K857" s="43"/>
      <c r="L857" s="47"/>
      <c r="M857" s="222"/>
      <c r="N857" s="223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143</v>
      </c>
      <c r="AU857" s="20" t="s">
        <v>87</v>
      </c>
    </row>
    <row r="858" s="2" customFormat="1">
      <c r="A858" s="41"/>
      <c r="B858" s="42"/>
      <c r="C858" s="43"/>
      <c r="D858" s="276" t="s">
        <v>793</v>
      </c>
      <c r="E858" s="43"/>
      <c r="F858" s="277" t="s">
        <v>2816</v>
      </c>
      <c r="G858" s="43"/>
      <c r="H858" s="43"/>
      <c r="I858" s="221"/>
      <c r="J858" s="43"/>
      <c r="K858" s="43"/>
      <c r="L858" s="47"/>
      <c r="M858" s="222"/>
      <c r="N858" s="223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793</v>
      </c>
      <c r="AU858" s="20" t="s">
        <v>87</v>
      </c>
    </row>
    <row r="859" s="15" customFormat="1">
      <c r="A859" s="15"/>
      <c r="B859" s="258"/>
      <c r="C859" s="259"/>
      <c r="D859" s="219" t="s">
        <v>278</v>
      </c>
      <c r="E859" s="260" t="s">
        <v>21</v>
      </c>
      <c r="F859" s="261" t="s">
        <v>2817</v>
      </c>
      <c r="G859" s="259"/>
      <c r="H859" s="260" t="s">
        <v>21</v>
      </c>
      <c r="I859" s="262"/>
      <c r="J859" s="259"/>
      <c r="K859" s="259"/>
      <c r="L859" s="263"/>
      <c r="M859" s="264"/>
      <c r="N859" s="265"/>
      <c r="O859" s="265"/>
      <c r="P859" s="265"/>
      <c r="Q859" s="265"/>
      <c r="R859" s="265"/>
      <c r="S859" s="265"/>
      <c r="T859" s="266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7" t="s">
        <v>278</v>
      </c>
      <c r="AU859" s="267" t="s">
        <v>87</v>
      </c>
      <c r="AV859" s="15" t="s">
        <v>85</v>
      </c>
      <c r="AW859" s="15" t="s">
        <v>38</v>
      </c>
      <c r="AX859" s="15" t="s">
        <v>77</v>
      </c>
      <c r="AY859" s="267" t="s">
        <v>136</v>
      </c>
    </row>
    <row r="860" s="13" customFormat="1">
      <c r="A860" s="13"/>
      <c r="B860" s="234"/>
      <c r="C860" s="235"/>
      <c r="D860" s="219" t="s">
        <v>278</v>
      </c>
      <c r="E860" s="236" t="s">
        <v>21</v>
      </c>
      <c r="F860" s="237" t="s">
        <v>2818</v>
      </c>
      <c r="G860" s="235"/>
      <c r="H860" s="238">
        <v>38.299999999999997</v>
      </c>
      <c r="I860" s="239"/>
      <c r="J860" s="235"/>
      <c r="K860" s="235"/>
      <c r="L860" s="240"/>
      <c r="M860" s="241"/>
      <c r="N860" s="242"/>
      <c r="O860" s="242"/>
      <c r="P860" s="242"/>
      <c r="Q860" s="242"/>
      <c r="R860" s="242"/>
      <c r="S860" s="242"/>
      <c r="T860" s="24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4" t="s">
        <v>278</v>
      </c>
      <c r="AU860" s="244" t="s">
        <v>87</v>
      </c>
      <c r="AV860" s="13" t="s">
        <v>87</v>
      </c>
      <c r="AW860" s="13" t="s">
        <v>38</v>
      </c>
      <c r="AX860" s="13" t="s">
        <v>85</v>
      </c>
      <c r="AY860" s="244" t="s">
        <v>136</v>
      </c>
    </row>
    <row r="861" s="2" customFormat="1" ht="16.5" customHeight="1">
      <c r="A861" s="41"/>
      <c r="B861" s="42"/>
      <c r="C861" s="205" t="s">
        <v>412</v>
      </c>
      <c r="D861" s="205" t="s">
        <v>137</v>
      </c>
      <c r="E861" s="206" t="s">
        <v>2819</v>
      </c>
      <c r="F861" s="207" t="s">
        <v>2820</v>
      </c>
      <c r="G861" s="208" t="s">
        <v>140</v>
      </c>
      <c r="H861" s="209">
        <v>957.5</v>
      </c>
      <c r="I861" s="210"/>
      <c r="J861" s="211">
        <f>ROUND(I861*H861,2)</f>
        <v>0</v>
      </c>
      <c r="K861" s="207" t="s">
        <v>21</v>
      </c>
      <c r="L861" s="212"/>
      <c r="M861" s="213" t="s">
        <v>21</v>
      </c>
      <c r="N861" s="214" t="s">
        <v>48</v>
      </c>
      <c r="O861" s="87"/>
      <c r="P861" s="215">
        <f>O861*H861</f>
        <v>0</v>
      </c>
      <c r="Q861" s="215">
        <v>0.001</v>
      </c>
      <c r="R861" s="215">
        <f>Q861*H861</f>
        <v>0.95750000000000002</v>
      </c>
      <c r="S861" s="215">
        <v>0</v>
      </c>
      <c r="T861" s="216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17" t="s">
        <v>200</v>
      </c>
      <c r="AT861" s="217" t="s">
        <v>137</v>
      </c>
      <c r="AU861" s="217" t="s">
        <v>87</v>
      </c>
      <c r="AY861" s="20" t="s">
        <v>136</v>
      </c>
      <c r="BE861" s="218">
        <f>IF(N861="základní",J861,0)</f>
        <v>0</v>
      </c>
      <c r="BF861" s="218">
        <f>IF(N861="snížená",J861,0)</f>
        <v>0</v>
      </c>
      <c r="BG861" s="218">
        <f>IF(N861="zákl. přenesená",J861,0)</f>
        <v>0</v>
      </c>
      <c r="BH861" s="218">
        <f>IF(N861="sníž. přenesená",J861,0)</f>
        <v>0</v>
      </c>
      <c r="BI861" s="218">
        <f>IF(N861="nulová",J861,0)</f>
        <v>0</v>
      </c>
      <c r="BJ861" s="20" t="s">
        <v>85</v>
      </c>
      <c r="BK861" s="218">
        <f>ROUND(I861*H861,2)</f>
        <v>0</v>
      </c>
      <c r="BL861" s="20" t="s">
        <v>170</v>
      </c>
      <c r="BM861" s="217" t="s">
        <v>2821</v>
      </c>
    </row>
    <row r="862" s="2" customFormat="1">
      <c r="A862" s="41"/>
      <c r="B862" s="42"/>
      <c r="C862" s="43"/>
      <c r="D862" s="219" t="s">
        <v>143</v>
      </c>
      <c r="E862" s="43"/>
      <c r="F862" s="220" t="s">
        <v>2822</v>
      </c>
      <c r="G862" s="43"/>
      <c r="H862" s="43"/>
      <c r="I862" s="221"/>
      <c r="J862" s="43"/>
      <c r="K862" s="43"/>
      <c r="L862" s="47"/>
      <c r="M862" s="222"/>
      <c r="N862" s="223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143</v>
      </c>
      <c r="AU862" s="20" t="s">
        <v>87</v>
      </c>
    </row>
    <row r="863" s="15" customFormat="1">
      <c r="A863" s="15"/>
      <c r="B863" s="258"/>
      <c r="C863" s="259"/>
      <c r="D863" s="219" t="s">
        <v>278</v>
      </c>
      <c r="E863" s="260" t="s">
        <v>21</v>
      </c>
      <c r="F863" s="261" t="s">
        <v>2823</v>
      </c>
      <c r="G863" s="259"/>
      <c r="H863" s="260" t="s">
        <v>21</v>
      </c>
      <c r="I863" s="262"/>
      <c r="J863" s="259"/>
      <c r="K863" s="259"/>
      <c r="L863" s="263"/>
      <c r="M863" s="264"/>
      <c r="N863" s="265"/>
      <c r="O863" s="265"/>
      <c r="P863" s="265"/>
      <c r="Q863" s="265"/>
      <c r="R863" s="265"/>
      <c r="S863" s="265"/>
      <c r="T863" s="266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7" t="s">
        <v>278</v>
      </c>
      <c r="AU863" s="267" t="s">
        <v>87</v>
      </c>
      <c r="AV863" s="15" t="s">
        <v>85</v>
      </c>
      <c r="AW863" s="15" t="s">
        <v>38</v>
      </c>
      <c r="AX863" s="15" t="s">
        <v>77</v>
      </c>
      <c r="AY863" s="267" t="s">
        <v>136</v>
      </c>
    </row>
    <row r="864" s="13" customFormat="1">
      <c r="A864" s="13"/>
      <c r="B864" s="234"/>
      <c r="C864" s="235"/>
      <c r="D864" s="219" t="s">
        <v>278</v>
      </c>
      <c r="E864" s="236" t="s">
        <v>21</v>
      </c>
      <c r="F864" s="237" t="s">
        <v>2824</v>
      </c>
      <c r="G864" s="235"/>
      <c r="H864" s="238">
        <v>957.5</v>
      </c>
      <c r="I864" s="239"/>
      <c r="J864" s="235"/>
      <c r="K864" s="235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278</v>
      </c>
      <c r="AU864" s="244" t="s">
        <v>87</v>
      </c>
      <c r="AV864" s="13" t="s">
        <v>87</v>
      </c>
      <c r="AW864" s="13" t="s">
        <v>38</v>
      </c>
      <c r="AX864" s="13" t="s">
        <v>85</v>
      </c>
      <c r="AY864" s="244" t="s">
        <v>136</v>
      </c>
    </row>
    <row r="865" s="2" customFormat="1" ht="21.75" customHeight="1">
      <c r="A865" s="41"/>
      <c r="B865" s="42"/>
      <c r="C865" s="225" t="s">
        <v>1745</v>
      </c>
      <c r="D865" s="225" t="s">
        <v>152</v>
      </c>
      <c r="E865" s="226" t="s">
        <v>2825</v>
      </c>
      <c r="F865" s="227" t="s">
        <v>2826</v>
      </c>
      <c r="G865" s="228" t="s">
        <v>194</v>
      </c>
      <c r="H865" s="229">
        <v>114.29000000000001</v>
      </c>
      <c r="I865" s="230"/>
      <c r="J865" s="231">
        <f>ROUND(I865*H865,2)</f>
        <v>0</v>
      </c>
      <c r="K865" s="227" t="s">
        <v>790</v>
      </c>
      <c r="L865" s="47"/>
      <c r="M865" s="232" t="s">
        <v>21</v>
      </c>
      <c r="N865" s="233" t="s">
        <v>48</v>
      </c>
      <c r="O865" s="87"/>
      <c r="P865" s="215">
        <f>O865*H865</f>
        <v>0</v>
      </c>
      <c r="Q865" s="215">
        <v>0</v>
      </c>
      <c r="R865" s="215">
        <f>Q865*H865</f>
        <v>0</v>
      </c>
      <c r="S865" s="215">
        <v>0.010999999999999999</v>
      </c>
      <c r="T865" s="216">
        <f>S865*H865</f>
        <v>1.25719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7" t="s">
        <v>170</v>
      </c>
      <c r="AT865" s="217" t="s">
        <v>152</v>
      </c>
      <c r="AU865" s="217" t="s">
        <v>87</v>
      </c>
      <c r="AY865" s="20" t="s">
        <v>136</v>
      </c>
      <c r="BE865" s="218">
        <f>IF(N865="základní",J865,0)</f>
        <v>0</v>
      </c>
      <c r="BF865" s="218">
        <f>IF(N865="snížená",J865,0)</f>
        <v>0</v>
      </c>
      <c r="BG865" s="218">
        <f>IF(N865="zákl. přenesená",J865,0)</f>
        <v>0</v>
      </c>
      <c r="BH865" s="218">
        <f>IF(N865="sníž. přenesená",J865,0)</f>
        <v>0</v>
      </c>
      <c r="BI865" s="218">
        <f>IF(N865="nulová",J865,0)</f>
        <v>0</v>
      </c>
      <c r="BJ865" s="20" t="s">
        <v>85</v>
      </c>
      <c r="BK865" s="218">
        <f>ROUND(I865*H865,2)</f>
        <v>0</v>
      </c>
      <c r="BL865" s="20" t="s">
        <v>170</v>
      </c>
      <c r="BM865" s="217" t="s">
        <v>2827</v>
      </c>
    </row>
    <row r="866" s="2" customFormat="1">
      <c r="A866" s="41"/>
      <c r="B866" s="42"/>
      <c r="C866" s="43"/>
      <c r="D866" s="219" t="s">
        <v>143</v>
      </c>
      <c r="E866" s="43"/>
      <c r="F866" s="220" t="s">
        <v>2828</v>
      </c>
      <c r="G866" s="43"/>
      <c r="H866" s="43"/>
      <c r="I866" s="221"/>
      <c r="J866" s="43"/>
      <c r="K866" s="43"/>
      <c r="L866" s="47"/>
      <c r="M866" s="222"/>
      <c r="N866" s="223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143</v>
      </c>
      <c r="AU866" s="20" t="s">
        <v>87</v>
      </c>
    </row>
    <row r="867" s="2" customFormat="1">
      <c r="A867" s="41"/>
      <c r="B867" s="42"/>
      <c r="C867" s="43"/>
      <c r="D867" s="276" t="s">
        <v>793</v>
      </c>
      <c r="E867" s="43"/>
      <c r="F867" s="277" t="s">
        <v>2829</v>
      </c>
      <c r="G867" s="43"/>
      <c r="H867" s="43"/>
      <c r="I867" s="221"/>
      <c r="J867" s="43"/>
      <c r="K867" s="43"/>
      <c r="L867" s="47"/>
      <c r="M867" s="222"/>
      <c r="N867" s="223"/>
      <c r="O867" s="87"/>
      <c r="P867" s="87"/>
      <c r="Q867" s="87"/>
      <c r="R867" s="87"/>
      <c r="S867" s="87"/>
      <c r="T867" s="88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0" t="s">
        <v>793</v>
      </c>
      <c r="AU867" s="20" t="s">
        <v>87</v>
      </c>
    </row>
    <row r="868" s="15" customFormat="1">
      <c r="A868" s="15"/>
      <c r="B868" s="258"/>
      <c r="C868" s="259"/>
      <c r="D868" s="219" t="s">
        <v>278</v>
      </c>
      <c r="E868" s="260" t="s">
        <v>21</v>
      </c>
      <c r="F868" s="261" t="s">
        <v>2793</v>
      </c>
      <c r="G868" s="259"/>
      <c r="H868" s="260" t="s">
        <v>21</v>
      </c>
      <c r="I868" s="262"/>
      <c r="J868" s="259"/>
      <c r="K868" s="259"/>
      <c r="L868" s="263"/>
      <c r="M868" s="264"/>
      <c r="N868" s="265"/>
      <c r="O868" s="265"/>
      <c r="P868" s="265"/>
      <c r="Q868" s="265"/>
      <c r="R868" s="265"/>
      <c r="S868" s="265"/>
      <c r="T868" s="266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67" t="s">
        <v>278</v>
      </c>
      <c r="AU868" s="267" t="s">
        <v>87</v>
      </c>
      <c r="AV868" s="15" t="s">
        <v>85</v>
      </c>
      <c r="AW868" s="15" t="s">
        <v>38</v>
      </c>
      <c r="AX868" s="15" t="s">
        <v>77</v>
      </c>
      <c r="AY868" s="267" t="s">
        <v>136</v>
      </c>
    </row>
    <row r="869" s="13" customFormat="1">
      <c r="A869" s="13"/>
      <c r="B869" s="234"/>
      <c r="C869" s="235"/>
      <c r="D869" s="219" t="s">
        <v>278</v>
      </c>
      <c r="E869" s="236" t="s">
        <v>2053</v>
      </c>
      <c r="F869" s="237" t="s">
        <v>2060</v>
      </c>
      <c r="G869" s="235"/>
      <c r="H869" s="238">
        <v>114.29000000000001</v>
      </c>
      <c r="I869" s="239"/>
      <c r="J869" s="235"/>
      <c r="K869" s="235"/>
      <c r="L869" s="240"/>
      <c r="M869" s="241"/>
      <c r="N869" s="242"/>
      <c r="O869" s="242"/>
      <c r="P869" s="242"/>
      <c r="Q869" s="242"/>
      <c r="R869" s="242"/>
      <c r="S869" s="242"/>
      <c r="T869" s="24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4" t="s">
        <v>278</v>
      </c>
      <c r="AU869" s="244" t="s">
        <v>87</v>
      </c>
      <c r="AV869" s="13" t="s">
        <v>87</v>
      </c>
      <c r="AW869" s="13" t="s">
        <v>38</v>
      </c>
      <c r="AX869" s="13" t="s">
        <v>85</v>
      </c>
      <c r="AY869" s="244" t="s">
        <v>136</v>
      </c>
    </row>
    <row r="870" s="2" customFormat="1" ht="16.5" customHeight="1">
      <c r="A870" s="41"/>
      <c r="B870" s="42"/>
      <c r="C870" s="225" t="s">
        <v>415</v>
      </c>
      <c r="D870" s="225" t="s">
        <v>152</v>
      </c>
      <c r="E870" s="226" t="s">
        <v>2830</v>
      </c>
      <c r="F870" s="227" t="s">
        <v>2831</v>
      </c>
      <c r="G870" s="228" t="s">
        <v>227</v>
      </c>
      <c r="H870" s="229">
        <v>114.2</v>
      </c>
      <c r="I870" s="230"/>
      <c r="J870" s="231">
        <f>ROUND(I870*H870,2)</f>
        <v>0</v>
      </c>
      <c r="K870" s="227" t="s">
        <v>790</v>
      </c>
      <c r="L870" s="47"/>
      <c r="M870" s="232" t="s">
        <v>21</v>
      </c>
      <c r="N870" s="233" t="s">
        <v>48</v>
      </c>
      <c r="O870" s="87"/>
      <c r="P870" s="215">
        <f>O870*H870</f>
        <v>0</v>
      </c>
      <c r="Q870" s="215">
        <v>0</v>
      </c>
      <c r="R870" s="215">
        <f>Q870*H870</f>
        <v>0</v>
      </c>
      <c r="S870" s="215">
        <v>0</v>
      </c>
      <c r="T870" s="216">
        <f>S870*H870</f>
        <v>0</v>
      </c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R870" s="217" t="s">
        <v>170</v>
      </c>
      <c r="AT870" s="217" t="s">
        <v>152</v>
      </c>
      <c r="AU870" s="217" t="s">
        <v>87</v>
      </c>
      <c r="AY870" s="20" t="s">
        <v>136</v>
      </c>
      <c r="BE870" s="218">
        <f>IF(N870="základní",J870,0)</f>
        <v>0</v>
      </c>
      <c r="BF870" s="218">
        <f>IF(N870="snížená",J870,0)</f>
        <v>0</v>
      </c>
      <c r="BG870" s="218">
        <f>IF(N870="zákl. přenesená",J870,0)</f>
        <v>0</v>
      </c>
      <c r="BH870" s="218">
        <f>IF(N870="sníž. přenesená",J870,0)</f>
        <v>0</v>
      </c>
      <c r="BI870" s="218">
        <f>IF(N870="nulová",J870,0)</f>
        <v>0</v>
      </c>
      <c r="BJ870" s="20" t="s">
        <v>85</v>
      </c>
      <c r="BK870" s="218">
        <f>ROUND(I870*H870,2)</f>
        <v>0</v>
      </c>
      <c r="BL870" s="20" t="s">
        <v>170</v>
      </c>
      <c r="BM870" s="217" t="s">
        <v>2832</v>
      </c>
    </row>
    <row r="871" s="2" customFormat="1">
      <c r="A871" s="41"/>
      <c r="B871" s="42"/>
      <c r="C871" s="43"/>
      <c r="D871" s="219" t="s">
        <v>143</v>
      </c>
      <c r="E871" s="43"/>
      <c r="F871" s="220" t="s">
        <v>2831</v>
      </c>
      <c r="G871" s="43"/>
      <c r="H871" s="43"/>
      <c r="I871" s="221"/>
      <c r="J871" s="43"/>
      <c r="K871" s="43"/>
      <c r="L871" s="47"/>
      <c r="M871" s="222"/>
      <c r="N871" s="223"/>
      <c r="O871" s="87"/>
      <c r="P871" s="87"/>
      <c r="Q871" s="87"/>
      <c r="R871" s="87"/>
      <c r="S871" s="87"/>
      <c r="T871" s="88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T871" s="20" t="s">
        <v>143</v>
      </c>
      <c r="AU871" s="20" t="s">
        <v>87</v>
      </c>
    </row>
    <row r="872" s="2" customFormat="1">
      <c r="A872" s="41"/>
      <c r="B872" s="42"/>
      <c r="C872" s="43"/>
      <c r="D872" s="276" t="s">
        <v>793</v>
      </c>
      <c r="E872" s="43"/>
      <c r="F872" s="277" t="s">
        <v>2833</v>
      </c>
      <c r="G872" s="43"/>
      <c r="H872" s="43"/>
      <c r="I872" s="221"/>
      <c r="J872" s="43"/>
      <c r="K872" s="43"/>
      <c r="L872" s="47"/>
      <c r="M872" s="222"/>
      <c r="N872" s="223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793</v>
      </c>
      <c r="AU872" s="20" t="s">
        <v>87</v>
      </c>
    </row>
    <row r="873" s="15" customFormat="1">
      <c r="A873" s="15"/>
      <c r="B873" s="258"/>
      <c r="C873" s="259"/>
      <c r="D873" s="219" t="s">
        <v>278</v>
      </c>
      <c r="E873" s="260" t="s">
        <v>21</v>
      </c>
      <c r="F873" s="261" t="s">
        <v>2567</v>
      </c>
      <c r="G873" s="259"/>
      <c r="H873" s="260" t="s">
        <v>21</v>
      </c>
      <c r="I873" s="262"/>
      <c r="J873" s="259"/>
      <c r="K873" s="259"/>
      <c r="L873" s="263"/>
      <c r="M873" s="264"/>
      <c r="N873" s="265"/>
      <c r="O873" s="265"/>
      <c r="P873" s="265"/>
      <c r="Q873" s="265"/>
      <c r="R873" s="265"/>
      <c r="S873" s="265"/>
      <c r="T873" s="266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7" t="s">
        <v>278</v>
      </c>
      <c r="AU873" s="267" t="s">
        <v>87</v>
      </c>
      <c r="AV873" s="15" t="s">
        <v>85</v>
      </c>
      <c r="AW873" s="15" t="s">
        <v>38</v>
      </c>
      <c r="AX873" s="15" t="s">
        <v>77</v>
      </c>
      <c r="AY873" s="267" t="s">
        <v>136</v>
      </c>
    </row>
    <row r="874" s="13" customFormat="1">
      <c r="A874" s="13"/>
      <c r="B874" s="234"/>
      <c r="C874" s="235"/>
      <c r="D874" s="219" t="s">
        <v>278</v>
      </c>
      <c r="E874" s="236" t="s">
        <v>21</v>
      </c>
      <c r="F874" s="237" t="s">
        <v>2834</v>
      </c>
      <c r="G874" s="235"/>
      <c r="H874" s="238">
        <v>8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278</v>
      </c>
      <c r="AU874" s="244" t="s">
        <v>87</v>
      </c>
      <c r="AV874" s="13" t="s">
        <v>87</v>
      </c>
      <c r="AW874" s="13" t="s">
        <v>38</v>
      </c>
      <c r="AX874" s="13" t="s">
        <v>77</v>
      </c>
      <c r="AY874" s="244" t="s">
        <v>136</v>
      </c>
    </row>
    <row r="875" s="13" customFormat="1">
      <c r="A875" s="13"/>
      <c r="B875" s="234"/>
      <c r="C875" s="235"/>
      <c r="D875" s="219" t="s">
        <v>278</v>
      </c>
      <c r="E875" s="236" t="s">
        <v>21</v>
      </c>
      <c r="F875" s="237" t="s">
        <v>2835</v>
      </c>
      <c r="G875" s="235"/>
      <c r="H875" s="238">
        <v>80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278</v>
      </c>
      <c r="AU875" s="244" t="s">
        <v>87</v>
      </c>
      <c r="AV875" s="13" t="s">
        <v>87</v>
      </c>
      <c r="AW875" s="13" t="s">
        <v>38</v>
      </c>
      <c r="AX875" s="13" t="s">
        <v>77</v>
      </c>
      <c r="AY875" s="244" t="s">
        <v>136</v>
      </c>
    </row>
    <row r="876" s="13" customFormat="1">
      <c r="A876" s="13"/>
      <c r="B876" s="234"/>
      <c r="C876" s="235"/>
      <c r="D876" s="219" t="s">
        <v>278</v>
      </c>
      <c r="E876" s="236" t="s">
        <v>21</v>
      </c>
      <c r="F876" s="237" t="s">
        <v>2836</v>
      </c>
      <c r="G876" s="235"/>
      <c r="H876" s="238">
        <v>11.4</v>
      </c>
      <c r="I876" s="239"/>
      <c r="J876" s="235"/>
      <c r="K876" s="235"/>
      <c r="L876" s="240"/>
      <c r="M876" s="241"/>
      <c r="N876" s="242"/>
      <c r="O876" s="242"/>
      <c r="P876" s="242"/>
      <c r="Q876" s="242"/>
      <c r="R876" s="242"/>
      <c r="S876" s="242"/>
      <c r="T876" s="24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4" t="s">
        <v>278</v>
      </c>
      <c r="AU876" s="244" t="s">
        <v>87</v>
      </c>
      <c r="AV876" s="13" t="s">
        <v>87</v>
      </c>
      <c r="AW876" s="13" t="s">
        <v>38</v>
      </c>
      <c r="AX876" s="13" t="s">
        <v>77</v>
      </c>
      <c r="AY876" s="244" t="s">
        <v>136</v>
      </c>
    </row>
    <row r="877" s="13" customFormat="1">
      <c r="A877" s="13"/>
      <c r="B877" s="234"/>
      <c r="C877" s="235"/>
      <c r="D877" s="219" t="s">
        <v>278</v>
      </c>
      <c r="E877" s="236" t="s">
        <v>21</v>
      </c>
      <c r="F877" s="237" t="s">
        <v>2837</v>
      </c>
      <c r="G877" s="235"/>
      <c r="H877" s="238">
        <v>14.800000000000001</v>
      </c>
      <c r="I877" s="239"/>
      <c r="J877" s="235"/>
      <c r="K877" s="235"/>
      <c r="L877" s="240"/>
      <c r="M877" s="241"/>
      <c r="N877" s="242"/>
      <c r="O877" s="242"/>
      <c r="P877" s="242"/>
      <c r="Q877" s="242"/>
      <c r="R877" s="242"/>
      <c r="S877" s="242"/>
      <c r="T877" s="24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4" t="s">
        <v>278</v>
      </c>
      <c r="AU877" s="244" t="s">
        <v>87</v>
      </c>
      <c r="AV877" s="13" t="s">
        <v>87</v>
      </c>
      <c r="AW877" s="13" t="s">
        <v>38</v>
      </c>
      <c r="AX877" s="13" t="s">
        <v>77</v>
      </c>
      <c r="AY877" s="244" t="s">
        <v>136</v>
      </c>
    </row>
    <row r="878" s="14" customFormat="1">
      <c r="A878" s="14"/>
      <c r="B878" s="245"/>
      <c r="C878" s="246"/>
      <c r="D878" s="219" t="s">
        <v>278</v>
      </c>
      <c r="E878" s="247" t="s">
        <v>21</v>
      </c>
      <c r="F878" s="248" t="s">
        <v>280</v>
      </c>
      <c r="G878" s="246"/>
      <c r="H878" s="249">
        <v>114.2</v>
      </c>
      <c r="I878" s="250"/>
      <c r="J878" s="246"/>
      <c r="K878" s="246"/>
      <c r="L878" s="251"/>
      <c r="M878" s="252"/>
      <c r="N878" s="253"/>
      <c r="O878" s="253"/>
      <c r="P878" s="253"/>
      <c r="Q878" s="253"/>
      <c r="R878" s="253"/>
      <c r="S878" s="253"/>
      <c r="T878" s="25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5" t="s">
        <v>278</v>
      </c>
      <c r="AU878" s="255" t="s">
        <v>87</v>
      </c>
      <c r="AV878" s="14" t="s">
        <v>142</v>
      </c>
      <c r="AW878" s="14" t="s">
        <v>38</v>
      </c>
      <c r="AX878" s="14" t="s">
        <v>85</v>
      </c>
      <c r="AY878" s="255" t="s">
        <v>136</v>
      </c>
    </row>
    <row r="879" s="2" customFormat="1" ht="16.5" customHeight="1">
      <c r="A879" s="41"/>
      <c r="B879" s="42"/>
      <c r="C879" s="205" t="s">
        <v>1763</v>
      </c>
      <c r="D879" s="205" t="s">
        <v>137</v>
      </c>
      <c r="E879" s="206" t="s">
        <v>1827</v>
      </c>
      <c r="F879" s="207" t="s">
        <v>2838</v>
      </c>
      <c r="G879" s="208" t="s">
        <v>140</v>
      </c>
      <c r="H879" s="209">
        <v>1868.26</v>
      </c>
      <c r="I879" s="210"/>
      <c r="J879" s="211">
        <f>ROUND(I879*H879,2)</f>
        <v>0</v>
      </c>
      <c r="K879" s="207" t="s">
        <v>21</v>
      </c>
      <c r="L879" s="212"/>
      <c r="M879" s="213" t="s">
        <v>21</v>
      </c>
      <c r="N879" s="214" t="s">
        <v>48</v>
      </c>
      <c r="O879" s="87"/>
      <c r="P879" s="215">
        <f>O879*H879</f>
        <v>0</v>
      </c>
      <c r="Q879" s="215">
        <v>0.001</v>
      </c>
      <c r="R879" s="215">
        <f>Q879*H879</f>
        <v>1.86826</v>
      </c>
      <c r="S879" s="215">
        <v>0</v>
      </c>
      <c r="T879" s="216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17" t="s">
        <v>200</v>
      </c>
      <c r="AT879" s="217" t="s">
        <v>137</v>
      </c>
      <c r="AU879" s="217" t="s">
        <v>87</v>
      </c>
      <c r="AY879" s="20" t="s">
        <v>136</v>
      </c>
      <c r="BE879" s="218">
        <f>IF(N879="základní",J879,0)</f>
        <v>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20" t="s">
        <v>85</v>
      </c>
      <c r="BK879" s="218">
        <f>ROUND(I879*H879,2)</f>
        <v>0</v>
      </c>
      <c r="BL879" s="20" t="s">
        <v>170</v>
      </c>
      <c r="BM879" s="217" t="s">
        <v>2839</v>
      </c>
    </row>
    <row r="880" s="2" customFormat="1">
      <c r="A880" s="41"/>
      <c r="B880" s="42"/>
      <c r="C880" s="43"/>
      <c r="D880" s="219" t="s">
        <v>143</v>
      </c>
      <c r="E880" s="43"/>
      <c r="F880" s="220" t="s">
        <v>2840</v>
      </c>
      <c r="G880" s="43"/>
      <c r="H880" s="43"/>
      <c r="I880" s="221"/>
      <c r="J880" s="43"/>
      <c r="K880" s="43"/>
      <c r="L880" s="47"/>
      <c r="M880" s="222"/>
      <c r="N880" s="223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143</v>
      </c>
      <c r="AU880" s="20" t="s">
        <v>87</v>
      </c>
    </row>
    <row r="881" s="15" customFormat="1">
      <c r="A881" s="15"/>
      <c r="B881" s="258"/>
      <c r="C881" s="259"/>
      <c r="D881" s="219" t="s">
        <v>278</v>
      </c>
      <c r="E881" s="260" t="s">
        <v>21</v>
      </c>
      <c r="F881" s="261" t="s">
        <v>2567</v>
      </c>
      <c r="G881" s="259"/>
      <c r="H881" s="260" t="s">
        <v>21</v>
      </c>
      <c r="I881" s="262"/>
      <c r="J881" s="259"/>
      <c r="K881" s="259"/>
      <c r="L881" s="263"/>
      <c r="M881" s="264"/>
      <c r="N881" s="265"/>
      <c r="O881" s="265"/>
      <c r="P881" s="265"/>
      <c r="Q881" s="265"/>
      <c r="R881" s="265"/>
      <c r="S881" s="265"/>
      <c r="T881" s="266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7" t="s">
        <v>278</v>
      </c>
      <c r="AU881" s="267" t="s">
        <v>87</v>
      </c>
      <c r="AV881" s="15" t="s">
        <v>85</v>
      </c>
      <c r="AW881" s="15" t="s">
        <v>38</v>
      </c>
      <c r="AX881" s="15" t="s">
        <v>77</v>
      </c>
      <c r="AY881" s="267" t="s">
        <v>136</v>
      </c>
    </row>
    <row r="882" s="13" customFormat="1">
      <c r="A882" s="13"/>
      <c r="B882" s="234"/>
      <c r="C882" s="235"/>
      <c r="D882" s="219" t="s">
        <v>278</v>
      </c>
      <c r="E882" s="236" t="s">
        <v>21</v>
      </c>
      <c r="F882" s="237" t="s">
        <v>2841</v>
      </c>
      <c r="G882" s="235"/>
      <c r="H882" s="238">
        <v>134.66</v>
      </c>
      <c r="I882" s="239"/>
      <c r="J882" s="235"/>
      <c r="K882" s="235"/>
      <c r="L882" s="240"/>
      <c r="M882" s="241"/>
      <c r="N882" s="242"/>
      <c r="O882" s="242"/>
      <c r="P882" s="242"/>
      <c r="Q882" s="242"/>
      <c r="R882" s="242"/>
      <c r="S882" s="242"/>
      <c r="T882" s="24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4" t="s">
        <v>278</v>
      </c>
      <c r="AU882" s="244" t="s">
        <v>87</v>
      </c>
      <c r="AV882" s="13" t="s">
        <v>87</v>
      </c>
      <c r="AW882" s="13" t="s">
        <v>38</v>
      </c>
      <c r="AX882" s="13" t="s">
        <v>77</v>
      </c>
      <c r="AY882" s="244" t="s">
        <v>136</v>
      </c>
    </row>
    <row r="883" s="13" customFormat="1">
      <c r="A883" s="13"/>
      <c r="B883" s="234"/>
      <c r="C883" s="235"/>
      <c r="D883" s="219" t="s">
        <v>278</v>
      </c>
      <c r="E883" s="236" t="s">
        <v>21</v>
      </c>
      <c r="F883" s="237" t="s">
        <v>2842</v>
      </c>
      <c r="G883" s="235"/>
      <c r="H883" s="238">
        <v>1303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278</v>
      </c>
      <c r="AU883" s="244" t="s">
        <v>87</v>
      </c>
      <c r="AV883" s="13" t="s">
        <v>87</v>
      </c>
      <c r="AW883" s="13" t="s">
        <v>38</v>
      </c>
      <c r="AX883" s="13" t="s">
        <v>77</v>
      </c>
      <c r="AY883" s="244" t="s">
        <v>136</v>
      </c>
    </row>
    <row r="884" s="13" customFormat="1">
      <c r="A884" s="13"/>
      <c r="B884" s="234"/>
      <c r="C884" s="235"/>
      <c r="D884" s="219" t="s">
        <v>278</v>
      </c>
      <c r="E884" s="236" t="s">
        <v>21</v>
      </c>
      <c r="F884" s="237" t="s">
        <v>2843</v>
      </c>
      <c r="G884" s="235"/>
      <c r="H884" s="238">
        <v>191.12000000000001</v>
      </c>
      <c r="I884" s="239"/>
      <c r="J884" s="235"/>
      <c r="K884" s="235"/>
      <c r="L884" s="240"/>
      <c r="M884" s="241"/>
      <c r="N884" s="242"/>
      <c r="O884" s="242"/>
      <c r="P884" s="242"/>
      <c r="Q884" s="242"/>
      <c r="R884" s="242"/>
      <c r="S884" s="242"/>
      <c r="T884" s="24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4" t="s">
        <v>278</v>
      </c>
      <c r="AU884" s="244" t="s">
        <v>87</v>
      </c>
      <c r="AV884" s="13" t="s">
        <v>87</v>
      </c>
      <c r="AW884" s="13" t="s">
        <v>38</v>
      </c>
      <c r="AX884" s="13" t="s">
        <v>77</v>
      </c>
      <c r="AY884" s="244" t="s">
        <v>136</v>
      </c>
    </row>
    <row r="885" s="13" customFormat="1">
      <c r="A885" s="13"/>
      <c r="B885" s="234"/>
      <c r="C885" s="235"/>
      <c r="D885" s="219" t="s">
        <v>278</v>
      </c>
      <c r="E885" s="236" t="s">
        <v>21</v>
      </c>
      <c r="F885" s="237" t="s">
        <v>2844</v>
      </c>
      <c r="G885" s="235"/>
      <c r="H885" s="238">
        <v>239.47999999999999</v>
      </c>
      <c r="I885" s="239"/>
      <c r="J885" s="235"/>
      <c r="K885" s="235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278</v>
      </c>
      <c r="AU885" s="244" t="s">
        <v>87</v>
      </c>
      <c r="AV885" s="13" t="s">
        <v>87</v>
      </c>
      <c r="AW885" s="13" t="s">
        <v>38</v>
      </c>
      <c r="AX885" s="13" t="s">
        <v>77</v>
      </c>
      <c r="AY885" s="244" t="s">
        <v>136</v>
      </c>
    </row>
    <row r="886" s="14" customFormat="1">
      <c r="A886" s="14"/>
      <c r="B886" s="245"/>
      <c r="C886" s="246"/>
      <c r="D886" s="219" t="s">
        <v>278</v>
      </c>
      <c r="E886" s="247" t="s">
        <v>2061</v>
      </c>
      <c r="F886" s="248" t="s">
        <v>280</v>
      </c>
      <c r="G886" s="246"/>
      <c r="H886" s="249">
        <v>1868.26</v>
      </c>
      <c r="I886" s="250"/>
      <c r="J886" s="246"/>
      <c r="K886" s="246"/>
      <c r="L886" s="251"/>
      <c r="M886" s="252"/>
      <c r="N886" s="253"/>
      <c r="O886" s="253"/>
      <c r="P886" s="253"/>
      <c r="Q886" s="253"/>
      <c r="R886" s="253"/>
      <c r="S886" s="253"/>
      <c r="T886" s="25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5" t="s">
        <v>278</v>
      </c>
      <c r="AU886" s="255" t="s">
        <v>87</v>
      </c>
      <c r="AV886" s="14" t="s">
        <v>142</v>
      </c>
      <c r="AW886" s="14" t="s">
        <v>38</v>
      </c>
      <c r="AX886" s="14" t="s">
        <v>85</v>
      </c>
      <c r="AY886" s="255" t="s">
        <v>136</v>
      </c>
    </row>
    <row r="887" s="2" customFormat="1" ht="16.5" customHeight="1">
      <c r="A887" s="41"/>
      <c r="B887" s="42"/>
      <c r="C887" s="225" t="s">
        <v>419</v>
      </c>
      <c r="D887" s="225" t="s">
        <v>152</v>
      </c>
      <c r="E887" s="226" t="s">
        <v>1805</v>
      </c>
      <c r="F887" s="227" t="s">
        <v>1806</v>
      </c>
      <c r="G887" s="228" t="s">
        <v>140</v>
      </c>
      <c r="H887" s="229">
        <v>600</v>
      </c>
      <c r="I887" s="230"/>
      <c r="J887" s="231">
        <f>ROUND(I887*H887,2)</f>
        <v>0</v>
      </c>
      <c r="K887" s="227" t="s">
        <v>790</v>
      </c>
      <c r="L887" s="47"/>
      <c r="M887" s="232" t="s">
        <v>21</v>
      </c>
      <c r="N887" s="233" t="s">
        <v>48</v>
      </c>
      <c r="O887" s="87"/>
      <c r="P887" s="215">
        <f>O887*H887</f>
        <v>0</v>
      </c>
      <c r="Q887" s="215">
        <v>5.0000000000000002E-05</v>
      </c>
      <c r="R887" s="215">
        <f>Q887*H887</f>
        <v>0.030000000000000002</v>
      </c>
      <c r="S887" s="215">
        <v>0</v>
      </c>
      <c r="T887" s="216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17" t="s">
        <v>170</v>
      </c>
      <c r="AT887" s="217" t="s">
        <v>152</v>
      </c>
      <c r="AU887" s="217" t="s">
        <v>87</v>
      </c>
      <c r="AY887" s="20" t="s">
        <v>136</v>
      </c>
      <c r="BE887" s="218">
        <f>IF(N887="základní",J887,0)</f>
        <v>0</v>
      </c>
      <c r="BF887" s="218">
        <f>IF(N887="snížená",J887,0)</f>
        <v>0</v>
      </c>
      <c r="BG887" s="218">
        <f>IF(N887="zákl. přenesená",J887,0)</f>
        <v>0</v>
      </c>
      <c r="BH887" s="218">
        <f>IF(N887="sníž. přenesená",J887,0)</f>
        <v>0</v>
      </c>
      <c r="BI887" s="218">
        <f>IF(N887="nulová",J887,0)</f>
        <v>0</v>
      </c>
      <c r="BJ887" s="20" t="s">
        <v>85</v>
      </c>
      <c r="BK887" s="218">
        <f>ROUND(I887*H887,2)</f>
        <v>0</v>
      </c>
      <c r="BL887" s="20" t="s">
        <v>170</v>
      </c>
      <c r="BM887" s="217" t="s">
        <v>2845</v>
      </c>
    </row>
    <row r="888" s="2" customFormat="1">
      <c r="A888" s="41"/>
      <c r="B888" s="42"/>
      <c r="C888" s="43"/>
      <c r="D888" s="219" t="s">
        <v>143</v>
      </c>
      <c r="E888" s="43"/>
      <c r="F888" s="220" t="s">
        <v>1808</v>
      </c>
      <c r="G888" s="43"/>
      <c r="H888" s="43"/>
      <c r="I888" s="221"/>
      <c r="J888" s="43"/>
      <c r="K888" s="43"/>
      <c r="L888" s="47"/>
      <c r="M888" s="222"/>
      <c r="N888" s="223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143</v>
      </c>
      <c r="AU888" s="20" t="s">
        <v>87</v>
      </c>
    </row>
    <row r="889" s="2" customFormat="1">
      <c r="A889" s="41"/>
      <c r="B889" s="42"/>
      <c r="C889" s="43"/>
      <c r="D889" s="276" t="s">
        <v>793</v>
      </c>
      <c r="E889" s="43"/>
      <c r="F889" s="277" t="s">
        <v>1809</v>
      </c>
      <c r="G889" s="43"/>
      <c r="H889" s="43"/>
      <c r="I889" s="221"/>
      <c r="J889" s="43"/>
      <c r="K889" s="43"/>
      <c r="L889" s="47"/>
      <c r="M889" s="222"/>
      <c r="N889" s="223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793</v>
      </c>
      <c r="AU889" s="20" t="s">
        <v>87</v>
      </c>
    </row>
    <row r="890" s="2" customFormat="1">
      <c r="A890" s="41"/>
      <c r="B890" s="42"/>
      <c r="C890" s="43"/>
      <c r="D890" s="219" t="s">
        <v>144</v>
      </c>
      <c r="E890" s="43"/>
      <c r="F890" s="224" t="s">
        <v>2846</v>
      </c>
      <c r="G890" s="43"/>
      <c r="H890" s="43"/>
      <c r="I890" s="221"/>
      <c r="J890" s="43"/>
      <c r="K890" s="43"/>
      <c r="L890" s="47"/>
      <c r="M890" s="222"/>
      <c r="N890" s="223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T890" s="20" t="s">
        <v>144</v>
      </c>
      <c r="AU890" s="20" t="s">
        <v>87</v>
      </c>
    </row>
    <row r="891" s="13" customFormat="1">
      <c r="A891" s="13"/>
      <c r="B891" s="234"/>
      <c r="C891" s="235"/>
      <c r="D891" s="219" t="s">
        <v>278</v>
      </c>
      <c r="E891" s="236" t="s">
        <v>21</v>
      </c>
      <c r="F891" s="237" t="s">
        <v>2058</v>
      </c>
      <c r="G891" s="235"/>
      <c r="H891" s="238">
        <v>600</v>
      </c>
      <c r="I891" s="239"/>
      <c r="J891" s="235"/>
      <c r="K891" s="235"/>
      <c r="L891" s="240"/>
      <c r="M891" s="241"/>
      <c r="N891" s="242"/>
      <c r="O891" s="242"/>
      <c r="P891" s="242"/>
      <c r="Q891" s="242"/>
      <c r="R891" s="242"/>
      <c r="S891" s="242"/>
      <c r="T891" s="24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4" t="s">
        <v>278</v>
      </c>
      <c r="AU891" s="244" t="s">
        <v>87</v>
      </c>
      <c r="AV891" s="13" t="s">
        <v>87</v>
      </c>
      <c r="AW891" s="13" t="s">
        <v>38</v>
      </c>
      <c r="AX891" s="13" t="s">
        <v>85</v>
      </c>
      <c r="AY891" s="244" t="s">
        <v>136</v>
      </c>
    </row>
    <row r="892" s="2" customFormat="1" ht="16.5" customHeight="1">
      <c r="A892" s="41"/>
      <c r="B892" s="42"/>
      <c r="C892" s="205" t="s">
        <v>1774</v>
      </c>
      <c r="D892" s="205" t="s">
        <v>137</v>
      </c>
      <c r="E892" s="206" t="s">
        <v>2847</v>
      </c>
      <c r="F892" s="207" t="s">
        <v>2848</v>
      </c>
      <c r="G892" s="208" t="s">
        <v>140</v>
      </c>
      <c r="H892" s="209">
        <v>600</v>
      </c>
      <c r="I892" s="210"/>
      <c r="J892" s="211">
        <f>ROUND(I892*H892,2)</f>
        <v>0</v>
      </c>
      <c r="K892" s="207" t="s">
        <v>21</v>
      </c>
      <c r="L892" s="212"/>
      <c r="M892" s="213" t="s">
        <v>21</v>
      </c>
      <c r="N892" s="214" t="s">
        <v>48</v>
      </c>
      <c r="O892" s="87"/>
      <c r="P892" s="215">
        <f>O892*H892</f>
        <v>0</v>
      </c>
      <c r="Q892" s="215">
        <v>0.001</v>
      </c>
      <c r="R892" s="215">
        <f>Q892*H892</f>
        <v>0.59999999999999998</v>
      </c>
      <c r="S892" s="215">
        <v>0</v>
      </c>
      <c r="T892" s="216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217" t="s">
        <v>200</v>
      </c>
      <c r="AT892" s="217" t="s">
        <v>137</v>
      </c>
      <c r="AU892" s="217" t="s">
        <v>87</v>
      </c>
      <c r="AY892" s="20" t="s">
        <v>136</v>
      </c>
      <c r="BE892" s="218">
        <f>IF(N892="základní",J892,0)</f>
        <v>0</v>
      </c>
      <c r="BF892" s="218">
        <f>IF(N892="snížená",J892,0)</f>
        <v>0</v>
      </c>
      <c r="BG892" s="218">
        <f>IF(N892="zákl. přenesená",J892,0)</f>
        <v>0</v>
      </c>
      <c r="BH892" s="218">
        <f>IF(N892="sníž. přenesená",J892,0)</f>
        <v>0</v>
      </c>
      <c r="BI892" s="218">
        <f>IF(N892="nulová",J892,0)</f>
        <v>0</v>
      </c>
      <c r="BJ892" s="20" t="s">
        <v>85</v>
      </c>
      <c r="BK892" s="218">
        <f>ROUND(I892*H892,2)</f>
        <v>0</v>
      </c>
      <c r="BL892" s="20" t="s">
        <v>170</v>
      </c>
      <c r="BM892" s="217" t="s">
        <v>2849</v>
      </c>
    </row>
    <row r="893" s="2" customFormat="1">
      <c r="A893" s="41"/>
      <c r="B893" s="42"/>
      <c r="C893" s="43"/>
      <c r="D893" s="219" t="s">
        <v>143</v>
      </c>
      <c r="E893" s="43"/>
      <c r="F893" s="220" t="s">
        <v>2848</v>
      </c>
      <c r="G893" s="43"/>
      <c r="H893" s="43"/>
      <c r="I893" s="221"/>
      <c r="J893" s="43"/>
      <c r="K893" s="43"/>
      <c r="L893" s="47"/>
      <c r="M893" s="222"/>
      <c r="N893" s="223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0" t="s">
        <v>143</v>
      </c>
      <c r="AU893" s="20" t="s">
        <v>87</v>
      </c>
    </row>
    <row r="894" s="15" customFormat="1">
      <c r="A894" s="15"/>
      <c r="B894" s="258"/>
      <c r="C894" s="259"/>
      <c r="D894" s="219" t="s">
        <v>278</v>
      </c>
      <c r="E894" s="260" t="s">
        <v>21</v>
      </c>
      <c r="F894" s="261" t="s">
        <v>2823</v>
      </c>
      <c r="G894" s="259"/>
      <c r="H894" s="260" t="s">
        <v>21</v>
      </c>
      <c r="I894" s="262"/>
      <c r="J894" s="259"/>
      <c r="K894" s="259"/>
      <c r="L894" s="263"/>
      <c r="M894" s="264"/>
      <c r="N894" s="265"/>
      <c r="O894" s="265"/>
      <c r="P894" s="265"/>
      <c r="Q894" s="265"/>
      <c r="R894" s="265"/>
      <c r="S894" s="265"/>
      <c r="T894" s="266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7" t="s">
        <v>278</v>
      </c>
      <c r="AU894" s="267" t="s">
        <v>87</v>
      </c>
      <c r="AV894" s="15" t="s">
        <v>85</v>
      </c>
      <c r="AW894" s="15" t="s">
        <v>38</v>
      </c>
      <c r="AX894" s="15" t="s">
        <v>77</v>
      </c>
      <c r="AY894" s="267" t="s">
        <v>136</v>
      </c>
    </row>
    <row r="895" s="13" customFormat="1">
      <c r="A895" s="13"/>
      <c r="B895" s="234"/>
      <c r="C895" s="235"/>
      <c r="D895" s="219" t="s">
        <v>278</v>
      </c>
      <c r="E895" s="236" t="s">
        <v>2058</v>
      </c>
      <c r="F895" s="237" t="s">
        <v>2850</v>
      </c>
      <c r="G895" s="235"/>
      <c r="H895" s="238">
        <v>600</v>
      </c>
      <c r="I895" s="239"/>
      <c r="J895" s="235"/>
      <c r="K895" s="235"/>
      <c r="L895" s="240"/>
      <c r="M895" s="241"/>
      <c r="N895" s="242"/>
      <c r="O895" s="242"/>
      <c r="P895" s="242"/>
      <c r="Q895" s="242"/>
      <c r="R895" s="242"/>
      <c r="S895" s="242"/>
      <c r="T895" s="24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4" t="s">
        <v>278</v>
      </c>
      <c r="AU895" s="244" t="s">
        <v>87</v>
      </c>
      <c r="AV895" s="13" t="s">
        <v>87</v>
      </c>
      <c r="AW895" s="13" t="s">
        <v>38</v>
      </c>
      <c r="AX895" s="13" t="s">
        <v>85</v>
      </c>
      <c r="AY895" s="244" t="s">
        <v>136</v>
      </c>
    </row>
    <row r="896" s="2" customFormat="1" ht="16.5" customHeight="1">
      <c r="A896" s="41"/>
      <c r="B896" s="42"/>
      <c r="C896" s="225" t="s">
        <v>422</v>
      </c>
      <c r="D896" s="225" t="s">
        <v>152</v>
      </c>
      <c r="E896" s="226" t="s">
        <v>1816</v>
      </c>
      <c r="F896" s="227" t="s">
        <v>1817</v>
      </c>
      <c r="G896" s="228" t="s">
        <v>140</v>
      </c>
      <c r="H896" s="229">
        <v>19587.66</v>
      </c>
      <c r="I896" s="230"/>
      <c r="J896" s="231">
        <f>ROUND(I896*H896,2)</f>
        <v>0</v>
      </c>
      <c r="K896" s="227" t="s">
        <v>790</v>
      </c>
      <c r="L896" s="47"/>
      <c r="M896" s="232" t="s">
        <v>21</v>
      </c>
      <c r="N896" s="233" t="s">
        <v>48</v>
      </c>
      <c r="O896" s="87"/>
      <c r="P896" s="215">
        <f>O896*H896</f>
        <v>0</v>
      </c>
      <c r="Q896" s="215">
        <v>5.0000000000000002E-05</v>
      </c>
      <c r="R896" s="215">
        <f>Q896*H896</f>
        <v>0.979383</v>
      </c>
      <c r="S896" s="215">
        <v>0</v>
      </c>
      <c r="T896" s="216">
        <f>S896*H896</f>
        <v>0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17" t="s">
        <v>170</v>
      </c>
      <c r="AT896" s="217" t="s">
        <v>152</v>
      </c>
      <c r="AU896" s="217" t="s">
        <v>87</v>
      </c>
      <c r="AY896" s="20" t="s">
        <v>136</v>
      </c>
      <c r="BE896" s="218">
        <f>IF(N896="základní",J896,0)</f>
        <v>0</v>
      </c>
      <c r="BF896" s="218">
        <f>IF(N896="snížená",J896,0)</f>
        <v>0</v>
      </c>
      <c r="BG896" s="218">
        <f>IF(N896="zákl. přenesená",J896,0)</f>
        <v>0</v>
      </c>
      <c r="BH896" s="218">
        <f>IF(N896="sníž. přenesená",J896,0)</f>
        <v>0</v>
      </c>
      <c r="BI896" s="218">
        <f>IF(N896="nulová",J896,0)</f>
        <v>0</v>
      </c>
      <c r="BJ896" s="20" t="s">
        <v>85</v>
      </c>
      <c r="BK896" s="218">
        <f>ROUND(I896*H896,2)</f>
        <v>0</v>
      </c>
      <c r="BL896" s="20" t="s">
        <v>170</v>
      </c>
      <c r="BM896" s="217" t="s">
        <v>2851</v>
      </c>
    </row>
    <row r="897" s="2" customFormat="1">
      <c r="A897" s="41"/>
      <c r="B897" s="42"/>
      <c r="C897" s="43"/>
      <c r="D897" s="219" t="s">
        <v>143</v>
      </c>
      <c r="E897" s="43"/>
      <c r="F897" s="220" t="s">
        <v>1819</v>
      </c>
      <c r="G897" s="43"/>
      <c r="H897" s="43"/>
      <c r="I897" s="221"/>
      <c r="J897" s="43"/>
      <c r="K897" s="43"/>
      <c r="L897" s="47"/>
      <c r="M897" s="222"/>
      <c r="N897" s="223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143</v>
      </c>
      <c r="AU897" s="20" t="s">
        <v>87</v>
      </c>
    </row>
    <row r="898" s="2" customFormat="1">
      <c r="A898" s="41"/>
      <c r="B898" s="42"/>
      <c r="C898" s="43"/>
      <c r="D898" s="276" t="s">
        <v>793</v>
      </c>
      <c r="E898" s="43"/>
      <c r="F898" s="277" t="s">
        <v>1820</v>
      </c>
      <c r="G898" s="43"/>
      <c r="H898" s="43"/>
      <c r="I898" s="221"/>
      <c r="J898" s="43"/>
      <c r="K898" s="43"/>
      <c r="L898" s="47"/>
      <c r="M898" s="222"/>
      <c r="N898" s="223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793</v>
      </c>
      <c r="AU898" s="20" t="s">
        <v>87</v>
      </c>
    </row>
    <row r="899" s="2" customFormat="1">
      <c r="A899" s="41"/>
      <c r="B899" s="42"/>
      <c r="C899" s="43"/>
      <c r="D899" s="219" t="s">
        <v>144</v>
      </c>
      <c r="E899" s="43"/>
      <c r="F899" s="224" t="s">
        <v>1810</v>
      </c>
      <c r="G899" s="43"/>
      <c r="H899" s="43"/>
      <c r="I899" s="221"/>
      <c r="J899" s="43"/>
      <c r="K899" s="43"/>
      <c r="L899" s="47"/>
      <c r="M899" s="222"/>
      <c r="N899" s="223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144</v>
      </c>
      <c r="AU899" s="20" t="s">
        <v>87</v>
      </c>
    </row>
    <row r="900" s="13" customFormat="1">
      <c r="A900" s="13"/>
      <c r="B900" s="234"/>
      <c r="C900" s="235"/>
      <c r="D900" s="219" t="s">
        <v>278</v>
      </c>
      <c r="E900" s="236" t="s">
        <v>21</v>
      </c>
      <c r="F900" s="237" t="s">
        <v>2028</v>
      </c>
      <c r="G900" s="235"/>
      <c r="H900" s="238">
        <v>105.95999999999999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4" t="s">
        <v>278</v>
      </c>
      <c r="AU900" s="244" t="s">
        <v>87</v>
      </c>
      <c r="AV900" s="13" t="s">
        <v>87</v>
      </c>
      <c r="AW900" s="13" t="s">
        <v>38</v>
      </c>
      <c r="AX900" s="13" t="s">
        <v>77</v>
      </c>
      <c r="AY900" s="244" t="s">
        <v>136</v>
      </c>
    </row>
    <row r="901" s="13" customFormat="1">
      <c r="A901" s="13"/>
      <c r="B901" s="234"/>
      <c r="C901" s="235"/>
      <c r="D901" s="219" t="s">
        <v>278</v>
      </c>
      <c r="E901" s="236" t="s">
        <v>21</v>
      </c>
      <c r="F901" s="237" t="s">
        <v>2031</v>
      </c>
      <c r="G901" s="235"/>
      <c r="H901" s="238">
        <v>117.66</v>
      </c>
      <c r="I901" s="239"/>
      <c r="J901" s="235"/>
      <c r="K901" s="235"/>
      <c r="L901" s="240"/>
      <c r="M901" s="241"/>
      <c r="N901" s="242"/>
      <c r="O901" s="242"/>
      <c r="P901" s="242"/>
      <c r="Q901" s="242"/>
      <c r="R901" s="242"/>
      <c r="S901" s="242"/>
      <c r="T901" s="24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4" t="s">
        <v>278</v>
      </c>
      <c r="AU901" s="244" t="s">
        <v>87</v>
      </c>
      <c r="AV901" s="13" t="s">
        <v>87</v>
      </c>
      <c r="AW901" s="13" t="s">
        <v>38</v>
      </c>
      <c r="AX901" s="13" t="s">
        <v>77</v>
      </c>
      <c r="AY901" s="244" t="s">
        <v>136</v>
      </c>
    </row>
    <row r="902" s="13" customFormat="1">
      <c r="A902" s="13"/>
      <c r="B902" s="234"/>
      <c r="C902" s="235"/>
      <c r="D902" s="219" t="s">
        <v>278</v>
      </c>
      <c r="E902" s="236" t="s">
        <v>21</v>
      </c>
      <c r="F902" s="237" t="s">
        <v>2025</v>
      </c>
      <c r="G902" s="235"/>
      <c r="H902" s="238">
        <v>1502.55</v>
      </c>
      <c r="I902" s="239"/>
      <c r="J902" s="235"/>
      <c r="K902" s="235"/>
      <c r="L902" s="240"/>
      <c r="M902" s="241"/>
      <c r="N902" s="242"/>
      <c r="O902" s="242"/>
      <c r="P902" s="242"/>
      <c r="Q902" s="242"/>
      <c r="R902" s="242"/>
      <c r="S902" s="242"/>
      <c r="T902" s="24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4" t="s">
        <v>278</v>
      </c>
      <c r="AU902" s="244" t="s">
        <v>87</v>
      </c>
      <c r="AV902" s="13" t="s">
        <v>87</v>
      </c>
      <c r="AW902" s="13" t="s">
        <v>38</v>
      </c>
      <c r="AX902" s="13" t="s">
        <v>77</v>
      </c>
      <c r="AY902" s="244" t="s">
        <v>136</v>
      </c>
    </row>
    <row r="903" s="13" customFormat="1">
      <c r="A903" s="13"/>
      <c r="B903" s="234"/>
      <c r="C903" s="235"/>
      <c r="D903" s="219" t="s">
        <v>278</v>
      </c>
      <c r="E903" s="236" t="s">
        <v>21</v>
      </c>
      <c r="F903" s="237" t="s">
        <v>2067</v>
      </c>
      <c r="G903" s="235"/>
      <c r="H903" s="238">
        <v>2.3700000000000001</v>
      </c>
      <c r="I903" s="239"/>
      <c r="J903" s="235"/>
      <c r="K903" s="235"/>
      <c r="L903" s="240"/>
      <c r="M903" s="241"/>
      <c r="N903" s="242"/>
      <c r="O903" s="242"/>
      <c r="P903" s="242"/>
      <c r="Q903" s="242"/>
      <c r="R903" s="242"/>
      <c r="S903" s="242"/>
      <c r="T903" s="24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4" t="s">
        <v>278</v>
      </c>
      <c r="AU903" s="244" t="s">
        <v>87</v>
      </c>
      <c r="AV903" s="13" t="s">
        <v>87</v>
      </c>
      <c r="AW903" s="13" t="s">
        <v>38</v>
      </c>
      <c r="AX903" s="13" t="s">
        <v>77</v>
      </c>
      <c r="AY903" s="244" t="s">
        <v>136</v>
      </c>
    </row>
    <row r="904" s="13" customFormat="1">
      <c r="A904" s="13"/>
      <c r="B904" s="234"/>
      <c r="C904" s="235"/>
      <c r="D904" s="219" t="s">
        <v>278</v>
      </c>
      <c r="E904" s="236" t="s">
        <v>21</v>
      </c>
      <c r="F904" s="237" t="s">
        <v>1982</v>
      </c>
      <c r="G904" s="235"/>
      <c r="H904" s="238">
        <v>14150.5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278</v>
      </c>
      <c r="AU904" s="244" t="s">
        <v>87</v>
      </c>
      <c r="AV904" s="13" t="s">
        <v>87</v>
      </c>
      <c r="AW904" s="13" t="s">
        <v>38</v>
      </c>
      <c r="AX904" s="13" t="s">
        <v>77</v>
      </c>
      <c r="AY904" s="244" t="s">
        <v>136</v>
      </c>
    </row>
    <row r="905" s="13" customFormat="1">
      <c r="A905" s="13"/>
      <c r="B905" s="234"/>
      <c r="C905" s="235"/>
      <c r="D905" s="219" t="s">
        <v>278</v>
      </c>
      <c r="E905" s="236" t="s">
        <v>21</v>
      </c>
      <c r="F905" s="237" t="s">
        <v>1974</v>
      </c>
      <c r="G905" s="235"/>
      <c r="H905" s="238">
        <v>2273.4699999999998</v>
      </c>
      <c r="I905" s="239"/>
      <c r="J905" s="235"/>
      <c r="K905" s="235"/>
      <c r="L905" s="240"/>
      <c r="M905" s="241"/>
      <c r="N905" s="242"/>
      <c r="O905" s="242"/>
      <c r="P905" s="242"/>
      <c r="Q905" s="242"/>
      <c r="R905" s="242"/>
      <c r="S905" s="242"/>
      <c r="T905" s="24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4" t="s">
        <v>278</v>
      </c>
      <c r="AU905" s="244" t="s">
        <v>87</v>
      </c>
      <c r="AV905" s="13" t="s">
        <v>87</v>
      </c>
      <c r="AW905" s="13" t="s">
        <v>38</v>
      </c>
      <c r="AX905" s="13" t="s">
        <v>77</v>
      </c>
      <c r="AY905" s="244" t="s">
        <v>136</v>
      </c>
    </row>
    <row r="906" s="13" customFormat="1">
      <c r="A906" s="13"/>
      <c r="B906" s="234"/>
      <c r="C906" s="235"/>
      <c r="D906" s="219" t="s">
        <v>278</v>
      </c>
      <c r="E906" s="236" t="s">
        <v>21</v>
      </c>
      <c r="F906" s="237" t="s">
        <v>1993</v>
      </c>
      <c r="G906" s="235"/>
      <c r="H906" s="238">
        <v>1435.1500000000001</v>
      </c>
      <c r="I906" s="239"/>
      <c r="J906" s="235"/>
      <c r="K906" s="235"/>
      <c r="L906" s="240"/>
      <c r="M906" s="241"/>
      <c r="N906" s="242"/>
      <c r="O906" s="242"/>
      <c r="P906" s="242"/>
      <c r="Q906" s="242"/>
      <c r="R906" s="242"/>
      <c r="S906" s="242"/>
      <c r="T906" s="24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4" t="s">
        <v>278</v>
      </c>
      <c r="AU906" s="244" t="s">
        <v>87</v>
      </c>
      <c r="AV906" s="13" t="s">
        <v>87</v>
      </c>
      <c r="AW906" s="13" t="s">
        <v>38</v>
      </c>
      <c r="AX906" s="13" t="s">
        <v>77</v>
      </c>
      <c r="AY906" s="244" t="s">
        <v>136</v>
      </c>
    </row>
    <row r="907" s="14" customFormat="1">
      <c r="A907" s="14"/>
      <c r="B907" s="245"/>
      <c r="C907" s="246"/>
      <c r="D907" s="219" t="s">
        <v>278</v>
      </c>
      <c r="E907" s="247" t="s">
        <v>21</v>
      </c>
      <c r="F907" s="248" t="s">
        <v>280</v>
      </c>
      <c r="G907" s="246"/>
      <c r="H907" s="249">
        <v>19587.66</v>
      </c>
      <c r="I907" s="250"/>
      <c r="J907" s="246"/>
      <c r="K907" s="246"/>
      <c r="L907" s="251"/>
      <c r="M907" s="252"/>
      <c r="N907" s="253"/>
      <c r="O907" s="253"/>
      <c r="P907" s="253"/>
      <c r="Q907" s="253"/>
      <c r="R907" s="253"/>
      <c r="S907" s="253"/>
      <c r="T907" s="25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5" t="s">
        <v>278</v>
      </c>
      <c r="AU907" s="255" t="s">
        <v>87</v>
      </c>
      <c r="AV907" s="14" t="s">
        <v>142</v>
      </c>
      <c r="AW907" s="14" t="s">
        <v>38</v>
      </c>
      <c r="AX907" s="14" t="s">
        <v>85</v>
      </c>
      <c r="AY907" s="255" t="s">
        <v>136</v>
      </c>
    </row>
    <row r="908" s="2" customFormat="1" ht="16.5" customHeight="1">
      <c r="A908" s="41"/>
      <c r="B908" s="42"/>
      <c r="C908" s="205" t="s">
        <v>1786</v>
      </c>
      <c r="D908" s="205" t="s">
        <v>137</v>
      </c>
      <c r="E908" s="206" t="s">
        <v>2852</v>
      </c>
      <c r="F908" s="207" t="s">
        <v>2853</v>
      </c>
      <c r="G908" s="208" t="s">
        <v>140</v>
      </c>
      <c r="H908" s="209">
        <v>105.95999999999999</v>
      </c>
      <c r="I908" s="210"/>
      <c r="J908" s="211">
        <f>ROUND(I908*H908,2)</f>
        <v>0</v>
      </c>
      <c r="K908" s="207" t="s">
        <v>21</v>
      </c>
      <c r="L908" s="212"/>
      <c r="M908" s="213" t="s">
        <v>21</v>
      </c>
      <c r="N908" s="214" t="s">
        <v>48</v>
      </c>
      <c r="O908" s="87"/>
      <c r="P908" s="215">
        <f>O908*H908</f>
        <v>0</v>
      </c>
      <c r="Q908" s="215">
        <v>0.001</v>
      </c>
      <c r="R908" s="215">
        <f>Q908*H908</f>
        <v>0.10596</v>
      </c>
      <c r="S908" s="215">
        <v>0</v>
      </c>
      <c r="T908" s="216">
        <f>S908*H908</f>
        <v>0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17" t="s">
        <v>200</v>
      </c>
      <c r="AT908" s="217" t="s">
        <v>137</v>
      </c>
      <c r="AU908" s="217" t="s">
        <v>87</v>
      </c>
      <c r="AY908" s="20" t="s">
        <v>136</v>
      </c>
      <c r="BE908" s="218">
        <f>IF(N908="základní",J908,0)</f>
        <v>0</v>
      </c>
      <c r="BF908" s="218">
        <f>IF(N908="snížená",J908,0)</f>
        <v>0</v>
      </c>
      <c r="BG908" s="218">
        <f>IF(N908="zákl. přenesená",J908,0)</f>
        <v>0</v>
      </c>
      <c r="BH908" s="218">
        <f>IF(N908="sníž. přenesená",J908,0)</f>
        <v>0</v>
      </c>
      <c r="BI908" s="218">
        <f>IF(N908="nulová",J908,0)</f>
        <v>0</v>
      </c>
      <c r="BJ908" s="20" t="s">
        <v>85</v>
      </c>
      <c r="BK908" s="218">
        <f>ROUND(I908*H908,2)</f>
        <v>0</v>
      </c>
      <c r="BL908" s="20" t="s">
        <v>170</v>
      </c>
      <c r="BM908" s="217" t="s">
        <v>2854</v>
      </c>
    </row>
    <row r="909" s="2" customFormat="1">
      <c r="A909" s="41"/>
      <c r="B909" s="42"/>
      <c r="C909" s="43"/>
      <c r="D909" s="219" t="s">
        <v>143</v>
      </c>
      <c r="E909" s="43"/>
      <c r="F909" s="220" t="s">
        <v>2855</v>
      </c>
      <c r="G909" s="43"/>
      <c r="H909" s="43"/>
      <c r="I909" s="221"/>
      <c r="J909" s="43"/>
      <c r="K909" s="43"/>
      <c r="L909" s="47"/>
      <c r="M909" s="222"/>
      <c r="N909" s="223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143</v>
      </c>
      <c r="AU909" s="20" t="s">
        <v>87</v>
      </c>
    </row>
    <row r="910" s="15" customFormat="1">
      <c r="A910" s="15"/>
      <c r="B910" s="258"/>
      <c r="C910" s="259"/>
      <c r="D910" s="219" t="s">
        <v>278</v>
      </c>
      <c r="E910" s="260" t="s">
        <v>21</v>
      </c>
      <c r="F910" s="261" t="s">
        <v>2856</v>
      </c>
      <c r="G910" s="259"/>
      <c r="H910" s="260" t="s">
        <v>21</v>
      </c>
      <c r="I910" s="262"/>
      <c r="J910" s="259"/>
      <c r="K910" s="259"/>
      <c r="L910" s="263"/>
      <c r="M910" s="264"/>
      <c r="N910" s="265"/>
      <c r="O910" s="265"/>
      <c r="P910" s="265"/>
      <c r="Q910" s="265"/>
      <c r="R910" s="265"/>
      <c r="S910" s="265"/>
      <c r="T910" s="266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7" t="s">
        <v>278</v>
      </c>
      <c r="AU910" s="267" t="s">
        <v>87</v>
      </c>
      <c r="AV910" s="15" t="s">
        <v>85</v>
      </c>
      <c r="AW910" s="15" t="s">
        <v>38</v>
      </c>
      <c r="AX910" s="15" t="s">
        <v>77</v>
      </c>
      <c r="AY910" s="267" t="s">
        <v>136</v>
      </c>
    </row>
    <row r="911" s="13" customFormat="1">
      <c r="A911" s="13"/>
      <c r="B911" s="234"/>
      <c r="C911" s="235"/>
      <c r="D911" s="219" t="s">
        <v>278</v>
      </c>
      <c r="E911" s="236" t="s">
        <v>2028</v>
      </c>
      <c r="F911" s="237" t="s">
        <v>2857</v>
      </c>
      <c r="G911" s="235"/>
      <c r="H911" s="238">
        <v>105.95999999999999</v>
      </c>
      <c r="I911" s="239"/>
      <c r="J911" s="235"/>
      <c r="K911" s="235"/>
      <c r="L911" s="240"/>
      <c r="M911" s="241"/>
      <c r="N911" s="242"/>
      <c r="O911" s="242"/>
      <c r="P911" s="242"/>
      <c r="Q911" s="242"/>
      <c r="R911" s="242"/>
      <c r="S911" s="242"/>
      <c r="T911" s="24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4" t="s">
        <v>278</v>
      </c>
      <c r="AU911" s="244" t="s">
        <v>87</v>
      </c>
      <c r="AV911" s="13" t="s">
        <v>87</v>
      </c>
      <c r="AW911" s="13" t="s">
        <v>38</v>
      </c>
      <c r="AX911" s="13" t="s">
        <v>85</v>
      </c>
      <c r="AY911" s="244" t="s">
        <v>136</v>
      </c>
    </row>
    <row r="912" s="2" customFormat="1" ht="16.5" customHeight="1">
      <c r="A912" s="41"/>
      <c r="B912" s="42"/>
      <c r="C912" s="205" t="s">
        <v>426</v>
      </c>
      <c r="D912" s="205" t="s">
        <v>137</v>
      </c>
      <c r="E912" s="206" t="s">
        <v>1812</v>
      </c>
      <c r="F912" s="207" t="s">
        <v>2858</v>
      </c>
      <c r="G912" s="208" t="s">
        <v>140</v>
      </c>
      <c r="H912" s="209">
        <v>117.66</v>
      </c>
      <c r="I912" s="210"/>
      <c r="J912" s="211">
        <f>ROUND(I912*H912,2)</f>
        <v>0</v>
      </c>
      <c r="K912" s="207" t="s">
        <v>21</v>
      </c>
      <c r="L912" s="212"/>
      <c r="M912" s="213" t="s">
        <v>21</v>
      </c>
      <c r="N912" s="214" t="s">
        <v>48</v>
      </c>
      <c r="O912" s="87"/>
      <c r="P912" s="215">
        <f>O912*H912</f>
        <v>0</v>
      </c>
      <c r="Q912" s="215">
        <v>0.001</v>
      </c>
      <c r="R912" s="215">
        <f>Q912*H912</f>
        <v>0.11766</v>
      </c>
      <c r="S912" s="215">
        <v>0</v>
      </c>
      <c r="T912" s="216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17" t="s">
        <v>200</v>
      </c>
      <c r="AT912" s="217" t="s">
        <v>137</v>
      </c>
      <c r="AU912" s="217" t="s">
        <v>87</v>
      </c>
      <c r="AY912" s="20" t="s">
        <v>136</v>
      </c>
      <c r="BE912" s="218">
        <f>IF(N912="základní",J912,0)</f>
        <v>0</v>
      </c>
      <c r="BF912" s="218">
        <f>IF(N912="snížená",J912,0)</f>
        <v>0</v>
      </c>
      <c r="BG912" s="218">
        <f>IF(N912="zákl. přenesená",J912,0)</f>
        <v>0</v>
      </c>
      <c r="BH912" s="218">
        <f>IF(N912="sníž. přenesená",J912,0)</f>
        <v>0</v>
      </c>
      <c r="BI912" s="218">
        <f>IF(N912="nulová",J912,0)</f>
        <v>0</v>
      </c>
      <c r="BJ912" s="20" t="s">
        <v>85</v>
      </c>
      <c r="BK912" s="218">
        <f>ROUND(I912*H912,2)</f>
        <v>0</v>
      </c>
      <c r="BL912" s="20" t="s">
        <v>170</v>
      </c>
      <c r="BM912" s="217" t="s">
        <v>2859</v>
      </c>
    </row>
    <row r="913" s="2" customFormat="1">
      <c r="A913" s="41"/>
      <c r="B913" s="42"/>
      <c r="C913" s="43"/>
      <c r="D913" s="219" t="s">
        <v>143</v>
      </c>
      <c r="E913" s="43"/>
      <c r="F913" s="220" t="s">
        <v>2860</v>
      </c>
      <c r="G913" s="43"/>
      <c r="H913" s="43"/>
      <c r="I913" s="221"/>
      <c r="J913" s="43"/>
      <c r="K913" s="43"/>
      <c r="L913" s="47"/>
      <c r="M913" s="222"/>
      <c r="N913" s="223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143</v>
      </c>
      <c r="AU913" s="20" t="s">
        <v>87</v>
      </c>
    </row>
    <row r="914" s="15" customFormat="1">
      <c r="A914" s="15"/>
      <c r="B914" s="258"/>
      <c r="C914" s="259"/>
      <c r="D914" s="219" t="s">
        <v>278</v>
      </c>
      <c r="E914" s="260" t="s">
        <v>21</v>
      </c>
      <c r="F914" s="261" t="s">
        <v>2856</v>
      </c>
      <c r="G914" s="259"/>
      <c r="H914" s="260" t="s">
        <v>21</v>
      </c>
      <c r="I914" s="262"/>
      <c r="J914" s="259"/>
      <c r="K914" s="259"/>
      <c r="L914" s="263"/>
      <c r="M914" s="264"/>
      <c r="N914" s="265"/>
      <c r="O914" s="265"/>
      <c r="P914" s="265"/>
      <c r="Q914" s="265"/>
      <c r="R914" s="265"/>
      <c r="S914" s="265"/>
      <c r="T914" s="266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67" t="s">
        <v>278</v>
      </c>
      <c r="AU914" s="267" t="s">
        <v>87</v>
      </c>
      <c r="AV914" s="15" t="s">
        <v>85</v>
      </c>
      <c r="AW914" s="15" t="s">
        <v>38</v>
      </c>
      <c r="AX914" s="15" t="s">
        <v>77</v>
      </c>
      <c r="AY914" s="267" t="s">
        <v>136</v>
      </c>
    </row>
    <row r="915" s="13" customFormat="1">
      <c r="A915" s="13"/>
      <c r="B915" s="234"/>
      <c r="C915" s="235"/>
      <c r="D915" s="219" t="s">
        <v>278</v>
      </c>
      <c r="E915" s="236" t="s">
        <v>2031</v>
      </c>
      <c r="F915" s="237" t="s">
        <v>2861</v>
      </c>
      <c r="G915" s="235"/>
      <c r="H915" s="238">
        <v>117.66</v>
      </c>
      <c r="I915" s="239"/>
      <c r="J915" s="235"/>
      <c r="K915" s="235"/>
      <c r="L915" s="240"/>
      <c r="M915" s="241"/>
      <c r="N915" s="242"/>
      <c r="O915" s="242"/>
      <c r="P915" s="242"/>
      <c r="Q915" s="242"/>
      <c r="R915" s="242"/>
      <c r="S915" s="242"/>
      <c r="T915" s="24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4" t="s">
        <v>278</v>
      </c>
      <c r="AU915" s="244" t="s">
        <v>87</v>
      </c>
      <c r="AV915" s="13" t="s">
        <v>87</v>
      </c>
      <c r="AW915" s="13" t="s">
        <v>38</v>
      </c>
      <c r="AX915" s="13" t="s">
        <v>85</v>
      </c>
      <c r="AY915" s="244" t="s">
        <v>136</v>
      </c>
    </row>
    <row r="916" s="2" customFormat="1" ht="16.5" customHeight="1">
      <c r="A916" s="41"/>
      <c r="B916" s="42"/>
      <c r="C916" s="205" t="s">
        <v>1799</v>
      </c>
      <c r="D916" s="205" t="s">
        <v>137</v>
      </c>
      <c r="E916" s="206" t="s">
        <v>1833</v>
      </c>
      <c r="F916" s="207" t="s">
        <v>2862</v>
      </c>
      <c r="G916" s="208" t="s">
        <v>140</v>
      </c>
      <c r="H916" s="209">
        <v>1502.55</v>
      </c>
      <c r="I916" s="210"/>
      <c r="J916" s="211">
        <f>ROUND(I916*H916,2)</f>
        <v>0</v>
      </c>
      <c r="K916" s="207" t="s">
        <v>21</v>
      </c>
      <c r="L916" s="212"/>
      <c r="M916" s="213" t="s">
        <v>21</v>
      </c>
      <c r="N916" s="214" t="s">
        <v>48</v>
      </c>
      <c r="O916" s="87"/>
      <c r="P916" s="215">
        <f>O916*H916</f>
        <v>0</v>
      </c>
      <c r="Q916" s="215">
        <v>0.001</v>
      </c>
      <c r="R916" s="215">
        <f>Q916*H916</f>
        <v>1.5025500000000001</v>
      </c>
      <c r="S916" s="215">
        <v>0</v>
      </c>
      <c r="T916" s="216">
        <f>S916*H916</f>
        <v>0</v>
      </c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R916" s="217" t="s">
        <v>200</v>
      </c>
      <c r="AT916" s="217" t="s">
        <v>137</v>
      </c>
      <c r="AU916" s="217" t="s">
        <v>87</v>
      </c>
      <c r="AY916" s="20" t="s">
        <v>136</v>
      </c>
      <c r="BE916" s="218">
        <f>IF(N916="základní",J916,0)</f>
        <v>0</v>
      </c>
      <c r="BF916" s="218">
        <f>IF(N916="snížená",J916,0)</f>
        <v>0</v>
      </c>
      <c r="BG916" s="218">
        <f>IF(N916="zákl. přenesená",J916,0)</f>
        <v>0</v>
      </c>
      <c r="BH916" s="218">
        <f>IF(N916="sníž. přenesená",J916,0)</f>
        <v>0</v>
      </c>
      <c r="BI916" s="218">
        <f>IF(N916="nulová",J916,0)</f>
        <v>0</v>
      </c>
      <c r="BJ916" s="20" t="s">
        <v>85</v>
      </c>
      <c r="BK916" s="218">
        <f>ROUND(I916*H916,2)</f>
        <v>0</v>
      </c>
      <c r="BL916" s="20" t="s">
        <v>170</v>
      </c>
      <c r="BM916" s="217" t="s">
        <v>2863</v>
      </c>
    </row>
    <row r="917" s="2" customFormat="1">
      <c r="A917" s="41"/>
      <c r="B917" s="42"/>
      <c r="C917" s="43"/>
      <c r="D917" s="219" t="s">
        <v>143</v>
      </c>
      <c r="E917" s="43"/>
      <c r="F917" s="220" t="s">
        <v>2864</v>
      </c>
      <c r="G917" s="43"/>
      <c r="H917" s="43"/>
      <c r="I917" s="221"/>
      <c r="J917" s="43"/>
      <c r="K917" s="43"/>
      <c r="L917" s="47"/>
      <c r="M917" s="222"/>
      <c r="N917" s="223"/>
      <c r="O917" s="87"/>
      <c r="P917" s="87"/>
      <c r="Q917" s="87"/>
      <c r="R917" s="87"/>
      <c r="S917" s="87"/>
      <c r="T917" s="88"/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T917" s="20" t="s">
        <v>143</v>
      </c>
      <c r="AU917" s="20" t="s">
        <v>87</v>
      </c>
    </row>
    <row r="918" s="2" customFormat="1">
      <c r="A918" s="41"/>
      <c r="B918" s="42"/>
      <c r="C918" s="43"/>
      <c r="D918" s="219" t="s">
        <v>144</v>
      </c>
      <c r="E918" s="43"/>
      <c r="F918" s="224" t="s">
        <v>2846</v>
      </c>
      <c r="G918" s="43"/>
      <c r="H918" s="43"/>
      <c r="I918" s="221"/>
      <c r="J918" s="43"/>
      <c r="K918" s="43"/>
      <c r="L918" s="47"/>
      <c r="M918" s="222"/>
      <c r="N918" s="223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144</v>
      </c>
      <c r="AU918" s="20" t="s">
        <v>87</v>
      </c>
    </row>
    <row r="919" s="15" customFormat="1">
      <c r="A919" s="15"/>
      <c r="B919" s="258"/>
      <c r="C919" s="259"/>
      <c r="D919" s="219" t="s">
        <v>278</v>
      </c>
      <c r="E919" s="260" t="s">
        <v>21</v>
      </c>
      <c r="F919" s="261" t="s">
        <v>2865</v>
      </c>
      <c r="G919" s="259"/>
      <c r="H919" s="260" t="s">
        <v>21</v>
      </c>
      <c r="I919" s="262"/>
      <c r="J919" s="259"/>
      <c r="K919" s="259"/>
      <c r="L919" s="263"/>
      <c r="M919" s="264"/>
      <c r="N919" s="265"/>
      <c r="O919" s="265"/>
      <c r="P919" s="265"/>
      <c r="Q919" s="265"/>
      <c r="R919" s="265"/>
      <c r="S919" s="265"/>
      <c r="T919" s="266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67" t="s">
        <v>278</v>
      </c>
      <c r="AU919" s="267" t="s">
        <v>87</v>
      </c>
      <c r="AV919" s="15" t="s">
        <v>85</v>
      </c>
      <c r="AW919" s="15" t="s">
        <v>38</v>
      </c>
      <c r="AX919" s="15" t="s">
        <v>77</v>
      </c>
      <c r="AY919" s="267" t="s">
        <v>136</v>
      </c>
    </row>
    <row r="920" s="13" customFormat="1">
      <c r="A920" s="13"/>
      <c r="B920" s="234"/>
      <c r="C920" s="235"/>
      <c r="D920" s="219" t="s">
        <v>278</v>
      </c>
      <c r="E920" s="236" t="s">
        <v>21</v>
      </c>
      <c r="F920" s="237" t="s">
        <v>2866</v>
      </c>
      <c r="G920" s="235"/>
      <c r="H920" s="238">
        <v>1502.55</v>
      </c>
      <c r="I920" s="239"/>
      <c r="J920" s="235"/>
      <c r="K920" s="235"/>
      <c r="L920" s="240"/>
      <c r="M920" s="241"/>
      <c r="N920" s="242"/>
      <c r="O920" s="242"/>
      <c r="P920" s="242"/>
      <c r="Q920" s="242"/>
      <c r="R920" s="242"/>
      <c r="S920" s="242"/>
      <c r="T920" s="24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4" t="s">
        <v>278</v>
      </c>
      <c r="AU920" s="244" t="s">
        <v>87</v>
      </c>
      <c r="AV920" s="13" t="s">
        <v>87</v>
      </c>
      <c r="AW920" s="13" t="s">
        <v>38</v>
      </c>
      <c r="AX920" s="13" t="s">
        <v>77</v>
      </c>
      <c r="AY920" s="244" t="s">
        <v>136</v>
      </c>
    </row>
    <row r="921" s="14" customFormat="1">
      <c r="A921" s="14"/>
      <c r="B921" s="245"/>
      <c r="C921" s="246"/>
      <c r="D921" s="219" t="s">
        <v>278</v>
      </c>
      <c r="E921" s="247" t="s">
        <v>2025</v>
      </c>
      <c r="F921" s="248" t="s">
        <v>280</v>
      </c>
      <c r="G921" s="246"/>
      <c r="H921" s="249">
        <v>1502.55</v>
      </c>
      <c r="I921" s="250"/>
      <c r="J921" s="246"/>
      <c r="K921" s="246"/>
      <c r="L921" s="251"/>
      <c r="M921" s="252"/>
      <c r="N921" s="253"/>
      <c r="O921" s="253"/>
      <c r="P921" s="253"/>
      <c r="Q921" s="253"/>
      <c r="R921" s="253"/>
      <c r="S921" s="253"/>
      <c r="T921" s="25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5" t="s">
        <v>278</v>
      </c>
      <c r="AU921" s="255" t="s">
        <v>87</v>
      </c>
      <c r="AV921" s="14" t="s">
        <v>142</v>
      </c>
      <c r="AW921" s="14" t="s">
        <v>38</v>
      </c>
      <c r="AX921" s="14" t="s">
        <v>85</v>
      </c>
      <c r="AY921" s="255" t="s">
        <v>136</v>
      </c>
    </row>
    <row r="922" s="2" customFormat="1" ht="16.5" customHeight="1">
      <c r="A922" s="41"/>
      <c r="B922" s="42"/>
      <c r="C922" s="205" t="s">
        <v>429</v>
      </c>
      <c r="D922" s="205" t="s">
        <v>137</v>
      </c>
      <c r="E922" s="206" t="s">
        <v>1800</v>
      </c>
      <c r="F922" s="207" t="s">
        <v>2867</v>
      </c>
      <c r="G922" s="208" t="s">
        <v>140</v>
      </c>
      <c r="H922" s="209">
        <v>2.3700000000000001</v>
      </c>
      <c r="I922" s="210"/>
      <c r="J922" s="211">
        <f>ROUND(I922*H922,2)</f>
        <v>0</v>
      </c>
      <c r="K922" s="207" t="s">
        <v>21</v>
      </c>
      <c r="L922" s="212"/>
      <c r="M922" s="213" t="s">
        <v>21</v>
      </c>
      <c r="N922" s="214" t="s">
        <v>48</v>
      </c>
      <c r="O922" s="87"/>
      <c r="P922" s="215">
        <f>O922*H922</f>
        <v>0</v>
      </c>
      <c r="Q922" s="215">
        <v>0.001</v>
      </c>
      <c r="R922" s="215">
        <f>Q922*H922</f>
        <v>0.0023700000000000001</v>
      </c>
      <c r="S922" s="215">
        <v>0</v>
      </c>
      <c r="T922" s="216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17" t="s">
        <v>200</v>
      </c>
      <c r="AT922" s="217" t="s">
        <v>137</v>
      </c>
      <c r="AU922" s="217" t="s">
        <v>87</v>
      </c>
      <c r="AY922" s="20" t="s">
        <v>136</v>
      </c>
      <c r="BE922" s="218">
        <f>IF(N922="základní",J922,0)</f>
        <v>0</v>
      </c>
      <c r="BF922" s="218">
        <f>IF(N922="snížená",J922,0)</f>
        <v>0</v>
      </c>
      <c r="BG922" s="218">
        <f>IF(N922="zákl. přenesená",J922,0)</f>
        <v>0</v>
      </c>
      <c r="BH922" s="218">
        <f>IF(N922="sníž. přenesená",J922,0)</f>
        <v>0</v>
      </c>
      <c r="BI922" s="218">
        <f>IF(N922="nulová",J922,0)</f>
        <v>0</v>
      </c>
      <c r="BJ922" s="20" t="s">
        <v>85</v>
      </c>
      <c r="BK922" s="218">
        <f>ROUND(I922*H922,2)</f>
        <v>0</v>
      </c>
      <c r="BL922" s="20" t="s">
        <v>170</v>
      </c>
      <c r="BM922" s="217" t="s">
        <v>2868</v>
      </c>
    </row>
    <row r="923" s="2" customFormat="1">
      <c r="A923" s="41"/>
      <c r="B923" s="42"/>
      <c r="C923" s="43"/>
      <c r="D923" s="219" t="s">
        <v>143</v>
      </c>
      <c r="E923" s="43"/>
      <c r="F923" s="220" t="s">
        <v>2864</v>
      </c>
      <c r="G923" s="43"/>
      <c r="H923" s="43"/>
      <c r="I923" s="221"/>
      <c r="J923" s="43"/>
      <c r="K923" s="43"/>
      <c r="L923" s="47"/>
      <c r="M923" s="222"/>
      <c r="N923" s="223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143</v>
      </c>
      <c r="AU923" s="20" t="s">
        <v>87</v>
      </c>
    </row>
    <row r="924" s="2" customFormat="1">
      <c r="A924" s="41"/>
      <c r="B924" s="42"/>
      <c r="C924" s="43"/>
      <c r="D924" s="219" t="s">
        <v>144</v>
      </c>
      <c r="E924" s="43"/>
      <c r="F924" s="224" t="s">
        <v>2869</v>
      </c>
      <c r="G924" s="43"/>
      <c r="H924" s="43"/>
      <c r="I924" s="221"/>
      <c r="J924" s="43"/>
      <c r="K924" s="43"/>
      <c r="L924" s="47"/>
      <c r="M924" s="222"/>
      <c r="N924" s="223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144</v>
      </c>
      <c r="AU924" s="20" t="s">
        <v>87</v>
      </c>
    </row>
    <row r="925" s="15" customFormat="1">
      <c r="A925" s="15"/>
      <c r="B925" s="258"/>
      <c r="C925" s="259"/>
      <c r="D925" s="219" t="s">
        <v>278</v>
      </c>
      <c r="E925" s="260" t="s">
        <v>21</v>
      </c>
      <c r="F925" s="261" t="s">
        <v>2865</v>
      </c>
      <c r="G925" s="259"/>
      <c r="H925" s="260" t="s">
        <v>21</v>
      </c>
      <c r="I925" s="262"/>
      <c r="J925" s="259"/>
      <c r="K925" s="259"/>
      <c r="L925" s="263"/>
      <c r="M925" s="264"/>
      <c r="N925" s="265"/>
      <c r="O925" s="265"/>
      <c r="P925" s="265"/>
      <c r="Q925" s="265"/>
      <c r="R925" s="265"/>
      <c r="S925" s="265"/>
      <c r="T925" s="266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67" t="s">
        <v>278</v>
      </c>
      <c r="AU925" s="267" t="s">
        <v>87</v>
      </c>
      <c r="AV925" s="15" t="s">
        <v>85</v>
      </c>
      <c r="AW925" s="15" t="s">
        <v>38</v>
      </c>
      <c r="AX925" s="15" t="s">
        <v>77</v>
      </c>
      <c r="AY925" s="267" t="s">
        <v>136</v>
      </c>
    </row>
    <row r="926" s="13" customFormat="1">
      <c r="A926" s="13"/>
      <c r="B926" s="234"/>
      <c r="C926" s="235"/>
      <c r="D926" s="219" t="s">
        <v>278</v>
      </c>
      <c r="E926" s="236" t="s">
        <v>21</v>
      </c>
      <c r="F926" s="237" t="s">
        <v>2870</v>
      </c>
      <c r="G926" s="235"/>
      <c r="H926" s="238">
        <v>2.3700000000000001</v>
      </c>
      <c r="I926" s="239"/>
      <c r="J926" s="235"/>
      <c r="K926" s="235"/>
      <c r="L926" s="240"/>
      <c r="M926" s="241"/>
      <c r="N926" s="242"/>
      <c r="O926" s="242"/>
      <c r="P926" s="242"/>
      <c r="Q926" s="242"/>
      <c r="R926" s="242"/>
      <c r="S926" s="242"/>
      <c r="T926" s="24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4" t="s">
        <v>278</v>
      </c>
      <c r="AU926" s="244" t="s">
        <v>87</v>
      </c>
      <c r="AV926" s="13" t="s">
        <v>87</v>
      </c>
      <c r="AW926" s="13" t="s">
        <v>38</v>
      </c>
      <c r="AX926" s="13" t="s">
        <v>77</v>
      </c>
      <c r="AY926" s="244" t="s">
        <v>136</v>
      </c>
    </row>
    <row r="927" s="14" customFormat="1">
      <c r="A927" s="14"/>
      <c r="B927" s="245"/>
      <c r="C927" s="246"/>
      <c r="D927" s="219" t="s">
        <v>278</v>
      </c>
      <c r="E927" s="247" t="s">
        <v>2067</v>
      </c>
      <c r="F927" s="248" t="s">
        <v>280</v>
      </c>
      <c r="G927" s="246"/>
      <c r="H927" s="249">
        <v>2.3700000000000001</v>
      </c>
      <c r="I927" s="250"/>
      <c r="J927" s="246"/>
      <c r="K927" s="246"/>
      <c r="L927" s="251"/>
      <c r="M927" s="252"/>
      <c r="N927" s="253"/>
      <c r="O927" s="253"/>
      <c r="P927" s="253"/>
      <c r="Q927" s="253"/>
      <c r="R927" s="253"/>
      <c r="S927" s="253"/>
      <c r="T927" s="25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5" t="s">
        <v>278</v>
      </c>
      <c r="AU927" s="255" t="s">
        <v>87</v>
      </c>
      <c r="AV927" s="14" t="s">
        <v>142</v>
      </c>
      <c r="AW927" s="14" t="s">
        <v>38</v>
      </c>
      <c r="AX927" s="14" t="s">
        <v>85</v>
      </c>
      <c r="AY927" s="255" t="s">
        <v>136</v>
      </c>
    </row>
    <row r="928" s="2" customFormat="1" ht="16.5" customHeight="1">
      <c r="A928" s="41"/>
      <c r="B928" s="42"/>
      <c r="C928" s="205" t="s">
        <v>1811</v>
      </c>
      <c r="D928" s="205" t="s">
        <v>137</v>
      </c>
      <c r="E928" s="206" t="s">
        <v>2871</v>
      </c>
      <c r="F928" s="207" t="s">
        <v>2872</v>
      </c>
      <c r="G928" s="208" t="s">
        <v>140</v>
      </c>
      <c r="H928" s="209">
        <v>14150.5</v>
      </c>
      <c r="I928" s="210"/>
      <c r="J928" s="211">
        <f>ROUND(I928*H928,2)</f>
        <v>0</v>
      </c>
      <c r="K928" s="207" t="s">
        <v>21</v>
      </c>
      <c r="L928" s="212"/>
      <c r="M928" s="213" t="s">
        <v>21</v>
      </c>
      <c r="N928" s="214" t="s">
        <v>48</v>
      </c>
      <c r="O928" s="87"/>
      <c r="P928" s="215">
        <f>O928*H928</f>
        <v>0</v>
      </c>
      <c r="Q928" s="215">
        <v>0.001</v>
      </c>
      <c r="R928" s="215">
        <f>Q928*H928</f>
        <v>14.150500000000001</v>
      </c>
      <c r="S928" s="215">
        <v>0</v>
      </c>
      <c r="T928" s="216">
        <f>S928*H928</f>
        <v>0</v>
      </c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R928" s="217" t="s">
        <v>200</v>
      </c>
      <c r="AT928" s="217" t="s">
        <v>137</v>
      </c>
      <c r="AU928" s="217" t="s">
        <v>87</v>
      </c>
      <c r="AY928" s="20" t="s">
        <v>136</v>
      </c>
      <c r="BE928" s="218">
        <f>IF(N928="základní",J928,0)</f>
        <v>0</v>
      </c>
      <c r="BF928" s="218">
        <f>IF(N928="snížená",J928,0)</f>
        <v>0</v>
      </c>
      <c r="BG928" s="218">
        <f>IF(N928="zákl. přenesená",J928,0)</f>
        <v>0</v>
      </c>
      <c r="BH928" s="218">
        <f>IF(N928="sníž. přenesená",J928,0)</f>
        <v>0</v>
      </c>
      <c r="BI928" s="218">
        <f>IF(N928="nulová",J928,0)</f>
        <v>0</v>
      </c>
      <c r="BJ928" s="20" t="s">
        <v>85</v>
      </c>
      <c r="BK928" s="218">
        <f>ROUND(I928*H928,2)</f>
        <v>0</v>
      </c>
      <c r="BL928" s="20" t="s">
        <v>170</v>
      </c>
      <c r="BM928" s="217" t="s">
        <v>2873</v>
      </c>
    </row>
    <row r="929" s="2" customFormat="1">
      <c r="A929" s="41"/>
      <c r="B929" s="42"/>
      <c r="C929" s="43"/>
      <c r="D929" s="219" t="s">
        <v>143</v>
      </c>
      <c r="E929" s="43"/>
      <c r="F929" s="220" t="s">
        <v>2874</v>
      </c>
      <c r="G929" s="43"/>
      <c r="H929" s="43"/>
      <c r="I929" s="221"/>
      <c r="J929" s="43"/>
      <c r="K929" s="43"/>
      <c r="L929" s="47"/>
      <c r="M929" s="222"/>
      <c r="N929" s="223"/>
      <c r="O929" s="87"/>
      <c r="P929" s="87"/>
      <c r="Q929" s="87"/>
      <c r="R929" s="87"/>
      <c r="S929" s="87"/>
      <c r="T929" s="88"/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T929" s="20" t="s">
        <v>143</v>
      </c>
      <c r="AU929" s="20" t="s">
        <v>87</v>
      </c>
    </row>
    <row r="930" s="2" customFormat="1">
      <c r="A930" s="41"/>
      <c r="B930" s="42"/>
      <c r="C930" s="43"/>
      <c r="D930" s="219" t="s">
        <v>144</v>
      </c>
      <c r="E930" s="43"/>
      <c r="F930" s="224" t="s">
        <v>2875</v>
      </c>
      <c r="G930" s="43"/>
      <c r="H930" s="43"/>
      <c r="I930" s="221"/>
      <c r="J930" s="43"/>
      <c r="K930" s="43"/>
      <c r="L930" s="47"/>
      <c r="M930" s="222"/>
      <c r="N930" s="223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144</v>
      </c>
      <c r="AU930" s="20" t="s">
        <v>87</v>
      </c>
    </row>
    <row r="931" s="13" customFormat="1">
      <c r="A931" s="13"/>
      <c r="B931" s="234"/>
      <c r="C931" s="235"/>
      <c r="D931" s="219" t="s">
        <v>278</v>
      </c>
      <c r="E931" s="236" t="s">
        <v>21</v>
      </c>
      <c r="F931" s="237" t="s">
        <v>2876</v>
      </c>
      <c r="G931" s="235"/>
      <c r="H931" s="238">
        <v>7199.5</v>
      </c>
      <c r="I931" s="239"/>
      <c r="J931" s="235"/>
      <c r="K931" s="235"/>
      <c r="L931" s="240"/>
      <c r="M931" s="241"/>
      <c r="N931" s="242"/>
      <c r="O931" s="242"/>
      <c r="P931" s="242"/>
      <c r="Q931" s="242"/>
      <c r="R931" s="242"/>
      <c r="S931" s="242"/>
      <c r="T931" s="24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4" t="s">
        <v>278</v>
      </c>
      <c r="AU931" s="244" t="s">
        <v>87</v>
      </c>
      <c r="AV931" s="13" t="s">
        <v>87</v>
      </c>
      <c r="AW931" s="13" t="s">
        <v>38</v>
      </c>
      <c r="AX931" s="13" t="s">
        <v>77</v>
      </c>
      <c r="AY931" s="244" t="s">
        <v>136</v>
      </c>
    </row>
    <row r="932" s="13" customFormat="1">
      <c r="A932" s="13"/>
      <c r="B932" s="234"/>
      <c r="C932" s="235"/>
      <c r="D932" s="219" t="s">
        <v>278</v>
      </c>
      <c r="E932" s="236" t="s">
        <v>21</v>
      </c>
      <c r="F932" s="237" t="s">
        <v>2877</v>
      </c>
      <c r="G932" s="235"/>
      <c r="H932" s="238">
        <v>6951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4" t="s">
        <v>278</v>
      </c>
      <c r="AU932" s="244" t="s">
        <v>87</v>
      </c>
      <c r="AV932" s="13" t="s">
        <v>87</v>
      </c>
      <c r="AW932" s="13" t="s">
        <v>38</v>
      </c>
      <c r="AX932" s="13" t="s">
        <v>77</v>
      </c>
      <c r="AY932" s="244" t="s">
        <v>136</v>
      </c>
    </row>
    <row r="933" s="14" customFormat="1">
      <c r="A933" s="14"/>
      <c r="B933" s="245"/>
      <c r="C933" s="246"/>
      <c r="D933" s="219" t="s">
        <v>278</v>
      </c>
      <c r="E933" s="247" t="s">
        <v>1982</v>
      </c>
      <c r="F933" s="248" t="s">
        <v>280</v>
      </c>
      <c r="G933" s="246"/>
      <c r="H933" s="249">
        <v>14150.5</v>
      </c>
      <c r="I933" s="250"/>
      <c r="J933" s="246"/>
      <c r="K933" s="246"/>
      <c r="L933" s="251"/>
      <c r="M933" s="252"/>
      <c r="N933" s="253"/>
      <c r="O933" s="253"/>
      <c r="P933" s="253"/>
      <c r="Q933" s="253"/>
      <c r="R933" s="253"/>
      <c r="S933" s="253"/>
      <c r="T933" s="25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5" t="s">
        <v>278</v>
      </c>
      <c r="AU933" s="255" t="s">
        <v>87</v>
      </c>
      <c r="AV933" s="14" t="s">
        <v>142</v>
      </c>
      <c r="AW933" s="14" t="s">
        <v>38</v>
      </c>
      <c r="AX933" s="14" t="s">
        <v>85</v>
      </c>
      <c r="AY933" s="255" t="s">
        <v>136</v>
      </c>
    </row>
    <row r="934" s="2" customFormat="1" ht="16.5" customHeight="1">
      <c r="A934" s="41"/>
      <c r="B934" s="42"/>
      <c r="C934" s="205" t="s">
        <v>433</v>
      </c>
      <c r="D934" s="205" t="s">
        <v>137</v>
      </c>
      <c r="E934" s="206" t="s">
        <v>2878</v>
      </c>
      <c r="F934" s="207" t="s">
        <v>2879</v>
      </c>
      <c r="G934" s="208" t="s">
        <v>140</v>
      </c>
      <c r="H934" s="209">
        <v>2273.4699999999998</v>
      </c>
      <c r="I934" s="210"/>
      <c r="J934" s="211">
        <f>ROUND(I934*H934,2)</f>
        <v>0</v>
      </c>
      <c r="K934" s="207" t="s">
        <v>21</v>
      </c>
      <c r="L934" s="212"/>
      <c r="M934" s="213" t="s">
        <v>21</v>
      </c>
      <c r="N934" s="214" t="s">
        <v>48</v>
      </c>
      <c r="O934" s="87"/>
      <c r="P934" s="215">
        <f>O934*H934</f>
        <v>0</v>
      </c>
      <c r="Q934" s="215">
        <v>0.001</v>
      </c>
      <c r="R934" s="215">
        <f>Q934*H934</f>
        <v>2.2734699999999997</v>
      </c>
      <c r="S934" s="215">
        <v>0</v>
      </c>
      <c r="T934" s="216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17" t="s">
        <v>200</v>
      </c>
      <c r="AT934" s="217" t="s">
        <v>137</v>
      </c>
      <c r="AU934" s="217" t="s">
        <v>87</v>
      </c>
      <c r="AY934" s="20" t="s">
        <v>136</v>
      </c>
      <c r="BE934" s="218">
        <f>IF(N934="základní",J934,0)</f>
        <v>0</v>
      </c>
      <c r="BF934" s="218">
        <f>IF(N934="snížená",J934,0)</f>
        <v>0</v>
      </c>
      <c r="BG934" s="218">
        <f>IF(N934="zákl. přenesená",J934,0)</f>
        <v>0</v>
      </c>
      <c r="BH934" s="218">
        <f>IF(N934="sníž. přenesená",J934,0)</f>
        <v>0</v>
      </c>
      <c r="BI934" s="218">
        <f>IF(N934="nulová",J934,0)</f>
        <v>0</v>
      </c>
      <c r="BJ934" s="20" t="s">
        <v>85</v>
      </c>
      <c r="BK934" s="218">
        <f>ROUND(I934*H934,2)</f>
        <v>0</v>
      </c>
      <c r="BL934" s="20" t="s">
        <v>170</v>
      </c>
      <c r="BM934" s="217" t="s">
        <v>2880</v>
      </c>
    </row>
    <row r="935" s="2" customFormat="1">
      <c r="A935" s="41"/>
      <c r="B935" s="42"/>
      <c r="C935" s="43"/>
      <c r="D935" s="219" t="s">
        <v>143</v>
      </c>
      <c r="E935" s="43"/>
      <c r="F935" s="220" t="s">
        <v>2881</v>
      </c>
      <c r="G935" s="43"/>
      <c r="H935" s="43"/>
      <c r="I935" s="221"/>
      <c r="J935" s="43"/>
      <c r="K935" s="43"/>
      <c r="L935" s="47"/>
      <c r="M935" s="222"/>
      <c r="N935" s="223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143</v>
      </c>
      <c r="AU935" s="20" t="s">
        <v>87</v>
      </c>
    </row>
    <row r="936" s="2" customFormat="1">
      <c r="A936" s="41"/>
      <c r="B936" s="42"/>
      <c r="C936" s="43"/>
      <c r="D936" s="219" t="s">
        <v>144</v>
      </c>
      <c r="E936" s="43"/>
      <c r="F936" s="224" t="s">
        <v>2882</v>
      </c>
      <c r="G936" s="43"/>
      <c r="H936" s="43"/>
      <c r="I936" s="221"/>
      <c r="J936" s="43"/>
      <c r="K936" s="43"/>
      <c r="L936" s="47"/>
      <c r="M936" s="222"/>
      <c r="N936" s="223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144</v>
      </c>
      <c r="AU936" s="20" t="s">
        <v>87</v>
      </c>
    </row>
    <row r="937" s="15" customFormat="1">
      <c r="A937" s="15"/>
      <c r="B937" s="258"/>
      <c r="C937" s="259"/>
      <c r="D937" s="219" t="s">
        <v>278</v>
      </c>
      <c r="E937" s="260" t="s">
        <v>21</v>
      </c>
      <c r="F937" s="261" t="s">
        <v>2883</v>
      </c>
      <c r="G937" s="259"/>
      <c r="H937" s="260" t="s">
        <v>21</v>
      </c>
      <c r="I937" s="262"/>
      <c r="J937" s="259"/>
      <c r="K937" s="259"/>
      <c r="L937" s="263"/>
      <c r="M937" s="264"/>
      <c r="N937" s="265"/>
      <c r="O937" s="265"/>
      <c r="P937" s="265"/>
      <c r="Q937" s="265"/>
      <c r="R937" s="265"/>
      <c r="S937" s="265"/>
      <c r="T937" s="266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T937" s="267" t="s">
        <v>278</v>
      </c>
      <c r="AU937" s="267" t="s">
        <v>87</v>
      </c>
      <c r="AV937" s="15" t="s">
        <v>85</v>
      </c>
      <c r="AW937" s="15" t="s">
        <v>38</v>
      </c>
      <c r="AX937" s="15" t="s">
        <v>77</v>
      </c>
      <c r="AY937" s="267" t="s">
        <v>136</v>
      </c>
    </row>
    <row r="938" s="13" customFormat="1">
      <c r="A938" s="13"/>
      <c r="B938" s="234"/>
      <c r="C938" s="235"/>
      <c r="D938" s="219" t="s">
        <v>278</v>
      </c>
      <c r="E938" s="236" t="s">
        <v>21</v>
      </c>
      <c r="F938" s="237" t="s">
        <v>1976</v>
      </c>
      <c r="G938" s="235"/>
      <c r="H938" s="238">
        <v>2273.4699999999998</v>
      </c>
      <c r="I938" s="239"/>
      <c r="J938" s="235"/>
      <c r="K938" s="235"/>
      <c r="L938" s="240"/>
      <c r="M938" s="241"/>
      <c r="N938" s="242"/>
      <c r="O938" s="242"/>
      <c r="P938" s="242"/>
      <c r="Q938" s="242"/>
      <c r="R938" s="242"/>
      <c r="S938" s="242"/>
      <c r="T938" s="24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4" t="s">
        <v>278</v>
      </c>
      <c r="AU938" s="244" t="s">
        <v>87</v>
      </c>
      <c r="AV938" s="13" t="s">
        <v>87</v>
      </c>
      <c r="AW938" s="13" t="s">
        <v>38</v>
      </c>
      <c r="AX938" s="13" t="s">
        <v>77</v>
      </c>
      <c r="AY938" s="244" t="s">
        <v>136</v>
      </c>
    </row>
    <row r="939" s="14" customFormat="1">
      <c r="A939" s="14"/>
      <c r="B939" s="245"/>
      <c r="C939" s="246"/>
      <c r="D939" s="219" t="s">
        <v>278</v>
      </c>
      <c r="E939" s="247" t="s">
        <v>1974</v>
      </c>
      <c r="F939" s="248" t="s">
        <v>280</v>
      </c>
      <c r="G939" s="246"/>
      <c r="H939" s="249">
        <v>2273.4699999999998</v>
      </c>
      <c r="I939" s="250"/>
      <c r="J939" s="246"/>
      <c r="K939" s="246"/>
      <c r="L939" s="251"/>
      <c r="M939" s="252"/>
      <c r="N939" s="253"/>
      <c r="O939" s="253"/>
      <c r="P939" s="253"/>
      <c r="Q939" s="253"/>
      <c r="R939" s="253"/>
      <c r="S939" s="253"/>
      <c r="T939" s="25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5" t="s">
        <v>278</v>
      </c>
      <c r="AU939" s="255" t="s">
        <v>87</v>
      </c>
      <c r="AV939" s="14" t="s">
        <v>142</v>
      </c>
      <c r="AW939" s="14" t="s">
        <v>38</v>
      </c>
      <c r="AX939" s="14" t="s">
        <v>85</v>
      </c>
      <c r="AY939" s="255" t="s">
        <v>136</v>
      </c>
    </row>
    <row r="940" s="2" customFormat="1" ht="16.5" customHeight="1">
      <c r="A940" s="41"/>
      <c r="B940" s="42"/>
      <c r="C940" s="205" t="s">
        <v>1821</v>
      </c>
      <c r="D940" s="205" t="s">
        <v>137</v>
      </c>
      <c r="E940" s="206" t="s">
        <v>2884</v>
      </c>
      <c r="F940" s="207" t="s">
        <v>2885</v>
      </c>
      <c r="G940" s="208" t="s">
        <v>140</v>
      </c>
      <c r="H940" s="209">
        <v>1435.1500000000001</v>
      </c>
      <c r="I940" s="210"/>
      <c r="J940" s="211">
        <f>ROUND(I940*H940,2)</f>
        <v>0</v>
      </c>
      <c r="K940" s="207" t="s">
        <v>21</v>
      </c>
      <c r="L940" s="212"/>
      <c r="M940" s="213" t="s">
        <v>21</v>
      </c>
      <c r="N940" s="214" t="s">
        <v>48</v>
      </c>
      <c r="O940" s="87"/>
      <c r="P940" s="215">
        <f>O940*H940</f>
        <v>0</v>
      </c>
      <c r="Q940" s="215">
        <v>0.001</v>
      </c>
      <c r="R940" s="215">
        <f>Q940*H940</f>
        <v>1.4351500000000002</v>
      </c>
      <c r="S940" s="215">
        <v>0</v>
      </c>
      <c r="T940" s="216">
        <f>S940*H940</f>
        <v>0</v>
      </c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R940" s="217" t="s">
        <v>200</v>
      </c>
      <c r="AT940" s="217" t="s">
        <v>137</v>
      </c>
      <c r="AU940" s="217" t="s">
        <v>87</v>
      </c>
      <c r="AY940" s="20" t="s">
        <v>136</v>
      </c>
      <c r="BE940" s="218">
        <f>IF(N940="základní",J940,0)</f>
        <v>0</v>
      </c>
      <c r="BF940" s="218">
        <f>IF(N940="snížená",J940,0)</f>
        <v>0</v>
      </c>
      <c r="BG940" s="218">
        <f>IF(N940="zákl. přenesená",J940,0)</f>
        <v>0</v>
      </c>
      <c r="BH940" s="218">
        <f>IF(N940="sníž. přenesená",J940,0)</f>
        <v>0</v>
      </c>
      <c r="BI940" s="218">
        <f>IF(N940="nulová",J940,0)</f>
        <v>0</v>
      </c>
      <c r="BJ940" s="20" t="s">
        <v>85</v>
      </c>
      <c r="BK940" s="218">
        <f>ROUND(I940*H940,2)</f>
        <v>0</v>
      </c>
      <c r="BL940" s="20" t="s">
        <v>170</v>
      </c>
      <c r="BM940" s="217" t="s">
        <v>2886</v>
      </c>
    </row>
    <row r="941" s="2" customFormat="1">
      <c r="A941" s="41"/>
      <c r="B941" s="42"/>
      <c r="C941" s="43"/>
      <c r="D941" s="219" t="s">
        <v>143</v>
      </c>
      <c r="E941" s="43"/>
      <c r="F941" s="220" t="s">
        <v>2887</v>
      </c>
      <c r="G941" s="43"/>
      <c r="H941" s="43"/>
      <c r="I941" s="221"/>
      <c r="J941" s="43"/>
      <c r="K941" s="43"/>
      <c r="L941" s="47"/>
      <c r="M941" s="222"/>
      <c r="N941" s="223"/>
      <c r="O941" s="87"/>
      <c r="P941" s="87"/>
      <c r="Q941" s="87"/>
      <c r="R941" s="87"/>
      <c r="S941" s="87"/>
      <c r="T941" s="88"/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T941" s="20" t="s">
        <v>143</v>
      </c>
      <c r="AU941" s="20" t="s">
        <v>87</v>
      </c>
    </row>
    <row r="942" s="15" customFormat="1">
      <c r="A942" s="15"/>
      <c r="B942" s="258"/>
      <c r="C942" s="259"/>
      <c r="D942" s="219" t="s">
        <v>278</v>
      </c>
      <c r="E942" s="260" t="s">
        <v>21</v>
      </c>
      <c r="F942" s="261" t="s">
        <v>2888</v>
      </c>
      <c r="G942" s="259"/>
      <c r="H942" s="260" t="s">
        <v>21</v>
      </c>
      <c r="I942" s="262"/>
      <c r="J942" s="259"/>
      <c r="K942" s="259"/>
      <c r="L942" s="263"/>
      <c r="M942" s="264"/>
      <c r="N942" s="265"/>
      <c r="O942" s="265"/>
      <c r="P942" s="265"/>
      <c r="Q942" s="265"/>
      <c r="R942" s="265"/>
      <c r="S942" s="265"/>
      <c r="T942" s="266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67" t="s">
        <v>278</v>
      </c>
      <c r="AU942" s="267" t="s">
        <v>87</v>
      </c>
      <c r="AV942" s="15" t="s">
        <v>85</v>
      </c>
      <c r="AW942" s="15" t="s">
        <v>38</v>
      </c>
      <c r="AX942" s="15" t="s">
        <v>77</v>
      </c>
      <c r="AY942" s="267" t="s">
        <v>136</v>
      </c>
    </row>
    <row r="943" s="13" customFormat="1">
      <c r="A943" s="13"/>
      <c r="B943" s="234"/>
      <c r="C943" s="235"/>
      <c r="D943" s="219" t="s">
        <v>278</v>
      </c>
      <c r="E943" s="236" t="s">
        <v>21</v>
      </c>
      <c r="F943" s="237" t="s">
        <v>2889</v>
      </c>
      <c r="G943" s="235"/>
      <c r="H943" s="238">
        <v>487.47500000000002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4" t="s">
        <v>278</v>
      </c>
      <c r="AU943" s="244" t="s">
        <v>87</v>
      </c>
      <c r="AV943" s="13" t="s">
        <v>87</v>
      </c>
      <c r="AW943" s="13" t="s">
        <v>38</v>
      </c>
      <c r="AX943" s="13" t="s">
        <v>77</v>
      </c>
      <c r="AY943" s="244" t="s">
        <v>136</v>
      </c>
    </row>
    <row r="944" s="13" customFormat="1">
      <c r="A944" s="13"/>
      <c r="B944" s="234"/>
      <c r="C944" s="235"/>
      <c r="D944" s="219" t="s">
        <v>278</v>
      </c>
      <c r="E944" s="236" t="s">
        <v>21</v>
      </c>
      <c r="F944" s="237" t="s">
        <v>2890</v>
      </c>
      <c r="G944" s="235"/>
      <c r="H944" s="238">
        <v>82.817999999999998</v>
      </c>
      <c r="I944" s="239"/>
      <c r="J944" s="235"/>
      <c r="K944" s="235"/>
      <c r="L944" s="240"/>
      <c r="M944" s="241"/>
      <c r="N944" s="242"/>
      <c r="O944" s="242"/>
      <c r="P944" s="242"/>
      <c r="Q944" s="242"/>
      <c r="R944" s="242"/>
      <c r="S944" s="242"/>
      <c r="T944" s="24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4" t="s">
        <v>278</v>
      </c>
      <c r="AU944" s="244" t="s">
        <v>87</v>
      </c>
      <c r="AV944" s="13" t="s">
        <v>87</v>
      </c>
      <c r="AW944" s="13" t="s">
        <v>38</v>
      </c>
      <c r="AX944" s="13" t="s">
        <v>77</v>
      </c>
      <c r="AY944" s="244" t="s">
        <v>136</v>
      </c>
    </row>
    <row r="945" s="13" customFormat="1">
      <c r="A945" s="13"/>
      <c r="B945" s="234"/>
      <c r="C945" s="235"/>
      <c r="D945" s="219" t="s">
        <v>278</v>
      </c>
      <c r="E945" s="236" t="s">
        <v>21</v>
      </c>
      <c r="F945" s="237" t="s">
        <v>2891</v>
      </c>
      <c r="G945" s="235"/>
      <c r="H945" s="238">
        <v>131.93600000000001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278</v>
      </c>
      <c r="AU945" s="244" t="s">
        <v>87</v>
      </c>
      <c r="AV945" s="13" t="s">
        <v>87</v>
      </c>
      <c r="AW945" s="13" t="s">
        <v>38</v>
      </c>
      <c r="AX945" s="13" t="s">
        <v>77</v>
      </c>
      <c r="AY945" s="244" t="s">
        <v>136</v>
      </c>
    </row>
    <row r="946" s="13" customFormat="1">
      <c r="A946" s="13"/>
      <c r="B946" s="234"/>
      <c r="C946" s="235"/>
      <c r="D946" s="219" t="s">
        <v>278</v>
      </c>
      <c r="E946" s="236" t="s">
        <v>21</v>
      </c>
      <c r="F946" s="237" t="s">
        <v>2892</v>
      </c>
      <c r="G946" s="235"/>
      <c r="H946" s="238">
        <v>6.2800000000000002</v>
      </c>
      <c r="I946" s="239"/>
      <c r="J946" s="235"/>
      <c r="K946" s="235"/>
      <c r="L946" s="240"/>
      <c r="M946" s="241"/>
      <c r="N946" s="242"/>
      <c r="O946" s="242"/>
      <c r="P946" s="242"/>
      <c r="Q946" s="242"/>
      <c r="R946" s="242"/>
      <c r="S946" s="242"/>
      <c r="T946" s="24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4" t="s">
        <v>278</v>
      </c>
      <c r="AU946" s="244" t="s">
        <v>87</v>
      </c>
      <c r="AV946" s="13" t="s">
        <v>87</v>
      </c>
      <c r="AW946" s="13" t="s">
        <v>38</v>
      </c>
      <c r="AX946" s="13" t="s">
        <v>77</v>
      </c>
      <c r="AY946" s="244" t="s">
        <v>136</v>
      </c>
    </row>
    <row r="947" s="13" customFormat="1">
      <c r="A947" s="13"/>
      <c r="B947" s="234"/>
      <c r="C947" s="235"/>
      <c r="D947" s="219" t="s">
        <v>278</v>
      </c>
      <c r="E947" s="236" t="s">
        <v>21</v>
      </c>
      <c r="F947" s="237" t="s">
        <v>2893</v>
      </c>
      <c r="G947" s="235"/>
      <c r="H947" s="238">
        <v>14.523</v>
      </c>
      <c r="I947" s="239"/>
      <c r="J947" s="235"/>
      <c r="K947" s="235"/>
      <c r="L947" s="240"/>
      <c r="M947" s="241"/>
      <c r="N947" s="242"/>
      <c r="O947" s="242"/>
      <c r="P947" s="242"/>
      <c r="Q947" s="242"/>
      <c r="R947" s="242"/>
      <c r="S947" s="242"/>
      <c r="T947" s="24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4" t="s">
        <v>278</v>
      </c>
      <c r="AU947" s="244" t="s">
        <v>87</v>
      </c>
      <c r="AV947" s="13" t="s">
        <v>87</v>
      </c>
      <c r="AW947" s="13" t="s">
        <v>38</v>
      </c>
      <c r="AX947" s="13" t="s">
        <v>77</v>
      </c>
      <c r="AY947" s="244" t="s">
        <v>136</v>
      </c>
    </row>
    <row r="948" s="13" customFormat="1">
      <c r="A948" s="13"/>
      <c r="B948" s="234"/>
      <c r="C948" s="235"/>
      <c r="D948" s="219" t="s">
        <v>278</v>
      </c>
      <c r="E948" s="236" t="s">
        <v>21</v>
      </c>
      <c r="F948" s="237" t="s">
        <v>2894</v>
      </c>
      <c r="G948" s="235"/>
      <c r="H948" s="238">
        <v>14.718999999999999</v>
      </c>
      <c r="I948" s="239"/>
      <c r="J948" s="235"/>
      <c r="K948" s="235"/>
      <c r="L948" s="240"/>
      <c r="M948" s="241"/>
      <c r="N948" s="242"/>
      <c r="O948" s="242"/>
      <c r="P948" s="242"/>
      <c r="Q948" s="242"/>
      <c r="R948" s="242"/>
      <c r="S948" s="242"/>
      <c r="T948" s="24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4" t="s">
        <v>278</v>
      </c>
      <c r="AU948" s="244" t="s">
        <v>87</v>
      </c>
      <c r="AV948" s="13" t="s">
        <v>87</v>
      </c>
      <c r="AW948" s="13" t="s">
        <v>38</v>
      </c>
      <c r="AX948" s="13" t="s">
        <v>77</v>
      </c>
      <c r="AY948" s="244" t="s">
        <v>136</v>
      </c>
    </row>
    <row r="949" s="13" customFormat="1">
      <c r="A949" s="13"/>
      <c r="B949" s="234"/>
      <c r="C949" s="235"/>
      <c r="D949" s="219" t="s">
        <v>278</v>
      </c>
      <c r="E949" s="236" t="s">
        <v>21</v>
      </c>
      <c r="F949" s="237" t="s">
        <v>2895</v>
      </c>
      <c r="G949" s="235"/>
      <c r="H949" s="238">
        <v>138.41499999999999</v>
      </c>
      <c r="I949" s="239"/>
      <c r="J949" s="235"/>
      <c r="K949" s="235"/>
      <c r="L949" s="240"/>
      <c r="M949" s="241"/>
      <c r="N949" s="242"/>
      <c r="O949" s="242"/>
      <c r="P949" s="242"/>
      <c r="Q949" s="242"/>
      <c r="R949" s="242"/>
      <c r="S949" s="242"/>
      <c r="T949" s="24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4" t="s">
        <v>278</v>
      </c>
      <c r="AU949" s="244" t="s">
        <v>87</v>
      </c>
      <c r="AV949" s="13" t="s">
        <v>87</v>
      </c>
      <c r="AW949" s="13" t="s">
        <v>38</v>
      </c>
      <c r="AX949" s="13" t="s">
        <v>77</v>
      </c>
      <c r="AY949" s="244" t="s">
        <v>136</v>
      </c>
    </row>
    <row r="950" s="13" customFormat="1">
      <c r="A950" s="13"/>
      <c r="B950" s="234"/>
      <c r="C950" s="235"/>
      <c r="D950" s="219" t="s">
        <v>278</v>
      </c>
      <c r="E950" s="236" t="s">
        <v>21</v>
      </c>
      <c r="F950" s="237" t="s">
        <v>2896</v>
      </c>
      <c r="G950" s="235"/>
      <c r="H950" s="238">
        <v>10.662000000000001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4" t="s">
        <v>278</v>
      </c>
      <c r="AU950" s="244" t="s">
        <v>87</v>
      </c>
      <c r="AV950" s="13" t="s">
        <v>87</v>
      </c>
      <c r="AW950" s="13" t="s">
        <v>38</v>
      </c>
      <c r="AX950" s="13" t="s">
        <v>77</v>
      </c>
      <c r="AY950" s="244" t="s">
        <v>136</v>
      </c>
    </row>
    <row r="951" s="13" customFormat="1">
      <c r="A951" s="13"/>
      <c r="B951" s="234"/>
      <c r="C951" s="235"/>
      <c r="D951" s="219" t="s">
        <v>278</v>
      </c>
      <c r="E951" s="236" t="s">
        <v>21</v>
      </c>
      <c r="F951" s="237" t="s">
        <v>2897</v>
      </c>
      <c r="G951" s="235"/>
      <c r="H951" s="238">
        <v>2.3599999999999999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278</v>
      </c>
      <c r="AU951" s="244" t="s">
        <v>87</v>
      </c>
      <c r="AV951" s="13" t="s">
        <v>87</v>
      </c>
      <c r="AW951" s="13" t="s">
        <v>38</v>
      </c>
      <c r="AX951" s="13" t="s">
        <v>77</v>
      </c>
      <c r="AY951" s="244" t="s">
        <v>136</v>
      </c>
    </row>
    <row r="952" s="13" customFormat="1">
      <c r="A952" s="13"/>
      <c r="B952" s="234"/>
      <c r="C952" s="235"/>
      <c r="D952" s="219" t="s">
        <v>278</v>
      </c>
      <c r="E952" s="236" t="s">
        <v>21</v>
      </c>
      <c r="F952" s="237" t="s">
        <v>2898</v>
      </c>
      <c r="G952" s="235"/>
      <c r="H952" s="238">
        <v>14.130000000000001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4" t="s">
        <v>278</v>
      </c>
      <c r="AU952" s="244" t="s">
        <v>87</v>
      </c>
      <c r="AV952" s="13" t="s">
        <v>87</v>
      </c>
      <c r="AW952" s="13" t="s">
        <v>38</v>
      </c>
      <c r="AX952" s="13" t="s">
        <v>77</v>
      </c>
      <c r="AY952" s="244" t="s">
        <v>136</v>
      </c>
    </row>
    <row r="953" s="13" customFormat="1">
      <c r="A953" s="13"/>
      <c r="B953" s="234"/>
      <c r="C953" s="235"/>
      <c r="D953" s="219" t="s">
        <v>278</v>
      </c>
      <c r="E953" s="236" t="s">
        <v>21</v>
      </c>
      <c r="F953" s="237" t="s">
        <v>2899</v>
      </c>
      <c r="G953" s="235"/>
      <c r="H953" s="238">
        <v>401.36399999999998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278</v>
      </c>
      <c r="AU953" s="244" t="s">
        <v>87</v>
      </c>
      <c r="AV953" s="13" t="s">
        <v>87</v>
      </c>
      <c r="AW953" s="13" t="s">
        <v>38</v>
      </c>
      <c r="AX953" s="13" t="s">
        <v>77</v>
      </c>
      <c r="AY953" s="244" t="s">
        <v>136</v>
      </c>
    </row>
    <row r="954" s="16" customFormat="1">
      <c r="A954" s="16"/>
      <c r="B954" s="278"/>
      <c r="C954" s="279"/>
      <c r="D954" s="219" t="s">
        <v>278</v>
      </c>
      <c r="E954" s="280" t="s">
        <v>1990</v>
      </c>
      <c r="F954" s="281" t="s">
        <v>833</v>
      </c>
      <c r="G954" s="279"/>
      <c r="H954" s="282">
        <v>1304.682</v>
      </c>
      <c r="I954" s="283"/>
      <c r="J954" s="279"/>
      <c r="K954" s="279"/>
      <c r="L954" s="284"/>
      <c r="M954" s="285"/>
      <c r="N954" s="286"/>
      <c r="O954" s="286"/>
      <c r="P954" s="286"/>
      <c r="Q954" s="286"/>
      <c r="R954" s="286"/>
      <c r="S954" s="286"/>
      <c r="T954" s="287"/>
      <c r="U954" s="16"/>
      <c r="V954" s="16"/>
      <c r="W954" s="16"/>
      <c r="X954" s="16"/>
      <c r="Y954" s="16"/>
      <c r="Z954" s="16"/>
      <c r="AA954" s="16"/>
      <c r="AB954" s="16"/>
      <c r="AC954" s="16"/>
      <c r="AD954" s="16"/>
      <c r="AE954" s="16"/>
      <c r="AT954" s="288" t="s">
        <v>278</v>
      </c>
      <c r="AU954" s="288" t="s">
        <v>87</v>
      </c>
      <c r="AV954" s="16" t="s">
        <v>148</v>
      </c>
      <c r="AW954" s="16" t="s">
        <v>38</v>
      </c>
      <c r="AX954" s="16" t="s">
        <v>77</v>
      </c>
      <c r="AY954" s="288" t="s">
        <v>136</v>
      </c>
    </row>
    <row r="955" s="13" customFormat="1">
      <c r="A955" s="13"/>
      <c r="B955" s="234"/>
      <c r="C955" s="235"/>
      <c r="D955" s="219" t="s">
        <v>278</v>
      </c>
      <c r="E955" s="236" t="s">
        <v>21</v>
      </c>
      <c r="F955" s="237" t="s">
        <v>2900</v>
      </c>
      <c r="G955" s="235"/>
      <c r="H955" s="238">
        <v>130.46799999999999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4" t="s">
        <v>278</v>
      </c>
      <c r="AU955" s="244" t="s">
        <v>87</v>
      </c>
      <c r="AV955" s="13" t="s">
        <v>87</v>
      </c>
      <c r="AW955" s="13" t="s">
        <v>38</v>
      </c>
      <c r="AX955" s="13" t="s">
        <v>77</v>
      </c>
      <c r="AY955" s="244" t="s">
        <v>136</v>
      </c>
    </row>
    <row r="956" s="14" customFormat="1">
      <c r="A956" s="14"/>
      <c r="B956" s="245"/>
      <c r="C956" s="246"/>
      <c r="D956" s="219" t="s">
        <v>278</v>
      </c>
      <c r="E956" s="247" t="s">
        <v>1993</v>
      </c>
      <c r="F956" s="248" t="s">
        <v>280</v>
      </c>
      <c r="G956" s="246"/>
      <c r="H956" s="249">
        <v>1435.1500000000001</v>
      </c>
      <c r="I956" s="250"/>
      <c r="J956" s="246"/>
      <c r="K956" s="246"/>
      <c r="L956" s="251"/>
      <c r="M956" s="252"/>
      <c r="N956" s="253"/>
      <c r="O956" s="253"/>
      <c r="P956" s="253"/>
      <c r="Q956" s="253"/>
      <c r="R956" s="253"/>
      <c r="S956" s="253"/>
      <c r="T956" s="25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5" t="s">
        <v>278</v>
      </c>
      <c r="AU956" s="255" t="s">
        <v>87</v>
      </c>
      <c r="AV956" s="14" t="s">
        <v>142</v>
      </c>
      <c r="AW956" s="14" t="s">
        <v>38</v>
      </c>
      <c r="AX956" s="14" t="s">
        <v>85</v>
      </c>
      <c r="AY956" s="255" t="s">
        <v>136</v>
      </c>
    </row>
    <row r="957" s="2" customFormat="1" ht="16.5" customHeight="1">
      <c r="A957" s="41"/>
      <c r="B957" s="42"/>
      <c r="C957" s="225" t="s">
        <v>436</v>
      </c>
      <c r="D957" s="225" t="s">
        <v>152</v>
      </c>
      <c r="E957" s="226" t="s">
        <v>1844</v>
      </c>
      <c r="F957" s="227" t="s">
        <v>1845</v>
      </c>
      <c r="G957" s="228" t="s">
        <v>140</v>
      </c>
      <c r="H957" s="229">
        <v>9757.5599999999995</v>
      </c>
      <c r="I957" s="230"/>
      <c r="J957" s="231">
        <f>ROUND(I957*H957,2)</f>
        <v>0</v>
      </c>
      <c r="K957" s="227" t="s">
        <v>790</v>
      </c>
      <c r="L957" s="47"/>
      <c r="M957" s="232" t="s">
        <v>21</v>
      </c>
      <c r="N957" s="233" t="s">
        <v>48</v>
      </c>
      <c r="O957" s="87"/>
      <c r="P957" s="215">
        <f>O957*H957</f>
        <v>0</v>
      </c>
      <c r="Q957" s="215">
        <v>5.0000000000000002E-05</v>
      </c>
      <c r="R957" s="215">
        <f>Q957*H957</f>
        <v>0.48787799999999998</v>
      </c>
      <c r="S957" s="215">
        <v>0</v>
      </c>
      <c r="T957" s="216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217" t="s">
        <v>170</v>
      </c>
      <c r="AT957" s="217" t="s">
        <v>152</v>
      </c>
      <c r="AU957" s="217" t="s">
        <v>87</v>
      </c>
      <c r="AY957" s="20" t="s">
        <v>136</v>
      </c>
      <c r="BE957" s="218">
        <f>IF(N957="základní",J957,0)</f>
        <v>0</v>
      </c>
      <c r="BF957" s="218">
        <f>IF(N957="snížená",J957,0)</f>
        <v>0</v>
      </c>
      <c r="BG957" s="218">
        <f>IF(N957="zákl. přenesená",J957,0)</f>
        <v>0</v>
      </c>
      <c r="BH957" s="218">
        <f>IF(N957="sníž. přenesená",J957,0)</f>
        <v>0</v>
      </c>
      <c r="BI957" s="218">
        <f>IF(N957="nulová",J957,0)</f>
        <v>0</v>
      </c>
      <c r="BJ957" s="20" t="s">
        <v>85</v>
      </c>
      <c r="BK957" s="218">
        <f>ROUND(I957*H957,2)</f>
        <v>0</v>
      </c>
      <c r="BL957" s="20" t="s">
        <v>170</v>
      </c>
      <c r="BM957" s="217" t="s">
        <v>2901</v>
      </c>
    </row>
    <row r="958" s="2" customFormat="1">
      <c r="A958" s="41"/>
      <c r="B958" s="42"/>
      <c r="C958" s="43"/>
      <c r="D958" s="219" t="s">
        <v>143</v>
      </c>
      <c r="E958" s="43"/>
      <c r="F958" s="220" t="s">
        <v>1847</v>
      </c>
      <c r="G958" s="43"/>
      <c r="H958" s="43"/>
      <c r="I958" s="221"/>
      <c r="J958" s="43"/>
      <c r="K958" s="43"/>
      <c r="L958" s="47"/>
      <c r="M958" s="222"/>
      <c r="N958" s="223"/>
      <c r="O958" s="87"/>
      <c r="P958" s="87"/>
      <c r="Q958" s="87"/>
      <c r="R958" s="87"/>
      <c r="S958" s="87"/>
      <c r="T958" s="88"/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T958" s="20" t="s">
        <v>143</v>
      </c>
      <c r="AU958" s="20" t="s">
        <v>87</v>
      </c>
    </row>
    <row r="959" s="2" customFormat="1">
      <c r="A959" s="41"/>
      <c r="B959" s="42"/>
      <c r="C959" s="43"/>
      <c r="D959" s="276" t="s">
        <v>793</v>
      </c>
      <c r="E959" s="43"/>
      <c r="F959" s="277" t="s">
        <v>1848</v>
      </c>
      <c r="G959" s="43"/>
      <c r="H959" s="43"/>
      <c r="I959" s="221"/>
      <c r="J959" s="43"/>
      <c r="K959" s="43"/>
      <c r="L959" s="47"/>
      <c r="M959" s="222"/>
      <c r="N959" s="223"/>
      <c r="O959" s="87"/>
      <c r="P959" s="87"/>
      <c r="Q959" s="87"/>
      <c r="R959" s="87"/>
      <c r="S959" s="87"/>
      <c r="T959" s="88"/>
      <c r="U959" s="41"/>
      <c r="V959" s="41"/>
      <c r="W959" s="41"/>
      <c r="X959" s="41"/>
      <c r="Y959" s="41"/>
      <c r="Z959" s="41"/>
      <c r="AA959" s="41"/>
      <c r="AB959" s="41"/>
      <c r="AC959" s="41"/>
      <c r="AD959" s="41"/>
      <c r="AE959" s="41"/>
      <c r="AT959" s="20" t="s">
        <v>793</v>
      </c>
      <c r="AU959" s="20" t="s">
        <v>87</v>
      </c>
    </row>
    <row r="960" s="13" customFormat="1">
      <c r="A960" s="13"/>
      <c r="B960" s="234"/>
      <c r="C960" s="235"/>
      <c r="D960" s="219" t="s">
        <v>278</v>
      </c>
      <c r="E960" s="236" t="s">
        <v>21</v>
      </c>
      <c r="F960" s="237" t="s">
        <v>2002</v>
      </c>
      <c r="G960" s="235"/>
      <c r="H960" s="238">
        <v>3769.8000000000002</v>
      </c>
      <c r="I960" s="239"/>
      <c r="J960" s="235"/>
      <c r="K960" s="235"/>
      <c r="L960" s="240"/>
      <c r="M960" s="241"/>
      <c r="N960" s="242"/>
      <c r="O960" s="242"/>
      <c r="P960" s="242"/>
      <c r="Q960" s="242"/>
      <c r="R960" s="242"/>
      <c r="S960" s="242"/>
      <c r="T960" s="24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4" t="s">
        <v>278</v>
      </c>
      <c r="AU960" s="244" t="s">
        <v>87</v>
      </c>
      <c r="AV960" s="13" t="s">
        <v>87</v>
      </c>
      <c r="AW960" s="13" t="s">
        <v>38</v>
      </c>
      <c r="AX960" s="13" t="s">
        <v>77</v>
      </c>
      <c r="AY960" s="244" t="s">
        <v>136</v>
      </c>
    </row>
    <row r="961" s="13" customFormat="1">
      <c r="A961" s="13"/>
      <c r="B961" s="234"/>
      <c r="C961" s="235"/>
      <c r="D961" s="219" t="s">
        <v>278</v>
      </c>
      <c r="E961" s="236" t="s">
        <v>21</v>
      </c>
      <c r="F961" s="237" t="s">
        <v>2004</v>
      </c>
      <c r="G961" s="235"/>
      <c r="H961" s="238">
        <v>990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4" t="s">
        <v>278</v>
      </c>
      <c r="AU961" s="244" t="s">
        <v>87</v>
      </c>
      <c r="AV961" s="13" t="s">
        <v>87</v>
      </c>
      <c r="AW961" s="13" t="s">
        <v>38</v>
      </c>
      <c r="AX961" s="13" t="s">
        <v>77</v>
      </c>
      <c r="AY961" s="244" t="s">
        <v>136</v>
      </c>
    </row>
    <row r="962" s="13" customFormat="1">
      <c r="A962" s="13"/>
      <c r="B962" s="234"/>
      <c r="C962" s="235"/>
      <c r="D962" s="219" t="s">
        <v>278</v>
      </c>
      <c r="E962" s="236" t="s">
        <v>21</v>
      </c>
      <c r="F962" s="237" t="s">
        <v>2038</v>
      </c>
      <c r="G962" s="235"/>
      <c r="H962" s="238">
        <v>4997.7600000000002</v>
      </c>
      <c r="I962" s="239"/>
      <c r="J962" s="235"/>
      <c r="K962" s="235"/>
      <c r="L962" s="240"/>
      <c r="M962" s="241"/>
      <c r="N962" s="242"/>
      <c r="O962" s="242"/>
      <c r="P962" s="242"/>
      <c r="Q962" s="242"/>
      <c r="R962" s="242"/>
      <c r="S962" s="242"/>
      <c r="T962" s="24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4" t="s">
        <v>278</v>
      </c>
      <c r="AU962" s="244" t="s">
        <v>87</v>
      </c>
      <c r="AV962" s="13" t="s">
        <v>87</v>
      </c>
      <c r="AW962" s="13" t="s">
        <v>38</v>
      </c>
      <c r="AX962" s="13" t="s">
        <v>77</v>
      </c>
      <c r="AY962" s="244" t="s">
        <v>136</v>
      </c>
    </row>
    <row r="963" s="14" customFormat="1">
      <c r="A963" s="14"/>
      <c r="B963" s="245"/>
      <c r="C963" s="246"/>
      <c r="D963" s="219" t="s">
        <v>278</v>
      </c>
      <c r="E963" s="247" t="s">
        <v>21</v>
      </c>
      <c r="F963" s="248" t="s">
        <v>280</v>
      </c>
      <c r="G963" s="246"/>
      <c r="H963" s="249">
        <v>9757.5599999999995</v>
      </c>
      <c r="I963" s="250"/>
      <c r="J963" s="246"/>
      <c r="K963" s="246"/>
      <c r="L963" s="251"/>
      <c r="M963" s="252"/>
      <c r="N963" s="253"/>
      <c r="O963" s="253"/>
      <c r="P963" s="253"/>
      <c r="Q963" s="253"/>
      <c r="R963" s="253"/>
      <c r="S963" s="253"/>
      <c r="T963" s="25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5" t="s">
        <v>278</v>
      </c>
      <c r="AU963" s="255" t="s">
        <v>87</v>
      </c>
      <c r="AV963" s="14" t="s">
        <v>142</v>
      </c>
      <c r="AW963" s="14" t="s">
        <v>38</v>
      </c>
      <c r="AX963" s="14" t="s">
        <v>85</v>
      </c>
      <c r="AY963" s="255" t="s">
        <v>136</v>
      </c>
    </row>
    <row r="964" s="2" customFormat="1" ht="16.5" customHeight="1">
      <c r="A964" s="41"/>
      <c r="B964" s="42"/>
      <c r="C964" s="205" t="s">
        <v>1832</v>
      </c>
      <c r="D964" s="205" t="s">
        <v>137</v>
      </c>
      <c r="E964" s="206" t="s">
        <v>1861</v>
      </c>
      <c r="F964" s="207" t="s">
        <v>2902</v>
      </c>
      <c r="G964" s="208" t="s">
        <v>140</v>
      </c>
      <c r="H964" s="209">
        <v>3769.8000000000002</v>
      </c>
      <c r="I964" s="210"/>
      <c r="J964" s="211">
        <f>ROUND(I964*H964,2)</f>
        <v>0</v>
      </c>
      <c r="K964" s="207" t="s">
        <v>21</v>
      </c>
      <c r="L964" s="212"/>
      <c r="M964" s="213" t="s">
        <v>21</v>
      </c>
      <c r="N964" s="214" t="s">
        <v>48</v>
      </c>
      <c r="O964" s="87"/>
      <c r="P964" s="215">
        <f>O964*H964</f>
        <v>0</v>
      </c>
      <c r="Q964" s="215">
        <v>0.001</v>
      </c>
      <c r="R964" s="215">
        <f>Q964*H964</f>
        <v>3.7698</v>
      </c>
      <c r="S964" s="215">
        <v>0</v>
      </c>
      <c r="T964" s="216">
        <f>S964*H964</f>
        <v>0</v>
      </c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R964" s="217" t="s">
        <v>200</v>
      </c>
      <c r="AT964" s="217" t="s">
        <v>137</v>
      </c>
      <c r="AU964" s="217" t="s">
        <v>87</v>
      </c>
      <c r="AY964" s="20" t="s">
        <v>136</v>
      </c>
      <c r="BE964" s="218">
        <f>IF(N964="základní",J964,0)</f>
        <v>0</v>
      </c>
      <c r="BF964" s="218">
        <f>IF(N964="snížená",J964,0)</f>
        <v>0</v>
      </c>
      <c r="BG964" s="218">
        <f>IF(N964="zákl. přenesená",J964,0)</f>
        <v>0</v>
      </c>
      <c r="BH964" s="218">
        <f>IF(N964="sníž. přenesená",J964,0)</f>
        <v>0</v>
      </c>
      <c r="BI964" s="218">
        <f>IF(N964="nulová",J964,0)</f>
        <v>0</v>
      </c>
      <c r="BJ964" s="20" t="s">
        <v>85</v>
      </c>
      <c r="BK964" s="218">
        <f>ROUND(I964*H964,2)</f>
        <v>0</v>
      </c>
      <c r="BL964" s="20" t="s">
        <v>170</v>
      </c>
      <c r="BM964" s="217" t="s">
        <v>2903</v>
      </c>
    </row>
    <row r="965" s="2" customFormat="1">
      <c r="A965" s="41"/>
      <c r="B965" s="42"/>
      <c r="C965" s="43"/>
      <c r="D965" s="219" t="s">
        <v>143</v>
      </c>
      <c r="E965" s="43"/>
      <c r="F965" s="220" t="s">
        <v>2904</v>
      </c>
      <c r="G965" s="43"/>
      <c r="H965" s="43"/>
      <c r="I965" s="221"/>
      <c r="J965" s="43"/>
      <c r="K965" s="43"/>
      <c r="L965" s="47"/>
      <c r="M965" s="222"/>
      <c r="N965" s="223"/>
      <c r="O965" s="87"/>
      <c r="P965" s="87"/>
      <c r="Q965" s="87"/>
      <c r="R965" s="87"/>
      <c r="S965" s="87"/>
      <c r="T965" s="88"/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T965" s="20" t="s">
        <v>143</v>
      </c>
      <c r="AU965" s="20" t="s">
        <v>87</v>
      </c>
    </row>
    <row r="966" s="2" customFormat="1">
      <c r="A966" s="41"/>
      <c r="B966" s="42"/>
      <c r="C966" s="43"/>
      <c r="D966" s="219" t="s">
        <v>144</v>
      </c>
      <c r="E966" s="43"/>
      <c r="F966" s="224" t="s">
        <v>1810</v>
      </c>
      <c r="G966" s="43"/>
      <c r="H966" s="43"/>
      <c r="I966" s="221"/>
      <c r="J966" s="43"/>
      <c r="K966" s="43"/>
      <c r="L966" s="47"/>
      <c r="M966" s="222"/>
      <c r="N966" s="223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144</v>
      </c>
      <c r="AU966" s="20" t="s">
        <v>87</v>
      </c>
    </row>
    <row r="967" s="15" customFormat="1">
      <c r="A967" s="15"/>
      <c r="B967" s="258"/>
      <c r="C967" s="259"/>
      <c r="D967" s="219" t="s">
        <v>278</v>
      </c>
      <c r="E967" s="260" t="s">
        <v>21</v>
      </c>
      <c r="F967" s="261" t="s">
        <v>2905</v>
      </c>
      <c r="G967" s="259"/>
      <c r="H967" s="260" t="s">
        <v>21</v>
      </c>
      <c r="I967" s="262"/>
      <c r="J967" s="259"/>
      <c r="K967" s="259"/>
      <c r="L967" s="263"/>
      <c r="M967" s="264"/>
      <c r="N967" s="265"/>
      <c r="O967" s="265"/>
      <c r="P967" s="265"/>
      <c r="Q967" s="265"/>
      <c r="R967" s="265"/>
      <c r="S967" s="265"/>
      <c r="T967" s="266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7" t="s">
        <v>278</v>
      </c>
      <c r="AU967" s="267" t="s">
        <v>87</v>
      </c>
      <c r="AV967" s="15" t="s">
        <v>85</v>
      </c>
      <c r="AW967" s="15" t="s">
        <v>38</v>
      </c>
      <c r="AX967" s="15" t="s">
        <v>77</v>
      </c>
      <c r="AY967" s="267" t="s">
        <v>136</v>
      </c>
    </row>
    <row r="968" s="13" customFormat="1">
      <c r="A968" s="13"/>
      <c r="B968" s="234"/>
      <c r="C968" s="235"/>
      <c r="D968" s="219" t="s">
        <v>278</v>
      </c>
      <c r="E968" s="236" t="s">
        <v>21</v>
      </c>
      <c r="F968" s="237" t="s">
        <v>2906</v>
      </c>
      <c r="G968" s="235"/>
      <c r="H968" s="238">
        <v>1884.9000000000001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278</v>
      </c>
      <c r="AU968" s="244" t="s">
        <v>87</v>
      </c>
      <c r="AV968" s="13" t="s">
        <v>87</v>
      </c>
      <c r="AW968" s="13" t="s">
        <v>38</v>
      </c>
      <c r="AX968" s="13" t="s">
        <v>77</v>
      </c>
      <c r="AY968" s="244" t="s">
        <v>136</v>
      </c>
    </row>
    <row r="969" s="13" customFormat="1">
      <c r="A969" s="13"/>
      <c r="B969" s="234"/>
      <c r="C969" s="235"/>
      <c r="D969" s="219" t="s">
        <v>278</v>
      </c>
      <c r="E969" s="236" t="s">
        <v>21</v>
      </c>
      <c r="F969" s="237" t="s">
        <v>2907</v>
      </c>
      <c r="G969" s="235"/>
      <c r="H969" s="238">
        <v>1884.9000000000001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4" t="s">
        <v>278</v>
      </c>
      <c r="AU969" s="244" t="s">
        <v>87</v>
      </c>
      <c r="AV969" s="13" t="s">
        <v>87</v>
      </c>
      <c r="AW969" s="13" t="s">
        <v>38</v>
      </c>
      <c r="AX969" s="13" t="s">
        <v>77</v>
      </c>
      <c r="AY969" s="244" t="s">
        <v>136</v>
      </c>
    </row>
    <row r="970" s="14" customFormat="1">
      <c r="A970" s="14"/>
      <c r="B970" s="245"/>
      <c r="C970" s="246"/>
      <c r="D970" s="219" t="s">
        <v>278</v>
      </c>
      <c r="E970" s="247" t="s">
        <v>2002</v>
      </c>
      <c r="F970" s="248" t="s">
        <v>280</v>
      </c>
      <c r="G970" s="246"/>
      <c r="H970" s="249">
        <v>3769.8000000000002</v>
      </c>
      <c r="I970" s="250"/>
      <c r="J970" s="246"/>
      <c r="K970" s="246"/>
      <c r="L970" s="251"/>
      <c r="M970" s="252"/>
      <c r="N970" s="253"/>
      <c r="O970" s="253"/>
      <c r="P970" s="253"/>
      <c r="Q970" s="253"/>
      <c r="R970" s="253"/>
      <c r="S970" s="253"/>
      <c r="T970" s="25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5" t="s">
        <v>278</v>
      </c>
      <c r="AU970" s="255" t="s">
        <v>87</v>
      </c>
      <c r="AV970" s="14" t="s">
        <v>142</v>
      </c>
      <c r="AW970" s="14" t="s">
        <v>38</v>
      </c>
      <c r="AX970" s="14" t="s">
        <v>85</v>
      </c>
      <c r="AY970" s="255" t="s">
        <v>136</v>
      </c>
    </row>
    <row r="971" s="2" customFormat="1" ht="16.5" customHeight="1">
      <c r="A971" s="41"/>
      <c r="B971" s="42"/>
      <c r="C971" s="205" t="s">
        <v>439</v>
      </c>
      <c r="D971" s="205" t="s">
        <v>137</v>
      </c>
      <c r="E971" s="206" t="s">
        <v>2908</v>
      </c>
      <c r="F971" s="207" t="s">
        <v>2909</v>
      </c>
      <c r="G971" s="208" t="s">
        <v>140</v>
      </c>
      <c r="H971" s="209">
        <v>990</v>
      </c>
      <c r="I971" s="210"/>
      <c r="J971" s="211">
        <f>ROUND(I971*H971,2)</f>
        <v>0</v>
      </c>
      <c r="K971" s="207" t="s">
        <v>21</v>
      </c>
      <c r="L971" s="212"/>
      <c r="M971" s="213" t="s">
        <v>21</v>
      </c>
      <c r="N971" s="214" t="s">
        <v>48</v>
      </c>
      <c r="O971" s="87"/>
      <c r="P971" s="215">
        <f>O971*H971</f>
        <v>0</v>
      </c>
      <c r="Q971" s="215">
        <v>0.001</v>
      </c>
      <c r="R971" s="215">
        <f>Q971*H971</f>
        <v>0.98999999999999999</v>
      </c>
      <c r="S971" s="215">
        <v>0</v>
      </c>
      <c r="T971" s="216">
        <f>S971*H971</f>
        <v>0</v>
      </c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R971" s="217" t="s">
        <v>200</v>
      </c>
      <c r="AT971" s="217" t="s">
        <v>137</v>
      </c>
      <c r="AU971" s="217" t="s">
        <v>87</v>
      </c>
      <c r="AY971" s="20" t="s">
        <v>136</v>
      </c>
      <c r="BE971" s="218">
        <f>IF(N971="základní",J971,0)</f>
        <v>0</v>
      </c>
      <c r="BF971" s="218">
        <f>IF(N971="snížená",J971,0)</f>
        <v>0</v>
      </c>
      <c r="BG971" s="218">
        <f>IF(N971="zákl. přenesená",J971,0)</f>
        <v>0</v>
      </c>
      <c r="BH971" s="218">
        <f>IF(N971="sníž. přenesená",J971,0)</f>
        <v>0</v>
      </c>
      <c r="BI971" s="218">
        <f>IF(N971="nulová",J971,0)</f>
        <v>0</v>
      </c>
      <c r="BJ971" s="20" t="s">
        <v>85</v>
      </c>
      <c r="BK971" s="218">
        <f>ROUND(I971*H971,2)</f>
        <v>0</v>
      </c>
      <c r="BL971" s="20" t="s">
        <v>170</v>
      </c>
      <c r="BM971" s="217" t="s">
        <v>2910</v>
      </c>
    </row>
    <row r="972" s="2" customFormat="1">
      <c r="A972" s="41"/>
      <c r="B972" s="42"/>
      <c r="C972" s="43"/>
      <c r="D972" s="219" t="s">
        <v>143</v>
      </c>
      <c r="E972" s="43"/>
      <c r="F972" s="220" t="s">
        <v>2911</v>
      </c>
      <c r="G972" s="43"/>
      <c r="H972" s="43"/>
      <c r="I972" s="221"/>
      <c r="J972" s="43"/>
      <c r="K972" s="43"/>
      <c r="L972" s="47"/>
      <c r="M972" s="222"/>
      <c r="N972" s="223"/>
      <c r="O972" s="87"/>
      <c r="P972" s="87"/>
      <c r="Q972" s="87"/>
      <c r="R972" s="87"/>
      <c r="S972" s="87"/>
      <c r="T972" s="88"/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T972" s="20" t="s">
        <v>143</v>
      </c>
      <c r="AU972" s="20" t="s">
        <v>87</v>
      </c>
    </row>
    <row r="973" s="15" customFormat="1">
      <c r="A973" s="15"/>
      <c r="B973" s="258"/>
      <c r="C973" s="259"/>
      <c r="D973" s="219" t="s">
        <v>278</v>
      </c>
      <c r="E973" s="260" t="s">
        <v>21</v>
      </c>
      <c r="F973" s="261" t="s">
        <v>2912</v>
      </c>
      <c r="G973" s="259"/>
      <c r="H973" s="260" t="s">
        <v>21</v>
      </c>
      <c r="I973" s="262"/>
      <c r="J973" s="259"/>
      <c r="K973" s="259"/>
      <c r="L973" s="263"/>
      <c r="M973" s="264"/>
      <c r="N973" s="265"/>
      <c r="O973" s="265"/>
      <c r="P973" s="265"/>
      <c r="Q973" s="265"/>
      <c r="R973" s="265"/>
      <c r="S973" s="265"/>
      <c r="T973" s="266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67" t="s">
        <v>278</v>
      </c>
      <c r="AU973" s="267" t="s">
        <v>87</v>
      </c>
      <c r="AV973" s="15" t="s">
        <v>85</v>
      </c>
      <c r="AW973" s="15" t="s">
        <v>38</v>
      </c>
      <c r="AX973" s="15" t="s">
        <v>77</v>
      </c>
      <c r="AY973" s="267" t="s">
        <v>136</v>
      </c>
    </row>
    <row r="974" s="13" customFormat="1">
      <c r="A974" s="13"/>
      <c r="B974" s="234"/>
      <c r="C974" s="235"/>
      <c r="D974" s="219" t="s">
        <v>278</v>
      </c>
      <c r="E974" s="236" t="s">
        <v>21</v>
      </c>
      <c r="F974" s="237" t="s">
        <v>2913</v>
      </c>
      <c r="G974" s="235"/>
      <c r="H974" s="238">
        <v>165</v>
      </c>
      <c r="I974" s="239"/>
      <c r="J974" s="235"/>
      <c r="K974" s="235"/>
      <c r="L974" s="240"/>
      <c r="M974" s="241"/>
      <c r="N974" s="242"/>
      <c r="O974" s="242"/>
      <c r="P974" s="242"/>
      <c r="Q974" s="242"/>
      <c r="R974" s="242"/>
      <c r="S974" s="242"/>
      <c r="T974" s="24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4" t="s">
        <v>278</v>
      </c>
      <c r="AU974" s="244" t="s">
        <v>87</v>
      </c>
      <c r="AV974" s="13" t="s">
        <v>87</v>
      </c>
      <c r="AW974" s="13" t="s">
        <v>38</v>
      </c>
      <c r="AX974" s="13" t="s">
        <v>77</v>
      </c>
      <c r="AY974" s="244" t="s">
        <v>136</v>
      </c>
    </row>
    <row r="975" s="13" customFormat="1">
      <c r="A975" s="13"/>
      <c r="B975" s="234"/>
      <c r="C975" s="235"/>
      <c r="D975" s="219" t="s">
        <v>278</v>
      </c>
      <c r="E975" s="236" t="s">
        <v>21</v>
      </c>
      <c r="F975" s="237" t="s">
        <v>2914</v>
      </c>
      <c r="G975" s="235"/>
      <c r="H975" s="238">
        <v>330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278</v>
      </c>
      <c r="AU975" s="244" t="s">
        <v>87</v>
      </c>
      <c r="AV975" s="13" t="s">
        <v>87</v>
      </c>
      <c r="AW975" s="13" t="s">
        <v>38</v>
      </c>
      <c r="AX975" s="13" t="s">
        <v>77</v>
      </c>
      <c r="AY975" s="244" t="s">
        <v>136</v>
      </c>
    </row>
    <row r="976" s="13" customFormat="1">
      <c r="A976" s="13"/>
      <c r="B976" s="234"/>
      <c r="C976" s="235"/>
      <c r="D976" s="219" t="s">
        <v>278</v>
      </c>
      <c r="E976" s="236" t="s">
        <v>21</v>
      </c>
      <c r="F976" s="237" t="s">
        <v>2915</v>
      </c>
      <c r="G976" s="235"/>
      <c r="H976" s="238">
        <v>330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4" t="s">
        <v>278</v>
      </c>
      <c r="AU976" s="244" t="s">
        <v>87</v>
      </c>
      <c r="AV976" s="13" t="s">
        <v>87</v>
      </c>
      <c r="AW976" s="13" t="s">
        <v>38</v>
      </c>
      <c r="AX976" s="13" t="s">
        <v>77</v>
      </c>
      <c r="AY976" s="244" t="s">
        <v>136</v>
      </c>
    </row>
    <row r="977" s="13" customFormat="1">
      <c r="A977" s="13"/>
      <c r="B977" s="234"/>
      <c r="C977" s="235"/>
      <c r="D977" s="219" t="s">
        <v>278</v>
      </c>
      <c r="E977" s="236" t="s">
        <v>21</v>
      </c>
      <c r="F977" s="237" t="s">
        <v>2916</v>
      </c>
      <c r="G977" s="235"/>
      <c r="H977" s="238">
        <v>165</v>
      </c>
      <c r="I977" s="239"/>
      <c r="J977" s="235"/>
      <c r="K977" s="235"/>
      <c r="L977" s="240"/>
      <c r="M977" s="241"/>
      <c r="N977" s="242"/>
      <c r="O977" s="242"/>
      <c r="P977" s="242"/>
      <c r="Q977" s="242"/>
      <c r="R977" s="242"/>
      <c r="S977" s="242"/>
      <c r="T977" s="24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4" t="s">
        <v>278</v>
      </c>
      <c r="AU977" s="244" t="s">
        <v>87</v>
      </c>
      <c r="AV977" s="13" t="s">
        <v>87</v>
      </c>
      <c r="AW977" s="13" t="s">
        <v>38</v>
      </c>
      <c r="AX977" s="13" t="s">
        <v>77</v>
      </c>
      <c r="AY977" s="244" t="s">
        <v>136</v>
      </c>
    </row>
    <row r="978" s="14" customFormat="1">
      <c r="A978" s="14"/>
      <c r="B978" s="245"/>
      <c r="C978" s="246"/>
      <c r="D978" s="219" t="s">
        <v>278</v>
      </c>
      <c r="E978" s="247" t="s">
        <v>2004</v>
      </c>
      <c r="F978" s="248" t="s">
        <v>280</v>
      </c>
      <c r="G978" s="246"/>
      <c r="H978" s="249">
        <v>990</v>
      </c>
      <c r="I978" s="250"/>
      <c r="J978" s="246"/>
      <c r="K978" s="246"/>
      <c r="L978" s="251"/>
      <c r="M978" s="252"/>
      <c r="N978" s="253"/>
      <c r="O978" s="253"/>
      <c r="P978" s="253"/>
      <c r="Q978" s="253"/>
      <c r="R978" s="253"/>
      <c r="S978" s="253"/>
      <c r="T978" s="25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5" t="s">
        <v>278</v>
      </c>
      <c r="AU978" s="255" t="s">
        <v>87</v>
      </c>
      <c r="AV978" s="14" t="s">
        <v>142</v>
      </c>
      <c r="AW978" s="14" t="s">
        <v>38</v>
      </c>
      <c r="AX978" s="14" t="s">
        <v>85</v>
      </c>
      <c r="AY978" s="255" t="s">
        <v>136</v>
      </c>
    </row>
    <row r="979" s="2" customFormat="1" ht="16.5" customHeight="1">
      <c r="A979" s="41"/>
      <c r="B979" s="42"/>
      <c r="C979" s="205" t="s">
        <v>1843</v>
      </c>
      <c r="D979" s="205" t="s">
        <v>137</v>
      </c>
      <c r="E979" s="206" t="s">
        <v>2917</v>
      </c>
      <c r="F979" s="207" t="s">
        <v>2918</v>
      </c>
      <c r="G979" s="208" t="s">
        <v>140</v>
      </c>
      <c r="H979" s="209">
        <v>4997.7600000000002</v>
      </c>
      <c r="I979" s="210"/>
      <c r="J979" s="211">
        <f>ROUND(I979*H979,2)</f>
        <v>0</v>
      </c>
      <c r="K979" s="207" t="s">
        <v>21</v>
      </c>
      <c r="L979" s="212"/>
      <c r="M979" s="213" t="s">
        <v>21</v>
      </c>
      <c r="N979" s="214" t="s">
        <v>48</v>
      </c>
      <c r="O979" s="87"/>
      <c r="P979" s="215">
        <f>O979*H979</f>
        <v>0</v>
      </c>
      <c r="Q979" s="215">
        <v>0</v>
      </c>
      <c r="R979" s="215">
        <f>Q979*H979</f>
        <v>0</v>
      </c>
      <c r="S979" s="215">
        <v>0</v>
      </c>
      <c r="T979" s="216">
        <f>S979*H979</f>
        <v>0</v>
      </c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R979" s="217" t="s">
        <v>200</v>
      </c>
      <c r="AT979" s="217" t="s">
        <v>137</v>
      </c>
      <c r="AU979" s="217" t="s">
        <v>87</v>
      </c>
      <c r="AY979" s="20" t="s">
        <v>136</v>
      </c>
      <c r="BE979" s="218">
        <f>IF(N979="základní",J979,0)</f>
        <v>0</v>
      </c>
      <c r="BF979" s="218">
        <f>IF(N979="snížená",J979,0)</f>
        <v>0</v>
      </c>
      <c r="BG979" s="218">
        <f>IF(N979="zákl. přenesená",J979,0)</f>
        <v>0</v>
      </c>
      <c r="BH979" s="218">
        <f>IF(N979="sníž. přenesená",J979,0)</f>
        <v>0</v>
      </c>
      <c r="BI979" s="218">
        <f>IF(N979="nulová",J979,0)</f>
        <v>0</v>
      </c>
      <c r="BJ979" s="20" t="s">
        <v>85</v>
      </c>
      <c r="BK979" s="218">
        <f>ROUND(I979*H979,2)</f>
        <v>0</v>
      </c>
      <c r="BL979" s="20" t="s">
        <v>170</v>
      </c>
      <c r="BM979" s="217" t="s">
        <v>2919</v>
      </c>
    </row>
    <row r="980" s="2" customFormat="1">
      <c r="A980" s="41"/>
      <c r="B980" s="42"/>
      <c r="C980" s="43"/>
      <c r="D980" s="219" t="s">
        <v>143</v>
      </c>
      <c r="E980" s="43"/>
      <c r="F980" s="220" t="s">
        <v>2920</v>
      </c>
      <c r="G980" s="43"/>
      <c r="H980" s="43"/>
      <c r="I980" s="221"/>
      <c r="J980" s="43"/>
      <c r="K980" s="43"/>
      <c r="L980" s="47"/>
      <c r="M980" s="222"/>
      <c r="N980" s="223"/>
      <c r="O980" s="87"/>
      <c r="P980" s="87"/>
      <c r="Q980" s="87"/>
      <c r="R980" s="87"/>
      <c r="S980" s="87"/>
      <c r="T980" s="88"/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T980" s="20" t="s">
        <v>143</v>
      </c>
      <c r="AU980" s="20" t="s">
        <v>87</v>
      </c>
    </row>
    <row r="981" s="13" customFormat="1">
      <c r="A981" s="13"/>
      <c r="B981" s="234"/>
      <c r="C981" s="235"/>
      <c r="D981" s="219" t="s">
        <v>278</v>
      </c>
      <c r="E981" s="236" t="s">
        <v>2038</v>
      </c>
      <c r="F981" s="237" t="s">
        <v>2921</v>
      </c>
      <c r="G981" s="235"/>
      <c r="H981" s="238">
        <v>4997.7600000000002</v>
      </c>
      <c r="I981" s="239"/>
      <c r="J981" s="235"/>
      <c r="K981" s="235"/>
      <c r="L981" s="240"/>
      <c r="M981" s="241"/>
      <c r="N981" s="242"/>
      <c r="O981" s="242"/>
      <c r="P981" s="242"/>
      <c r="Q981" s="242"/>
      <c r="R981" s="242"/>
      <c r="S981" s="242"/>
      <c r="T981" s="24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4" t="s">
        <v>278</v>
      </c>
      <c r="AU981" s="244" t="s">
        <v>87</v>
      </c>
      <c r="AV981" s="13" t="s">
        <v>87</v>
      </c>
      <c r="AW981" s="13" t="s">
        <v>38</v>
      </c>
      <c r="AX981" s="13" t="s">
        <v>85</v>
      </c>
      <c r="AY981" s="244" t="s">
        <v>136</v>
      </c>
    </row>
    <row r="982" s="2" customFormat="1" ht="16.5" customHeight="1">
      <c r="A982" s="41"/>
      <c r="B982" s="42"/>
      <c r="C982" s="225" t="s">
        <v>442</v>
      </c>
      <c r="D982" s="225" t="s">
        <v>152</v>
      </c>
      <c r="E982" s="226" t="s">
        <v>1856</v>
      </c>
      <c r="F982" s="227" t="s">
        <v>1857</v>
      </c>
      <c r="G982" s="228" t="s">
        <v>140</v>
      </c>
      <c r="H982" s="229">
        <v>1080.9000000000001</v>
      </c>
      <c r="I982" s="230"/>
      <c r="J982" s="231">
        <f>ROUND(I982*H982,2)</f>
        <v>0</v>
      </c>
      <c r="K982" s="227" t="s">
        <v>790</v>
      </c>
      <c r="L982" s="47"/>
      <c r="M982" s="232" t="s">
        <v>21</v>
      </c>
      <c r="N982" s="233" t="s">
        <v>48</v>
      </c>
      <c r="O982" s="87"/>
      <c r="P982" s="215">
        <f>O982*H982</f>
        <v>0</v>
      </c>
      <c r="Q982" s="215">
        <v>5.0000000000000002E-05</v>
      </c>
      <c r="R982" s="215">
        <f>Q982*H982</f>
        <v>0.05404500000000001</v>
      </c>
      <c r="S982" s="215">
        <v>0</v>
      </c>
      <c r="T982" s="216">
        <f>S982*H982</f>
        <v>0</v>
      </c>
      <c r="U982" s="41"/>
      <c r="V982" s="41"/>
      <c r="W982" s="41"/>
      <c r="X982" s="41"/>
      <c r="Y982" s="41"/>
      <c r="Z982" s="41"/>
      <c r="AA982" s="41"/>
      <c r="AB982" s="41"/>
      <c r="AC982" s="41"/>
      <c r="AD982" s="41"/>
      <c r="AE982" s="41"/>
      <c r="AR982" s="217" t="s">
        <v>170</v>
      </c>
      <c r="AT982" s="217" t="s">
        <v>152</v>
      </c>
      <c r="AU982" s="217" t="s">
        <v>87</v>
      </c>
      <c r="AY982" s="20" t="s">
        <v>136</v>
      </c>
      <c r="BE982" s="218">
        <f>IF(N982="základní",J982,0)</f>
        <v>0</v>
      </c>
      <c r="BF982" s="218">
        <f>IF(N982="snížená",J982,0)</f>
        <v>0</v>
      </c>
      <c r="BG982" s="218">
        <f>IF(N982="zákl. přenesená",J982,0)</f>
        <v>0</v>
      </c>
      <c r="BH982" s="218">
        <f>IF(N982="sníž. přenesená",J982,0)</f>
        <v>0</v>
      </c>
      <c r="BI982" s="218">
        <f>IF(N982="nulová",J982,0)</f>
        <v>0</v>
      </c>
      <c r="BJ982" s="20" t="s">
        <v>85</v>
      </c>
      <c r="BK982" s="218">
        <f>ROUND(I982*H982,2)</f>
        <v>0</v>
      </c>
      <c r="BL982" s="20" t="s">
        <v>170</v>
      </c>
      <c r="BM982" s="217" t="s">
        <v>2922</v>
      </c>
    </row>
    <row r="983" s="2" customFormat="1">
      <c r="A983" s="41"/>
      <c r="B983" s="42"/>
      <c r="C983" s="43"/>
      <c r="D983" s="219" t="s">
        <v>143</v>
      </c>
      <c r="E983" s="43"/>
      <c r="F983" s="220" t="s">
        <v>1859</v>
      </c>
      <c r="G983" s="43"/>
      <c r="H983" s="43"/>
      <c r="I983" s="221"/>
      <c r="J983" s="43"/>
      <c r="K983" s="43"/>
      <c r="L983" s="47"/>
      <c r="M983" s="222"/>
      <c r="N983" s="223"/>
      <c r="O983" s="87"/>
      <c r="P983" s="87"/>
      <c r="Q983" s="87"/>
      <c r="R983" s="87"/>
      <c r="S983" s="87"/>
      <c r="T983" s="88"/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T983" s="20" t="s">
        <v>143</v>
      </c>
      <c r="AU983" s="20" t="s">
        <v>87</v>
      </c>
    </row>
    <row r="984" s="2" customFormat="1">
      <c r="A984" s="41"/>
      <c r="B984" s="42"/>
      <c r="C984" s="43"/>
      <c r="D984" s="276" t="s">
        <v>793</v>
      </c>
      <c r="E984" s="43"/>
      <c r="F984" s="277" t="s">
        <v>1860</v>
      </c>
      <c r="G984" s="43"/>
      <c r="H984" s="43"/>
      <c r="I984" s="221"/>
      <c r="J984" s="43"/>
      <c r="K984" s="43"/>
      <c r="L984" s="47"/>
      <c r="M984" s="222"/>
      <c r="N984" s="223"/>
      <c r="O984" s="87"/>
      <c r="P984" s="87"/>
      <c r="Q984" s="87"/>
      <c r="R984" s="87"/>
      <c r="S984" s="87"/>
      <c r="T984" s="88"/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T984" s="20" t="s">
        <v>793</v>
      </c>
      <c r="AU984" s="20" t="s">
        <v>87</v>
      </c>
    </row>
    <row r="985" s="13" customFormat="1">
      <c r="A985" s="13"/>
      <c r="B985" s="234"/>
      <c r="C985" s="235"/>
      <c r="D985" s="219" t="s">
        <v>278</v>
      </c>
      <c r="E985" s="236" t="s">
        <v>21</v>
      </c>
      <c r="F985" s="237" t="s">
        <v>2064</v>
      </c>
      <c r="G985" s="235"/>
      <c r="H985" s="238">
        <v>1080.9000000000001</v>
      </c>
      <c r="I985" s="239"/>
      <c r="J985" s="235"/>
      <c r="K985" s="235"/>
      <c r="L985" s="240"/>
      <c r="M985" s="241"/>
      <c r="N985" s="242"/>
      <c r="O985" s="242"/>
      <c r="P985" s="242"/>
      <c r="Q985" s="242"/>
      <c r="R985" s="242"/>
      <c r="S985" s="242"/>
      <c r="T985" s="24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4" t="s">
        <v>278</v>
      </c>
      <c r="AU985" s="244" t="s">
        <v>87</v>
      </c>
      <c r="AV985" s="13" t="s">
        <v>87</v>
      </c>
      <c r="AW985" s="13" t="s">
        <v>38</v>
      </c>
      <c r="AX985" s="13" t="s">
        <v>85</v>
      </c>
      <c r="AY985" s="244" t="s">
        <v>136</v>
      </c>
    </row>
    <row r="986" s="2" customFormat="1" ht="16.5" customHeight="1">
      <c r="A986" s="41"/>
      <c r="B986" s="42"/>
      <c r="C986" s="205" t="s">
        <v>1855</v>
      </c>
      <c r="D986" s="205" t="s">
        <v>137</v>
      </c>
      <c r="E986" s="206" t="s">
        <v>2923</v>
      </c>
      <c r="F986" s="207" t="s">
        <v>2924</v>
      </c>
      <c r="G986" s="208" t="s">
        <v>140</v>
      </c>
      <c r="H986" s="209">
        <v>1080.9000000000001</v>
      </c>
      <c r="I986" s="210"/>
      <c r="J986" s="211">
        <f>ROUND(I986*H986,2)</f>
        <v>0</v>
      </c>
      <c r="K986" s="207" t="s">
        <v>21</v>
      </c>
      <c r="L986" s="212"/>
      <c r="M986" s="213" t="s">
        <v>21</v>
      </c>
      <c r="N986" s="214" t="s">
        <v>48</v>
      </c>
      <c r="O986" s="87"/>
      <c r="P986" s="215">
        <f>O986*H986</f>
        <v>0</v>
      </c>
      <c r="Q986" s="215">
        <v>0.001</v>
      </c>
      <c r="R986" s="215">
        <f>Q986*H986</f>
        <v>1.0809000000000002</v>
      </c>
      <c r="S986" s="215">
        <v>0</v>
      </c>
      <c r="T986" s="216">
        <f>S986*H986</f>
        <v>0</v>
      </c>
      <c r="U986" s="41"/>
      <c r="V986" s="41"/>
      <c r="W986" s="41"/>
      <c r="X986" s="41"/>
      <c r="Y986" s="41"/>
      <c r="Z986" s="41"/>
      <c r="AA986" s="41"/>
      <c r="AB986" s="41"/>
      <c r="AC986" s="41"/>
      <c r="AD986" s="41"/>
      <c r="AE986" s="41"/>
      <c r="AR986" s="217" t="s">
        <v>200</v>
      </c>
      <c r="AT986" s="217" t="s">
        <v>137</v>
      </c>
      <c r="AU986" s="217" t="s">
        <v>87</v>
      </c>
      <c r="AY986" s="20" t="s">
        <v>136</v>
      </c>
      <c r="BE986" s="218">
        <f>IF(N986="základní",J986,0)</f>
        <v>0</v>
      </c>
      <c r="BF986" s="218">
        <f>IF(N986="snížená",J986,0)</f>
        <v>0</v>
      </c>
      <c r="BG986" s="218">
        <f>IF(N986="zákl. přenesená",J986,0)</f>
        <v>0</v>
      </c>
      <c r="BH986" s="218">
        <f>IF(N986="sníž. přenesená",J986,0)</f>
        <v>0</v>
      </c>
      <c r="BI986" s="218">
        <f>IF(N986="nulová",J986,0)</f>
        <v>0</v>
      </c>
      <c r="BJ986" s="20" t="s">
        <v>85</v>
      </c>
      <c r="BK986" s="218">
        <f>ROUND(I986*H986,2)</f>
        <v>0</v>
      </c>
      <c r="BL986" s="20" t="s">
        <v>170</v>
      </c>
      <c r="BM986" s="217" t="s">
        <v>2925</v>
      </c>
    </row>
    <row r="987" s="2" customFormat="1">
      <c r="A987" s="41"/>
      <c r="B987" s="42"/>
      <c r="C987" s="43"/>
      <c r="D987" s="219" t="s">
        <v>143</v>
      </c>
      <c r="E987" s="43"/>
      <c r="F987" s="220" t="s">
        <v>2926</v>
      </c>
      <c r="G987" s="43"/>
      <c r="H987" s="43"/>
      <c r="I987" s="221"/>
      <c r="J987" s="43"/>
      <c r="K987" s="43"/>
      <c r="L987" s="47"/>
      <c r="M987" s="222"/>
      <c r="N987" s="223"/>
      <c r="O987" s="87"/>
      <c r="P987" s="87"/>
      <c r="Q987" s="87"/>
      <c r="R987" s="87"/>
      <c r="S987" s="87"/>
      <c r="T987" s="88"/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T987" s="20" t="s">
        <v>143</v>
      </c>
      <c r="AU987" s="20" t="s">
        <v>87</v>
      </c>
    </row>
    <row r="988" s="15" customFormat="1">
      <c r="A988" s="15"/>
      <c r="B988" s="258"/>
      <c r="C988" s="259"/>
      <c r="D988" s="219" t="s">
        <v>278</v>
      </c>
      <c r="E988" s="260" t="s">
        <v>21</v>
      </c>
      <c r="F988" s="261" t="s">
        <v>2135</v>
      </c>
      <c r="G988" s="259"/>
      <c r="H988" s="260" t="s">
        <v>21</v>
      </c>
      <c r="I988" s="262"/>
      <c r="J988" s="259"/>
      <c r="K988" s="259"/>
      <c r="L988" s="263"/>
      <c r="M988" s="264"/>
      <c r="N988" s="265"/>
      <c r="O988" s="265"/>
      <c r="P988" s="265"/>
      <c r="Q988" s="265"/>
      <c r="R988" s="265"/>
      <c r="S988" s="265"/>
      <c r="T988" s="266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67" t="s">
        <v>278</v>
      </c>
      <c r="AU988" s="267" t="s">
        <v>87</v>
      </c>
      <c r="AV988" s="15" t="s">
        <v>85</v>
      </c>
      <c r="AW988" s="15" t="s">
        <v>38</v>
      </c>
      <c r="AX988" s="15" t="s">
        <v>77</v>
      </c>
      <c r="AY988" s="267" t="s">
        <v>136</v>
      </c>
    </row>
    <row r="989" s="13" customFormat="1">
      <c r="A989" s="13"/>
      <c r="B989" s="234"/>
      <c r="C989" s="235"/>
      <c r="D989" s="219" t="s">
        <v>278</v>
      </c>
      <c r="E989" s="236" t="s">
        <v>21</v>
      </c>
      <c r="F989" s="237" t="s">
        <v>2927</v>
      </c>
      <c r="G989" s="235"/>
      <c r="H989" s="238">
        <v>545.39999999999998</v>
      </c>
      <c r="I989" s="239"/>
      <c r="J989" s="235"/>
      <c r="K989" s="235"/>
      <c r="L989" s="240"/>
      <c r="M989" s="241"/>
      <c r="N989" s="242"/>
      <c r="O989" s="242"/>
      <c r="P989" s="242"/>
      <c r="Q989" s="242"/>
      <c r="R989" s="242"/>
      <c r="S989" s="242"/>
      <c r="T989" s="24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4" t="s">
        <v>278</v>
      </c>
      <c r="AU989" s="244" t="s">
        <v>87</v>
      </c>
      <c r="AV989" s="13" t="s">
        <v>87</v>
      </c>
      <c r="AW989" s="13" t="s">
        <v>38</v>
      </c>
      <c r="AX989" s="13" t="s">
        <v>77</v>
      </c>
      <c r="AY989" s="244" t="s">
        <v>136</v>
      </c>
    </row>
    <row r="990" s="13" customFormat="1">
      <c r="A990" s="13"/>
      <c r="B990" s="234"/>
      <c r="C990" s="235"/>
      <c r="D990" s="219" t="s">
        <v>278</v>
      </c>
      <c r="E990" s="236" t="s">
        <v>21</v>
      </c>
      <c r="F990" s="237" t="s">
        <v>2928</v>
      </c>
      <c r="G990" s="235"/>
      <c r="H990" s="238">
        <v>535.5</v>
      </c>
      <c r="I990" s="239"/>
      <c r="J990" s="235"/>
      <c r="K990" s="235"/>
      <c r="L990" s="240"/>
      <c r="M990" s="241"/>
      <c r="N990" s="242"/>
      <c r="O990" s="242"/>
      <c r="P990" s="242"/>
      <c r="Q990" s="242"/>
      <c r="R990" s="242"/>
      <c r="S990" s="242"/>
      <c r="T990" s="24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4" t="s">
        <v>278</v>
      </c>
      <c r="AU990" s="244" t="s">
        <v>87</v>
      </c>
      <c r="AV990" s="13" t="s">
        <v>87</v>
      </c>
      <c r="AW990" s="13" t="s">
        <v>38</v>
      </c>
      <c r="AX990" s="13" t="s">
        <v>77</v>
      </c>
      <c r="AY990" s="244" t="s">
        <v>136</v>
      </c>
    </row>
    <row r="991" s="14" customFormat="1">
      <c r="A991" s="14"/>
      <c r="B991" s="245"/>
      <c r="C991" s="246"/>
      <c r="D991" s="219" t="s">
        <v>278</v>
      </c>
      <c r="E991" s="247" t="s">
        <v>2064</v>
      </c>
      <c r="F991" s="248" t="s">
        <v>280</v>
      </c>
      <c r="G991" s="246"/>
      <c r="H991" s="249">
        <v>1080.9000000000001</v>
      </c>
      <c r="I991" s="250"/>
      <c r="J991" s="246"/>
      <c r="K991" s="246"/>
      <c r="L991" s="251"/>
      <c r="M991" s="252"/>
      <c r="N991" s="253"/>
      <c r="O991" s="253"/>
      <c r="P991" s="253"/>
      <c r="Q991" s="253"/>
      <c r="R991" s="253"/>
      <c r="S991" s="253"/>
      <c r="T991" s="25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5" t="s">
        <v>278</v>
      </c>
      <c r="AU991" s="255" t="s">
        <v>87</v>
      </c>
      <c r="AV991" s="14" t="s">
        <v>142</v>
      </c>
      <c r="AW991" s="14" t="s">
        <v>38</v>
      </c>
      <c r="AX991" s="14" t="s">
        <v>85</v>
      </c>
      <c r="AY991" s="255" t="s">
        <v>136</v>
      </c>
    </row>
    <row r="992" s="2" customFormat="1" ht="16.5" customHeight="1">
      <c r="A992" s="41"/>
      <c r="B992" s="42"/>
      <c r="C992" s="225" t="s">
        <v>446</v>
      </c>
      <c r="D992" s="225" t="s">
        <v>152</v>
      </c>
      <c r="E992" s="226" t="s">
        <v>2929</v>
      </c>
      <c r="F992" s="227" t="s">
        <v>2930</v>
      </c>
      <c r="G992" s="228" t="s">
        <v>155</v>
      </c>
      <c r="H992" s="229">
        <v>8</v>
      </c>
      <c r="I992" s="230"/>
      <c r="J992" s="231">
        <f>ROUND(I992*H992,2)</f>
        <v>0</v>
      </c>
      <c r="K992" s="227" t="s">
        <v>21</v>
      </c>
      <c r="L992" s="47"/>
      <c r="M992" s="232" t="s">
        <v>21</v>
      </c>
      <c r="N992" s="233" t="s">
        <v>48</v>
      </c>
      <c r="O992" s="87"/>
      <c r="P992" s="215">
        <f>O992*H992</f>
        <v>0</v>
      </c>
      <c r="Q992" s="215">
        <v>0</v>
      </c>
      <c r="R992" s="215">
        <f>Q992*H992</f>
        <v>0</v>
      </c>
      <c r="S992" s="215">
        <v>0</v>
      </c>
      <c r="T992" s="216">
        <f>S992*H992</f>
        <v>0</v>
      </c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R992" s="217" t="s">
        <v>170</v>
      </c>
      <c r="AT992" s="217" t="s">
        <v>152</v>
      </c>
      <c r="AU992" s="217" t="s">
        <v>87</v>
      </c>
      <c r="AY992" s="20" t="s">
        <v>136</v>
      </c>
      <c r="BE992" s="218">
        <f>IF(N992="základní",J992,0)</f>
        <v>0</v>
      </c>
      <c r="BF992" s="218">
        <f>IF(N992="snížená",J992,0)</f>
        <v>0</v>
      </c>
      <c r="BG992" s="218">
        <f>IF(N992="zákl. přenesená",J992,0)</f>
        <v>0</v>
      </c>
      <c r="BH992" s="218">
        <f>IF(N992="sníž. přenesená",J992,0)</f>
        <v>0</v>
      </c>
      <c r="BI992" s="218">
        <f>IF(N992="nulová",J992,0)</f>
        <v>0</v>
      </c>
      <c r="BJ992" s="20" t="s">
        <v>85</v>
      </c>
      <c r="BK992" s="218">
        <f>ROUND(I992*H992,2)</f>
        <v>0</v>
      </c>
      <c r="BL992" s="20" t="s">
        <v>170</v>
      </c>
      <c r="BM992" s="217" t="s">
        <v>2931</v>
      </c>
    </row>
    <row r="993" s="2" customFormat="1">
      <c r="A993" s="41"/>
      <c r="B993" s="42"/>
      <c r="C993" s="43"/>
      <c r="D993" s="219" t="s">
        <v>143</v>
      </c>
      <c r="E993" s="43"/>
      <c r="F993" s="220" t="s">
        <v>2932</v>
      </c>
      <c r="G993" s="43"/>
      <c r="H993" s="43"/>
      <c r="I993" s="221"/>
      <c r="J993" s="43"/>
      <c r="K993" s="43"/>
      <c r="L993" s="47"/>
      <c r="M993" s="222"/>
      <c r="N993" s="223"/>
      <c r="O993" s="87"/>
      <c r="P993" s="87"/>
      <c r="Q993" s="87"/>
      <c r="R993" s="87"/>
      <c r="S993" s="87"/>
      <c r="T993" s="88"/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T993" s="20" t="s">
        <v>143</v>
      </c>
      <c r="AU993" s="20" t="s">
        <v>87</v>
      </c>
    </row>
    <row r="994" s="2" customFormat="1">
      <c r="A994" s="41"/>
      <c r="B994" s="42"/>
      <c r="C994" s="43"/>
      <c r="D994" s="219" t="s">
        <v>144</v>
      </c>
      <c r="E994" s="43"/>
      <c r="F994" s="224" t="s">
        <v>2933</v>
      </c>
      <c r="G994" s="43"/>
      <c r="H994" s="43"/>
      <c r="I994" s="221"/>
      <c r="J994" s="43"/>
      <c r="K994" s="43"/>
      <c r="L994" s="47"/>
      <c r="M994" s="222"/>
      <c r="N994" s="223"/>
      <c r="O994" s="87"/>
      <c r="P994" s="87"/>
      <c r="Q994" s="87"/>
      <c r="R994" s="87"/>
      <c r="S994" s="87"/>
      <c r="T994" s="88"/>
      <c r="U994" s="41"/>
      <c r="V994" s="41"/>
      <c r="W994" s="41"/>
      <c r="X994" s="41"/>
      <c r="Y994" s="41"/>
      <c r="Z994" s="41"/>
      <c r="AA994" s="41"/>
      <c r="AB994" s="41"/>
      <c r="AC994" s="41"/>
      <c r="AD994" s="41"/>
      <c r="AE994" s="41"/>
      <c r="AT994" s="20" t="s">
        <v>144</v>
      </c>
      <c r="AU994" s="20" t="s">
        <v>87</v>
      </c>
    </row>
    <row r="995" s="15" customFormat="1">
      <c r="A995" s="15"/>
      <c r="B995" s="258"/>
      <c r="C995" s="259"/>
      <c r="D995" s="219" t="s">
        <v>278</v>
      </c>
      <c r="E995" s="260" t="s">
        <v>21</v>
      </c>
      <c r="F995" s="261" t="s">
        <v>2934</v>
      </c>
      <c r="G995" s="259"/>
      <c r="H995" s="260" t="s">
        <v>21</v>
      </c>
      <c r="I995" s="262"/>
      <c r="J995" s="259"/>
      <c r="K995" s="259"/>
      <c r="L995" s="263"/>
      <c r="M995" s="264"/>
      <c r="N995" s="265"/>
      <c r="O995" s="265"/>
      <c r="P995" s="265"/>
      <c r="Q995" s="265"/>
      <c r="R995" s="265"/>
      <c r="S995" s="265"/>
      <c r="T995" s="266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7" t="s">
        <v>278</v>
      </c>
      <c r="AU995" s="267" t="s">
        <v>87</v>
      </c>
      <c r="AV995" s="15" t="s">
        <v>85</v>
      </c>
      <c r="AW995" s="15" t="s">
        <v>38</v>
      </c>
      <c r="AX995" s="15" t="s">
        <v>77</v>
      </c>
      <c r="AY995" s="267" t="s">
        <v>136</v>
      </c>
    </row>
    <row r="996" s="13" customFormat="1">
      <c r="A996" s="13"/>
      <c r="B996" s="234"/>
      <c r="C996" s="235"/>
      <c r="D996" s="219" t="s">
        <v>278</v>
      </c>
      <c r="E996" s="236" t="s">
        <v>21</v>
      </c>
      <c r="F996" s="237" t="s">
        <v>2935</v>
      </c>
      <c r="G996" s="235"/>
      <c r="H996" s="238">
        <v>4</v>
      </c>
      <c r="I996" s="239"/>
      <c r="J996" s="235"/>
      <c r="K996" s="235"/>
      <c r="L996" s="240"/>
      <c r="M996" s="241"/>
      <c r="N996" s="242"/>
      <c r="O996" s="242"/>
      <c r="P996" s="242"/>
      <c r="Q996" s="242"/>
      <c r="R996" s="242"/>
      <c r="S996" s="242"/>
      <c r="T996" s="24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4" t="s">
        <v>278</v>
      </c>
      <c r="AU996" s="244" t="s">
        <v>87</v>
      </c>
      <c r="AV996" s="13" t="s">
        <v>87</v>
      </c>
      <c r="AW996" s="13" t="s">
        <v>38</v>
      </c>
      <c r="AX996" s="13" t="s">
        <v>77</v>
      </c>
      <c r="AY996" s="244" t="s">
        <v>136</v>
      </c>
    </row>
    <row r="997" s="13" customFormat="1">
      <c r="A997" s="13"/>
      <c r="B997" s="234"/>
      <c r="C997" s="235"/>
      <c r="D997" s="219" t="s">
        <v>278</v>
      </c>
      <c r="E997" s="236" t="s">
        <v>21</v>
      </c>
      <c r="F997" s="237" t="s">
        <v>2936</v>
      </c>
      <c r="G997" s="235"/>
      <c r="H997" s="238">
        <v>4</v>
      </c>
      <c r="I997" s="239"/>
      <c r="J997" s="235"/>
      <c r="K997" s="235"/>
      <c r="L997" s="240"/>
      <c r="M997" s="241"/>
      <c r="N997" s="242"/>
      <c r="O997" s="242"/>
      <c r="P997" s="242"/>
      <c r="Q997" s="242"/>
      <c r="R997" s="242"/>
      <c r="S997" s="242"/>
      <c r="T997" s="24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4" t="s">
        <v>278</v>
      </c>
      <c r="AU997" s="244" t="s">
        <v>87</v>
      </c>
      <c r="AV997" s="13" t="s">
        <v>87</v>
      </c>
      <c r="AW997" s="13" t="s">
        <v>38</v>
      </c>
      <c r="AX997" s="13" t="s">
        <v>77</v>
      </c>
      <c r="AY997" s="244" t="s">
        <v>136</v>
      </c>
    </row>
    <row r="998" s="14" customFormat="1">
      <c r="A998" s="14"/>
      <c r="B998" s="245"/>
      <c r="C998" s="246"/>
      <c r="D998" s="219" t="s">
        <v>278</v>
      </c>
      <c r="E998" s="247" t="s">
        <v>21</v>
      </c>
      <c r="F998" s="248" t="s">
        <v>280</v>
      </c>
      <c r="G998" s="246"/>
      <c r="H998" s="249">
        <v>8</v>
      </c>
      <c r="I998" s="250"/>
      <c r="J998" s="246"/>
      <c r="K998" s="246"/>
      <c r="L998" s="251"/>
      <c r="M998" s="252"/>
      <c r="N998" s="253"/>
      <c r="O998" s="253"/>
      <c r="P998" s="253"/>
      <c r="Q998" s="253"/>
      <c r="R998" s="253"/>
      <c r="S998" s="253"/>
      <c r="T998" s="254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5" t="s">
        <v>278</v>
      </c>
      <c r="AU998" s="255" t="s">
        <v>87</v>
      </c>
      <c r="AV998" s="14" t="s">
        <v>142</v>
      </c>
      <c r="AW998" s="14" t="s">
        <v>38</v>
      </c>
      <c r="AX998" s="14" t="s">
        <v>85</v>
      </c>
      <c r="AY998" s="255" t="s">
        <v>136</v>
      </c>
    </row>
    <row r="999" s="2" customFormat="1" ht="16.5" customHeight="1">
      <c r="A999" s="41"/>
      <c r="B999" s="42"/>
      <c r="C999" s="225" t="s">
        <v>660</v>
      </c>
      <c r="D999" s="225" t="s">
        <v>152</v>
      </c>
      <c r="E999" s="226" t="s">
        <v>2937</v>
      </c>
      <c r="F999" s="227" t="s">
        <v>2938</v>
      </c>
      <c r="G999" s="228" t="s">
        <v>210</v>
      </c>
      <c r="H999" s="229">
        <v>72</v>
      </c>
      <c r="I999" s="230"/>
      <c r="J999" s="231">
        <f>ROUND(I999*H999,2)</f>
        <v>0</v>
      </c>
      <c r="K999" s="227" t="s">
        <v>21</v>
      </c>
      <c r="L999" s="47"/>
      <c r="M999" s="232" t="s">
        <v>21</v>
      </c>
      <c r="N999" s="233" t="s">
        <v>48</v>
      </c>
      <c r="O999" s="87"/>
      <c r="P999" s="215">
        <f>O999*H999</f>
        <v>0</v>
      </c>
      <c r="Q999" s="215">
        <v>0</v>
      </c>
      <c r="R999" s="215">
        <f>Q999*H999</f>
        <v>0</v>
      </c>
      <c r="S999" s="215">
        <v>0</v>
      </c>
      <c r="T999" s="216">
        <f>S999*H999</f>
        <v>0</v>
      </c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R999" s="217" t="s">
        <v>170</v>
      </c>
      <c r="AT999" s="217" t="s">
        <v>152</v>
      </c>
      <c r="AU999" s="217" t="s">
        <v>87</v>
      </c>
      <c r="AY999" s="20" t="s">
        <v>136</v>
      </c>
      <c r="BE999" s="218">
        <f>IF(N999="základní",J999,0)</f>
        <v>0</v>
      </c>
      <c r="BF999" s="218">
        <f>IF(N999="snížená",J999,0)</f>
        <v>0</v>
      </c>
      <c r="BG999" s="218">
        <f>IF(N999="zákl. přenesená",J999,0)</f>
        <v>0</v>
      </c>
      <c r="BH999" s="218">
        <f>IF(N999="sníž. přenesená",J999,0)</f>
        <v>0</v>
      </c>
      <c r="BI999" s="218">
        <f>IF(N999="nulová",J999,0)</f>
        <v>0</v>
      </c>
      <c r="BJ999" s="20" t="s">
        <v>85</v>
      </c>
      <c r="BK999" s="218">
        <f>ROUND(I999*H999,2)</f>
        <v>0</v>
      </c>
      <c r="BL999" s="20" t="s">
        <v>170</v>
      </c>
      <c r="BM999" s="217" t="s">
        <v>2939</v>
      </c>
    </row>
    <row r="1000" s="2" customFormat="1">
      <c r="A1000" s="41"/>
      <c r="B1000" s="42"/>
      <c r="C1000" s="43"/>
      <c r="D1000" s="219" t="s">
        <v>143</v>
      </c>
      <c r="E1000" s="43"/>
      <c r="F1000" s="220" t="s">
        <v>2938</v>
      </c>
      <c r="G1000" s="43"/>
      <c r="H1000" s="43"/>
      <c r="I1000" s="221"/>
      <c r="J1000" s="43"/>
      <c r="K1000" s="43"/>
      <c r="L1000" s="47"/>
      <c r="M1000" s="222"/>
      <c r="N1000" s="223"/>
      <c r="O1000" s="87"/>
      <c r="P1000" s="87"/>
      <c r="Q1000" s="87"/>
      <c r="R1000" s="87"/>
      <c r="S1000" s="87"/>
      <c r="T1000" s="88"/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T1000" s="20" t="s">
        <v>143</v>
      </c>
      <c r="AU1000" s="20" t="s">
        <v>87</v>
      </c>
    </row>
    <row r="1001" s="2" customFormat="1">
      <c r="A1001" s="41"/>
      <c r="B1001" s="42"/>
      <c r="C1001" s="43"/>
      <c r="D1001" s="219" t="s">
        <v>144</v>
      </c>
      <c r="E1001" s="43"/>
      <c r="F1001" s="224" t="s">
        <v>2940</v>
      </c>
      <c r="G1001" s="43"/>
      <c r="H1001" s="43"/>
      <c r="I1001" s="221"/>
      <c r="J1001" s="43"/>
      <c r="K1001" s="43"/>
      <c r="L1001" s="47"/>
      <c r="M1001" s="222"/>
      <c r="N1001" s="223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T1001" s="20" t="s">
        <v>144</v>
      </c>
      <c r="AU1001" s="20" t="s">
        <v>87</v>
      </c>
    </row>
    <row r="1002" s="15" customFormat="1">
      <c r="A1002" s="15"/>
      <c r="B1002" s="258"/>
      <c r="C1002" s="259"/>
      <c r="D1002" s="219" t="s">
        <v>278</v>
      </c>
      <c r="E1002" s="260" t="s">
        <v>21</v>
      </c>
      <c r="F1002" s="261" t="s">
        <v>2135</v>
      </c>
      <c r="G1002" s="259"/>
      <c r="H1002" s="260" t="s">
        <v>21</v>
      </c>
      <c r="I1002" s="262"/>
      <c r="J1002" s="259"/>
      <c r="K1002" s="259"/>
      <c r="L1002" s="263"/>
      <c r="M1002" s="264"/>
      <c r="N1002" s="265"/>
      <c r="O1002" s="265"/>
      <c r="P1002" s="265"/>
      <c r="Q1002" s="265"/>
      <c r="R1002" s="265"/>
      <c r="S1002" s="265"/>
      <c r="T1002" s="266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7" t="s">
        <v>278</v>
      </c>
      <c r="AU1002" s="267" t="s">
        <v>87</v>
      </c>
      <c r="AV1002" s="15" t="s">
        <v>85</v>
      </c>
      <c r="AW1002" s="15" t="s">
        <v>38</v>
      </c>
      <c r="AX1002" s="15" t="s">
        <v>77</v>
      </c>
      <c r="AY1002" s="267" t="s">
        <v>136</v>
      </c>
    </row>
    <row r="1003" s="13" customFormat="1">
      <c r="A1003" s="13"/>
      <c r="B1003" s="234"/>
      <c r="C1003" s="235"/>
      <c r="D1003" s="219" t="s">
        <v>278</v>
      </c>
      <c r="E1003" s="236" t="s">
        <v>21</v>
      </c>
      <c r="F1003" s="237" t="s">
        <v>2941</v>
      </c>
      <c r="G1003" s="235"/>
      <c r="H1003" s="238">
        <v>72</v>
      </c>
      <c r="I1003" s="239"/>
      <c r="J1003" s="235"/>
      <c r="K1003" s="235"/>
      <c r="L1003" s="240"/>
      <c r="M1003" s="241"/>
      <c r="N1003" s="242"/>
      <c r="O1003" s="242"/>
      <c r="P1003" s="242"/>
      <c r="Q1003" s="242"/>
      <c r="R1003" s="242"/>
      <c r="S1003" s="242"/>
      <c r="T1003" s="24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4" t="s">
        <v>278</v>
      </c>
      <c r="AU1003" s="244" t="s">
        <v>87</v>
      </c>
      <c r="AV1003" s="13" t="s">
        <v>87</v>
      </c>
      <c r="AW1003" s="13" t="s">
        <v>38</v>
      </c>
      <c r="AX1003" s="13" t="s">
        <v>85</v>
      </c>
      <c r="AY1003" s="244" t="s">
        <v>136</v>
      </c>
    </row>
    <row r="1004" s="2" customFormat="1" ht="16.5" customHeight="1">
      <c r="A1004" s="41"/>
      <c r="B1004" s="42"/>
      <c r="C1004" s="225" t="s">
        <v>450</v>
      </c>
      <c r="D1004" s="225" t="s">
        <v>152</v>
      </c>
      <c r="E1004" s="226" t="s">
        <v>1872</v>
      </c>
      <c r="F1004" s="227" t="s">
        <v>1873</v>
      </c>
      <c r="G1004" s="228" t="s">
        <v>140</v>
      </c>
      <c r="H1004" s="229">
        <v>17797.883999999998</v>
      </c>
      <c r="I1004" s="230"/>
      <c r="J1004" s="231">
        <f>ROUND(I1004*H1004,2)</f>
        <v>0</v>
      </c>
      <c r="K1004" s="227" t="s">
        <v>790</v>
      </c>
      <c r="L1004" s="47"/>
      <c r="M1004" s="232" t="s">
        <v>21</v>
      </c>
      <c r="N1004" s="233" t="s">
        <v>48</v>
      </c>
      <c r="O1004" s="87"/>
      <c r="P1004" s="215">
        <f>O1004*H1004</f>
        <v>0</v>
      </c>
      <c r="Q1004" s="215">
        <v>0</v>
      </c>
      <c r="R1004" s="215">
        <f>Q1004*H1004</f>
        <v>0</v>
      </c>
      <c r="S1004" s="215">
        <v>0.001</v>
      </c>
      <c r="T1004" s="216">
        <f>S1004*H1004</f>
        <v>17.797884</v>
      </c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R1004" s="217" t="s">
        <v>170</v>
      </c>
      <c r="AT1004" s="217" t="s">
        <v>152</v>
      </c>
      <c r="AU1004" s="217" t="s">
        <v>87</v>
      </c>
      <c r="AY1004" s="20" t="s">
        <v>136</v>
      </c>
      <c r="BE1004" s="218">
        <f>IF(N1004="základní",J1004,0)</f>
        <v>0</v>
      </c>
      <c r="BF1004" s="218">
        <f>IF(N1004="snížená",J1004,0)</f>
        <v>0</v>
      </c>
      <c r="BG1004" s="218">
        <f>IF(N1004="zákl. přenesená",J1004,0)</f>
        <v>0</v>
      </c>
      <c r="BH1004" s="218">
        <f>IF(N1004="sníž. přenesená",J1004,0)</f>
        <v>0</v>
      </c>
      <c r="BI1004" s="218">
        <f>IF(N1004="nulová",J1004,0)</f>
        <v>0</v>
      </c>
      <c r="BJ1004" s="20" t="s">
        <v>85</v>
      </c>
      <c r="BK1004" s="218">
        <f>ROUND(I1004*H1004,2)</f>
        <v>0</v>
      </c>
      <c r="BL1004" s="20" t="s">
        <v>170</v>
      </c>
      <c r="BM1004" s="217" t="s">
        <v>2942</v>
      </c>
    </row>
    <row r="1005" s="2" customFormat="1">
      <c r="A1005" s="41"/>
      <c r="B1005" s="42"/>
      <c r="C1005" s="43"/>
      <c r="D1005" s="219" t="s">
        <v>143</v>
      </c>
      <c r="E1005" s="43"/>
      <c r="F1005" s="220" t="s">
        <v>1875</v>
      </c>
      <c r="G1005" s="43"/>
      <c r="H1005" s="43"/>
      <c r="I1005" s="221"/>
      <c r="J1005" s="43"/>
      <c r="K1005" s="43"/>
      <c r="L1005" s="47"/>
      <c r="M1005" s="222"/>
      <c r="N1005" s="223"/>
      <c r="O1005" s="87"/>
      <c r="P1005" s="87"/>
      <c r="Q1005" s="87"/>
      <c r="R1005" s="87"/>
      <c r="S1005" s="87"/>
      <c r="T1005" s="88"/>
      <c r="U1005" s="41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T1005" s="20" t="s">
        <v>143</v>
      </c>
      <c r="AU1005" s="20" t="s">
        <v>87</v>
      </c>
    </row>
    <row r="1006" s="2" customFormat="1">
      <c r="A1006" s="41"/>
      <c r="B1006" s="42"/>
      <c r="C1006" s="43"/>
      <c r="D1006" s="276" t="s">
        <v>793</v>
      </c>
      <c r="E1006" s="43"/>
      <c r="F1006" s="277" t="s">
        <v>1876</v>
      </c>
      <c r="G1006" s="43"/>
      <c r="H1006" s="43"/>
      <c r="I1006" s="221"/>
      <c r="J1006" s="43"/>
      <c r="K1006" s="43"/>
      <c r="L1006" s="47"/>
      <c r="M1006" s="222"/>
      <c r="N1006" s="223"/>
      <c r="O1006" s="87"/>
      <c r="P1006" s="87"/>
      <c r="Q1006" s="87"/>
      <c r="R1006" s="87"/>
      <c r="S1006" s="87"/>
      <c r="T1006" s="88"/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T1006" s="20" t="s">
        <v>793</v>
      </c>
      <c r="AU1006" s="20" t="s">
        <v>87</v>
      </c>
    </row>
    <row r="1007" s="13" customFormat="1">
      <c r="A1007" s="13"/>
      <c r="B1007" s="234"/>
      <c r="C1007" s="235"/>
      <c r="D1007" s="219" t="s">
        <v>278</v>
      </c>
      <c r="E1007" s="236" t="s">
        <v>21</v>
      </c>
      <c r="F1007" s="237" t="s">
        <v>2943</v>
      </c>
      <c r="G1007" s="235"/>
      <c r="H1007" s="238">
        <v>1681.434</v>
      </c>
      <c r="I1007" s="239"/>
      <c r="J1007" s="235"/>
      <c r="K1007" s="235"/>
      <c r="L1007" s="240"/>
      <c r="M1007" s="241"/>
      <c r="N1007" s="242"/>
      <c r="O1007" s="242"/>
      <c r="P1007" s="242"/>
      <c r="Q1007" s="242"/>
      <c r="R1007" s="242"/>
      <c r="S1007" s="242"/>
      <c r="T1007" s="24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4" t="s">
        <v>278</v>
      </c>
      <c r="AU1007" s="244" t="s">
        <v>87</v>
      </c>
      <c r="AV1007" s="13" t="s">
        <v>87</v>
      </c>
      <c r="AW1007" s="13" t="s">
        <v>38</v>
      </c>
      <c r="AX1007" s="13" t="s">
        <v>77</v>
      </c>
      <c r="AY1007" s="244" t="s">
        <v>136</v>
      </c>
    </row>
    <row r="1008" s="13" customFormat="1">
      <c r="A1008" s="13"/>
      <c r="B1008" s="234"/>
      <c r="C1008" s="235"/>
      <c r="D1008" s="219" t="s">
        <v>278</v>
      </c>
      <c r="E1008" s="236" t="s">
        <v>21</v>
      </c>
      <c r="F1008" s="237" t="s">
        <v>2944</v>
      </c>
      <c r="G1008" s="235"/>
      <c r="H1008" s="238">
        <v>12735.450000000001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278</v>
      </c>
      <c r="AU1008" s="244" t="s">
        <v>87</v>
      </c>
      <c r="AV1008" s="13" t="s">
        <v>87</v>
      </c>
      <c r="AW1008" s="13" t="s">
        <v>38</v>
      </c>
      <c r="AX1008" s="13" t="s">
        <v>77</v>
      </c>
      <c r="AY1008" s="244" t="s">
        <v>136</v>
      </c>
    </row>
    <row r="1009" s="13" customFormat="1">
      <c r="A1009" s="13"/>
      <c r="B1009" s="234"/>
      <c r="C1009" s="235"/>
      <c r="D1009" s="219" t="s">
        <v>278</v>
      </c>
      <c r="E1009" s="236" t="s">
        <v>21</v>
      </c>
      <c r="F1009" s="237" t="s">
        <v>2945</v>
      </c>
      <c r="G1009" s="235"/>
      <c r="H1009" s="238">
        <v>393</v>
      </c>
      <c r="I1009" s="239"/>
      <c r="J1009" s="235"/>
      <c r="K1009" s="235"/>
      <c r="L1009" s="240"/>
      <c r="M1009" s="241"/>
      <c r="N1009" s="242"/>
      <c r="O1009" s="242"/>
      <c r="P1009" s="242"/>
      <c r="Q1009" s="242"/>
      <c r="R1009" s="242"/>
      <c r="S1009" s="242"/>
      <c r="T1009" s="24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4" t="s">
        <v>278</v>
      </c>
      <c r="AU1009" s="244" t="s">
        <v>87</v>
      </c>
      <c r="AV1009" s="13" t="s">
        <v>87</v>
      </c>
      <c r="AW1009" s="13" t="s">
        <v>38</v>
      </c>
      <c r="AX1009" s="13" t="s">
        <v>77</v>
      </c>
      <c r="AY1009" s="244" t="s">
        <v>136</v>
      </c>
    </row>
    <row r="1010" s="13" customFormat="1">
      <c r="A1010" s="13"/>
      <c r="B1010" s="234"/>
      <c r="C1010" s="235"/>
      <c r="D1010" s="219" t="s">
        <v>278</v>
      </c>
      <c r="E1010" s="236" t="s">
        <v>21</v>
      </c>
      <c r="F1010" s="237" t="s">
        <v>2946</v>
      </c>
      <c r="G1010" s="235"/>
      <c r="H1010" s="238">
        <v>468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4" t="s">
        <v>278</v>
      </c>
      <c r="AU1010" s="244" t="s">
        <v>87</v>
      </c>
      <c r="AV1010" s="13" t="s">
        <v>87</v>
      </c>
      <c r="AW1010" s="13" t="s">
        <v>38</v>
      </c>
      <c r="AX1010" s="13" t="s">
        <v>77</v>
      </c>
      <c r="AY1010" s="244" t="s">
        <v>136</v>
      </c>
    </row>
    <row r="1011" s="15" customFormat="1">
      <c r="A1011" s="15"/>
      <c r="B1011" s="258"/>
      <c r="C1011" s="259"/>
      <c r="D1011" s="219" t="s">
        <v>278</v>
      </c>
      <c r="E1011" s="260" t="s">
        <v>21</v>
      </c>
      <c r="F1011" s="261" t="s">
        <v>2947</v>
      </c>
      <c r="G1011" s="259"/>
      <c r="H1011" s="260" t="s">
        <v>21</v>
      </c>
      <c r="I1011" s="262"/>
      <c r="J1011" s="259"/>
      <c r="K1011" s="259"/>
      <c r="L1011" s="263"/>
      <c r="M1011" s="264"/>
      <c r="N1011" s="265"/>
      <c r="O1011" s="265"/>
      <c r="P1011" s="265"/>
      <c r="Q1011" s="265"/>
      <c r="R1011" s="265"/>
      <c r="S1011" s="265"/>
      <c r="T1011" s="266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67" t="s">
        <v>278</v>
      </c>
      <c r="AU1011" s="267" t="s">
        <v>87</v>
      </c>
      <c r="AV1011" s="15" t="s">
        <v>85</v>
      </c>
      <c r="AW1011" s="15" t="s">
        <v>38</v>
      </c>
      <c r="AX1011" s="15" t="s">
        <v>77</v>
      </c>
      <c r="AY1011" s="267" t="s">
        <v>136</v>
      </c>
    </row>
    <row r="1012" s="13" customFormat="1">
      <c r="A1012" s="13"/>
      <c r="B1012" s="234"/>
      <c r="C1012" s="235"/>
      <c r="D1012" s="219" t="s">
        <v>278</v>
      </c>
      <c r="E1012" s="236" t="s">
        <v>21</v>
      </c>
      <c r="F1012" s="237" t="s">
        <v>2948</v>
      </c>
      <c r="G1012" s="235"/>
      <c r="H1012" s="238">
        <v>2520</v>
      </c>
      <c r="I1012" s="239"/>
      <c r="J1012" s="235"/>
      <c r="K1012" s="235"/>
      <c r="L1012" s="240"/>
      <c r="M1012" s="241"/>
      <c r="N1012" s="242"/>
      <c r="O1012" s="242"/>
      <c r="P1012" s="242"/>
      <c r="Q1012" s="242"/>
      <c r="R1012" s="242"/>
      <c r="S1012" s="242"/>
      <c r="T1012" s="24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4" t="s">
        <v>278</v>
      </c>
      <c r="AU1012" s="244" t="s">
        <v>87</v>
      </c>
      <c r="AV1012" s="13" t="s">
        <v>87</v>
      </c>
      <c r="AW1012" s="13" t="s">
        <v>38</v>
      </c>
      <c r="AX1012" s="13" t="s">
        <v>77</v>
      </c>
      <c r="AY1012" s="244" t="s">
        <v>136</v>
      </c>
    </row>
    <row r="1013" s="14" customFormat="1">
      <c r="A1013" s="14"/>
      <c r="B1013" s="245"/>
      <c r="C1013" s="246"/>
      <c r="D1013" s="219" t="s">
        <v>278</v>
      </c>
      <c r="E1013" s="247" t="s">
        <v>1958</v>
      </c>
      <c r="F1013" s="248" t="s">
        <v>280</v>
      </c>
      <c r="G1013" s="246"/>
      <c r="H1013" s="249">
        <v>17797.883999999998</v>
      </c>
      <c r="I1013" s="250"/>
      <c r="J1013" s="246"/>
      <c r="K1013" s="246"/>
      <c r="L1013" s="251"/>
      <c r="M1013" s="252"/>
      <c r="N1013" s="253"/>
      <c r="O1013" s="253"/>
      <c r="P1013" s="253"/>
      <c r="Q1013" s="253"/>
      <c r="R1013" s="253"/>
      <c r="S1013" s="253"/>
      <c r="T1013" s="254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5" t="s">
        <v>278</v>
      </c>
      <c r="AU1013" s="255" t="s">
        <v>87</v>
      </c>
      <c r="AV1013" s="14" t="s">
        <v>142</v>
      </c>
      <c r="AW1013" s="14" t="s">
        <v>38</v>
      </c>
      <c r="AX1013" s="14" t="s">
        <v>85</v>
      </c>
      <c r="AY1013" s="255" t="s">
        <v>136</v>
      </c>
    </row>
    <row r="1014" s="2" customFormat="1" ht="16.5" customHeight="1">
      <c r="A1014" s="41"/>
      <c r="B1014" s="42"/>
      <c r="C1014" s="225" t="s">
        <v>1882</v>
      </c>
      <c r="D1014" s="225" t="s">
        <v>152</v>
      </c>
      <c r="E1014" s="226" t="s">
        <v>1902</v>
      </c>
      <c r="F1014" s="227" t="s">
        <v>1903</v>
      </c>
      <c r="G1014" s="228" t="s">
        <v>550</v>
      </c>
      <c r="H1014" s="229">
        <v>30.632999999999999</v>
      </c>
      <c r="I1014" s="230"/>
      <c r="J1014" s="231">
        <f>ROUND(I1014*H1014,2)</f>
        <v>0</v>
      </c>
      <c r="K1014" s="227" t="s">
        <v>790</v>
      </c>
      <c r="L1014" s="47"/>
      <c r="M1014" s="232" t="s">
        <v>21</v>
      </c>
      <c r="N1014" s="233" t="s">
        <v>48</v>
      </c>
      <c r="O1014" s="87"/>
      <c r="P1014" s="215">
        <f>O1014*H1014</f>
        <v>0</v>
      </c>
      <c r="Q1014" s="215">
        <v>0</v>
      </c>
      <c r="R1014" s="215">
        <f>Q1014*H1014</f>
        <v>0</v>
      </c>
      <c r="S1014" s="215">
        <v>0</v>
      </c>
      <c r="T1014" s="216">
        <f>S1014*H1014</f>
        <v>0</v>
      </c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R1014" s="217" t="s">
        <v>170</v>
      </c>
      <c r="AT1014" s="217" t="s">
        <v>152</v>
      </c>
      <c r="AU1014" s="217" t="s">
        <v>87</v>
      </c>
      <c r="AY1014" s="20" t="s">
        <v>136</v>
      </c>
      <c r="BE1014" s="218">
        <f>IF(N1014="základní",J1014,0)</f>
        <v>0</v>
      </c>
      <c r="BF1014" s="218">
        <f>IF(N1014="snížená",J1014,0)</f>
        <v>0</v>
      </c>
      <c r="BG1014" s="218">
        <f>IF(N1014="zákl. přenesená",J1014,0)</f>
        <v>0</v>
      </c>
      <c r="BH1014" s="218">
        <f>IF(N1014="sníž. přenesená",J1014,0)</f>
        <v>0</v>
      </c>
      <c r="BI1014" s="218">
        <f>IF(N1014="nulová",J1014,0)</f>
        <v>0</v>
      </c>
      <c r="BJ1014" s="20" t="s">
        <v>85</v>
      </c>
      <c r="BK1014" s="218">
        <f>ROUND(I1014*H1014,2)</f>
        <v>0</v>
      </c>
      <c r="BL1014" s="20" t="s">
        <v>170</v>
      </c>
      <c r="BM1014" s="217" t="s">
        <v>2949</v>
      </c>
    </row>
    <row r="1015" s="2" customFormat="1">
      <c r="A1015" s="41"/>
      <c r="B1015" s="42"/>
      <c r="C1015" s="43"/>
      <c r="D1015" s="219" t="s">
        <v>143</v>
      </c>
      <c r="E1015" s="43"/>
      <c r="F1015" s="220" t="s">
        <v>1905</v>
      </c>
      <c r="G1015" s="43"/>
      <c r="H1015" s="43"/>
      <c r="I1015" s="221"/>
      <c r="J1015" s="43"/>
      <c r="K1015" s="43"/>
      <c r="L1015" s="47"/>
      <c r="M1015" s="222"/>
      <c r="N1015" s="223"/>
      <c r="O1015" s="87"/>
      <c r="P1015" s="87"/>
      <c r="Q1015" s="87"/>
      <c r="R1015" s="87"/>
      <c r="S1015" s="87"/>
      <c r="T1015" s="88"/>
      <c r="U1015" s="41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T1015" s="20" t="s">
        <v>143</v>
      </c>
      <c r="AU1015" s="20" t="s">
        <v>87</v>
      </c>
    </row>
    <row r="1016" s="2" customFormat="1">
      <c r="A1016" s="41"/>
      <c r="B1016" s="42"/>
      <c r="C1016" s="43"/>
      <c r="D1016" s="276" t="s">
        <v>793</v>
      </c>
      <c r="E1016" s="43"/>
      <c r="F1016" s="277" t="s">
        <v>1906</v>
      </c>
      <c r="G1016" s="43"/>
      <c r="H1016" s="43"/>
      <c r="I1016" s="221"/>
      <c r="J1016" s="43"/>
      <c r="K1016" s="43"/>
      <c r="L1016" s="47"/>
      <c r="M1016" s="222"/>
      <c r="N1016" s="223"/>
      <c r="O1016" s="87"/>
      <c r="P1016" s="87"/>
      <c r="Q1016" s="87"/>
      <c r="R1016" s="87"/>
      <c r="S1016" s="87"/>
      <c r="T1016" s="88"/>
      <c r="U1016" s="41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T1016" s="20" t="s">
        <v>793</v>
      </c>
      <c r="AU1016" s="20" t="s">
        <v>87</v>
      </c>
    </row>
    <row r="1017" s="2" customFormat="1">
      <c r="A1017" s="41"/>
      <c r="B1017" s="42"/>
      <c r="C1017" s="43"/>
      <c r="D1017" s="219" t="s">
        <v>144</v>
      </c>
      <c r="E1017" s="43"/>
      <c r="F1017" s="224" t="s">
        <v>1744</v>
      </c>
      <c r="G1017" s="43"/>
      <c r="H1017" s="43"/>
      <c r="I1017" s="221"/>
      <c r="J1017" s="43"/>
      <c r="K1017" s="43"/>
      <c r="L1017" s="47"/>
      <c r="M1017" s="222"/>
      <c r="N1017" s="223"/>
      <c r="O1017" s="87"/>
      <c r="P1017" s="87"/>
      <c r="Q1017" s="87"/>
      <c r="R1017" s="87"/>
      <c r="S1017" s="87"/>
      <c r="T1017" s="88"/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T1017" s="20" t="s">
        <v>144</v>
      </c>
      <c r="AU1017" s="20" t="s">
        <v>87</v>
      </c>
    </row>
    <row r="1018" s="12" customFormat="1" ht="25.92" customHeight="1">
      <c r="A1018" s="12"/>
      <c r="B1018" s="191"/>
      <c r="C1018" s="192"/>
      <c r="D1018" s="193" t="s">
        <v>76</v>
      </c>
      <c r="E1018" s="194" t="s">
        <v>137</v>
      </c>
      <c r="F1018" s="194" t="s">
        <v>1907</v>
      </c>
      <c r="G1018" s="192"/>
      <c r="H1018" s="192"/>
      <c r="I1018" s="195"/>
      <c r="J1018" s="196">
        <f>BK1018</f>
        <v>0</v>
      </c>
      <c r="K1018" s="192"/>
      <c r="L1018" s="197"/>
      <c r="M1018" s="198"/>
      <c r="N1018" s="199"/>
      <c r="O1018" s="199"/>
      <c r="P1018" s="200">
        <f>P1019</f>
        <v>0</v>
      </c>
      <c r="Q1018" s="199"/>
      <c r="R1018" s="200">
        <f>R1019</f>
        <v>4.0501439999999995</v>
      </c>
      <c r="S1018" s="199"/>
      <c r="T1018" s="201">
        <f>T1019</f>
        <v>0</v>
      </c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R1018" s="202" t="s">
        <v>148</v>
      </c>
      <c r="AT1018" s="203" t="s">
        <v>76</v>
      </c>
      <c r="AU1018" s="203" t="s">
        <v>77</v>
      </c>
      <c r="AY1018" s="202" t="s">
        <v>136</v>
      </c>
      <c r="BK1018" s="204">
        <f>BK1019</f>
        <v>0</v>
      </c>
    </row>
    <row r="1019" s="12" customFormat="1" ht="22.8" customHeight="1">
      <c r="A1019" s="12"/>
      <c r="B1019" s="191"/>
      <c r="C1019" s="192"/>
      <c r="D1019" s="193" t="s">
        <v>76</v>
      </c>
      <c r="E1019" s="256" t="s">
        <v>2950</v>
      </c>
      <c r="F1019" s="256" t="s">
        <v>2951</v>
      </c>
      <c r="G1019" s="192"/>
      <c r="H1019" s="192"/>
      <c r="I1019" s="195"/>
      <c r="J1019" s="257">
        <f>BK1019</f>
        <v>0</v>
      </c>
      <c r="K1019" s="192"/>
      <c r="L1019" s="197"/>
      <c r="M1019" s="198"/>
      <c r="N1019" s="199"/>
      <c r="O1019" s="199"/>
      <c r="P1019" s="200">
        <f>SUM(P1020:P1029)</f>
        <v>0</v>
      </c>
      <c r="Q1019" s="199"/>
      <c r="R1019" s="200">
        <f>SUM(R1020:R1029)</f>
        <v>4.0501439999999995</v>
      </c>
      <c r="S1019" s="199"/>
      <c r="T1019" s="201">
        <f>SUM(T1020:T1029)</f>
        <v>0</v>
      </c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R1019" s="202" t="s">
        <v>148</v>
      </c>
      <c r="AT1019" s="203" t="s">
        <v>76</v>
      </c>
      <c r="AU1019" s="203" t="s">
        <v>85</v>
      </c>
      <c r="AY1019" s="202" t="s">
        <v>136</v>
      </c>
      <c r="BK1019" s="204">
        <f>SUM(BK1020:BK1029)</f>
        <v>0</v>
      </c>
    </row>
    <row r="1020" s="2" customFormat="1" ht="16.5" customHeight="1">
      <c r="A1020" s="41"/>
      <c r="B1020" s="42"/>
      <c r="C1020" s="225" t="s">
        <v>453</v>
      </c>
      <c r="D1020" s="225" t="s">
        <v>152</v>
      </c>
      <c r="E1020" s="226" t="s">
        <v>2952</v>
      </c>
      <c r="F1020" s="227" t="s">
        <v>2953</v>
      </c>
      <c r="G1020" s="228" t="s">
        <v>227</v>
      </c>
      <c r="H1020" s="229">
        <v>50.399999999999999</v>
      </c>
      <c r="I1020" s="230"/>
      <c r="J1020" s="231">
        <f>ROUND(I1020*H1020,2)</f>
        <v>0</v>
      </c>
      <c r="K1020" s="227" t="s">
        <v>21</v>
      </c>
      <c r="L1020" s="47"/>
      <c r="M1020" s="232" t="s">
        <v>21</v>
      </c>
      <c r="N1020" s="233" t="s">
        <v>48</v>
      </c>
      <c r="O1020" s="87"/>
      <c r="P1020" s="215">
        <f>O1020*H1020</f>
        <v>0</v>
      </c>
      <c r="Q1020" s="215">
        <v>0.00055999999999999995</v>
      </c>
      <c r="R1020" s="215">
        <f>Q1020*H1020</f>
        <v>0.028223999999999996</v>
      </c>
      <c r="S1020" s="215">
        <v>0</v>
      </c>
      <c r="T1020" s="216">
        <f>S1020*H1020</f>
        <v>0</v>
      </c>
      <c r="U1020" s="41"/>
      <c r="V1020" s="41"/>
      <c r="W1020" s="41"/>
      <c r="X1020" s="41"/>
      <c r="Y1020" s="41"/>
      <c r="Z1020" s="41"/>
      <c r="AA1020" s="41"/>
      <c r="AB1020" s="41"/>
      <c r="AC1020" s="41"/>
      <c r="AD1020" s="41"/>
      <c r="AE1020" s="41"/>
      <c r="AR1020" s="217" t="s">
        <v>267</v>
      </c>
      <c r="AT1020" s="217" t="s">
        <v>152</v>
      </c>
      <c r="AU1020" s="217" t="s">
        <v>87</v>
      </c>
      <c r="AY1020" s="20" t="s">
        <v>136</v>
      </c>
      <c r="BE1020" s="218">
        <f>IF(N1020="základní",J1020,0)</f>
        <v>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20" t="s">
        <v>85</v>
      </c>
      <c r="BK1020" s="218">
        <f>ROUND(I1020*H1020,2)</f>
        <v>0</v>
      </c>
      <c r="BL1020" s="20" t="s">
        <v>267</v>
      </c>
      <c r="BM1020" s="217" t="s">
        <v>2954</v>
      </c>
    </row>
    <row r="1021" s="2" customFormat="1">
      <c r="A1021" s="41"/>
      <c r="B1021" s="42"/>
      <c r="C1021" s="43"/>
      <c r="D1021" s="219" t="s">
        <v>143</v>
      </c>
      <c r="E1021" s="43"/>
      <c r="F1021" s="220" t="s">
        <v>2955</v>
      </c>
      <c r="G1021" s="43"/>
      <c r="H1021" s="43"/>
      <c r="I1021" s="221"/>
      <c r="J1021" s="43"/>
      <c r="K1021" s="43"/>
      <c r="L1021" s="47"/>
      <c r="M1021" s="222"/>
      <c r="N1021" s="223"/>
      <c r="O1021" s="87"/>
      <c r="P1021" s="87"/>
      <c r="Q1021" s="87"/>
      <c r="R1021" s="87"/>
      <c r="S1021" s="87"/>
      <c r="T1021" s="88"/>
      <c r="U1021" s="41"/>
      <c r="V1021" s="41"/>
      <c r="W1021" s="41"/>
      <c r="X1021" s="41"/>
      <c r="Y1021" s="41"/>
      <c r="Z1021" s="41"/>
      <c r="AA1021" s="41"/>
      <c r="AB1021" s="41"/>
      <c r="AC1021" s="41"/>
      <c r="AD1021" s="41"/>
      <c r="AE1021" s="41"/>
      <c r="AT1021" s="20" t="s">
        <v>143</v>
      </c>
      <c r="AU1021" s="20" t="s">
        <v>87</v>
      </c>
    </row>
    <row r="1022" s="2" customFormat="1">
      <c r="A1022" s="41"/>
      <c r="B1022" s="42"/>
      <c r="C1022" s="43"/>
      <c r="D1022" s="219" t="s">
        <v>144</v>
      </c>
      <c r="E1022" s="43"/>
      <c r="F1022" s="224" t="s">
        <v>2956</v>
      </c>
      <c r="G1022" s="43"/>
      <c r="H1022" s="43"/>
      <c r="I1022" s="221"/>
      <c r="J1022" s="43"/>
      <c r="K1022" s="43"/>
      <c r="L1022" s="47"/>
      <c r="M1022" s="222"/>
      <c r="N1022" s="223"/>
      <c r="O1022" s="87"/>
      <c r="P1022" s="87"/>
      <c r="Q1022" s="87"/>
      <c r="R1022" s="87"/>
      <c r="S1022" s="87"/>
      <c r="T1022" s="88"/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T1022" s="20" t="s">
        <v>144</v>
      </c>
      <c r="AU1022" s="20" t="s">
        <v>87</v>
      </c>
    </row>
    <row r="1023" s="2" customFormat="1" ht="16.5" customHeight="1">
      <c r="A1023" s="41"/>
      <c r="B1023" s="42"/>
      <c r="C1023" s="205" t="s">
        <v>1895</v>
      </c>
      <c r="D1023" s="205" t="s">
        <v>137</v>
      </c>
      <c r="E1023" s="206" t="s">
        <v>2957</v>
      </c>
      <c r="F1023" s="207" t="s">
        <v>2133</v>
      </c>
      <c r="G1023" s="208" t="s">
        <v>227</v>
      </c>
      <c r="H1023" s="209">
        <v>50.399999999999999</v>
      </c>
      <c r="I1023" s="210"/>
      <c r="J1023" s="211">
        <f>ROUND(I1023*H1023,2)</f>
        <v>0</v>
      </c>
      <c r="K1023" s="207" t="s">
        <v>21</v>
      </c>
      <c r="L1023" s="212"/>
      <c r="M1023" s="213" t="s">
        <v>21</v>
      </c>
      <c r="N1023" s="214" t="s">
        <v>48</v>
      </c>
      <c r="O1023" s="87"/>
      <c r="P1023" s="215">
        <f>O1023*H1023</f>
        <v>0</v>
      </c>
      <c r="Q1023" s="215">
        <v>0.079799999999999996</v>
      </c>
      <c r="R1023" s="215">
        <f>Q1023*H1023</f>
        <v>4.0219199999999997</v>
      </c>
      <c r="S1023" s="215">
        <v>0</v>
      </c>
      <c r="T1023" s="216">
        <f>S1023*H1023</f>
        <v>0</v>
      </c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R1023" s="217" t="s">
        <v>141</v>
      </c>
      <c r="AT1023" s="217" t="s">
        <v>137</v>
      </c>
      <c r="AU1023" s="217" t="s">
        <v>87</v>
      </c>
      <c r="AY1023" s="20" t="s">
        <v>136</v>
      </c>
      <c r="BE1023" s="218">
        <f>IF(N1023="základní",J1023,0)</f>
        <v>0</v>
      </c>
      <c r="BF1023" s="218">
        <f>IF(N1023="snížená",J1023,0)</f>
        <v>0</v>
      </c>
      <c r="BG1023" s="218">
        <f>IF(N1023="zákl. přenesená",J1023,0)</f>
        <v>0</v>
      </c>
      <c r="BH1023" s="218">
        <f>IF(N1023="sníž. přenesená",J1023,0)</f>
        <v>0</v>
      </c>
      <c r="BI1023" s="218">
        <f>IF(N1023="nulová",J1023,0)</f>
        <v>0</v>
      </c>
      <c r="BJ1023" s="20" t="s">
        <v>85</v>
      </c>
      <c r="BK1023" s="218">
        <f>ROUND(I1023*H1023,2)</f>
        <v>0</v>
      </c>
      <c r="BL1023" s="20" t="s">
        <v>142</v>
      </c>
      <c r="BM1023" s="217" t="s">
        <v>2958</v>
      </c>
    </row>
    <row r="1024" s="2" customFormat="1">
      <c r="A1024" s="41"/>
      <c r="B1024" s="42"/>
      <c r="C1024" s="43"/>
      <c r="D1024" s="219" t="s">
        <v>143</v>
      </c>
      <c r="E1024" s="43"/>
      <c r="F1024" s="220" t="s">
        <v>2133</v>
      </c>
      <c r="G1024" s="43"/>
      <c r="H1024" s="43"/>
      <c r="I1024" s="221"/>
      <c r="J1024" s="43"/>
      <c r="K1024" s="43"/>
      <c r="L1024" s="47"/>
      <c r="M1024" s="222"/>
      <c r="N1024" s="223"/>
      <c r="O1024" s="87"/>
      <c r="P1024" s="87"/>
      <c r="Q1024" s="87"/>
      <c r="R1024" s="87"/>
      <c r="S1024" s="87"/>
      <c r="T1024" s="88"/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T1024" s="20" t="s">
        <v>143</v>
      </c>
      <c r="AU1024" s="20" t="s">
        <v>87</v>
      </c>
    </row>
    <row r="1025" s="15" customFormat="1">
      <c r="A1025" s="15"/>
      <c r="B1025" s="258"/>
      <c r="C1025" s="259"/>
      <c r="D1025" s="219" t="s">
        <v>278</v>
      </c>
      <c r="E1025" s="260" t="s">
        <v>21</v>
      </c>
      <c r="F1025" s="261" t="s">
        <v>2135</v>
      </c>
      <c r="G1025" s="259"/>
      <c r="H1025" s="260" t="s">
        <v>21</v>
      </c>
      <c r="I1025" s="262"/>
      <c r="J1025" s="259"/>
      <c r="K1025" s="259"/>
      <c r="L1025" s="263"/>
      <c r="M1025" s="264"/>
      <c r="N1025" s="265"/>
      <c r="O1025" s="265"/>
      <c r="P1025" s="265"/>
      <c r="Q1025" s="265"/>
      <c r="R1025" s="265"/>
      <c r="S1025" s="265"/>
      <c r="T1025" s="266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67" t="s">
        <v>278</v>
      </c>
      <c r="AU1025" s="267" t="s">
        <v>87</v>
      </c>
      <c r="AV1025" s="15" t="s">
        <v>85</v>
      </c>
      <c r="AW1025" s="15" t="s">
        <v>38</v>
      </c>
      <c r="AX1025" s="15" t="s">
        <v>77</v>
      </c>
      <c r="AY1025" s="267" t="s">
        <v>136</v>
      </c>
    </row>
    <row r="1026" s="13" customFormat="1">
      <c r="A1026" s="13"/>
      <c r="B1026" s="234"/>
      <c r="C1026" s="235"/>
      <c r="D1026" s="219" t="s">
        <v>278</v>
      </c>
      <c r="E1026" s="236" t="s">
        <v>21</v>
      </c>
      <c r="F1026" s="237" t="s">
        <v>2959</v>
      </c>
      <c r="G1026" s="235"/>
      <c r="H1026" s="238">
        <v>50.399999999999999</v>
      </c>
      <c r="I1026" s="239"/>
      <c r="J1026" s="235"/>
      <c r="K1026" s="235"/>
      <c r="L1026" s="240"/>
      <c r="M1026" s="241"/>
      <c r="N1026" s="242"/>
      <c r="O1026" s="242"/>
      <c r="P1026" s="242"/>
      <c r="Q1026" s="242"/>
      <c r="R1026" s="242"/>
      <c r="S1026" s="242"/>
      <c r="T1026" s="24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4" t="s">
        <v>278</v>
      </c>
      <c r="AU1026" s="244" t="s">
        <v>87</v>
      </c>
      <c r="AV1026" s="13" t="s">
        <v>87</v>
      </c>
      <c r="AW1026" s="13" t="s">
        <v>38</v>
      </c>
      <c r="AX1026" s="13" t="s">
        <v>85</v>
      </c>
      <c r="AY1026" s="244" t="s">
        <v>136</v>
      </c>
    </row>
    <row r="1027" s="2" customFormat="1" ht="16.5" customHeight="1">
      <c r="A1027" s="41"/>
      <c r="B1027" s="42"/>
      <c r="C1027" s="225" t="s">
        <v>456</v>
      </c>
      <c r="D1027" s="225" t="s">
        <v>152</v>
      </c>
      <c r="E1027" s="226" t="s">
        <v>2960</v>
      </c>
      <c r="F1027" s="227" t="s">
        <v>2961</v>
      </c>
      <c r="G1027" s="228" t="s">
        <v>550</v>
      </c>
      <c r="H1027" s="229">
        <v>4.0499999999999998</v>
      </c>
      <c r="I1027" s="230"/>
      <c r="J1027" s="231">
        <f>ROUND(I1027*H1027,2)</f>
        <v>0</v>
      </c>
      <c r="K1027" s="227" t="s">
        <v>21</v>
      </c>
      <c r="L1027" s="47"/>
      <c r="M1027" s="232" t="s">
        <v>21</v>
      </c>
      <c r="N1027" s="233" t="s">
        <v>48</v>
      </c>
      <c r="O1027" s="87"/>
      <c r="P1027" s="215">
        <f>O1027*H1027</f>
        <v>0</v>
      </c>
      <c r="Q1027" s="215">
        <v>0</v>
      </c>
      <c r="R1027" s="215">
        <f>Q1027*H1027</f>
        <v>0</v>
      </c>
      <c r="S1027" s="215">
        <v>0</v>
      </c>
      <c r="T1027" s="216">
        <f>S1027*H1027</f>
        <v>0</v>
      </c>
      <c r="U1027" s="41"/>
      <c r="V1027" s="41"/>
      <c r="W1027" s="41"/>
      <c r="X1027" s="41"/>
      <c r="Y1027" s="41"/>
      <c r="Z1027" s="41"/>
      <c r="AA1027" s="41"/>
      <c r="AB1027" s="41"/>
      <c r="AC1027" s="41"/>
      <c r="AD1027" s="41"/>
      <c r="AE1027" s="41"/>
      <c r="AR1027" s="217" t="s">
        <v>267</v>
      </c>
      <c r="AT1027" s="217" t="s">
        <v>152</v>
      </c>
      <c r="AU1027" s="217" t="s">
        <v>87</v>
      </c>
      <c r="AY1027" s="20" t="s">
        <v>136</v>
      </c>
      <c r="BE1027" s="218">
        <f>IF(N1027="základní",J1027,0)</f>
        <v>0</v>
      </c>
      <c r="BF1027" s="218">
        <f>IF(N1027="snížená",J1027,0)</f>
        <v>0</v>
      </c>
      <c r="BG1027" s="218">
        <f>IF(N1027="zákl. přenesená",J1027,0)</f>
        <v>0</v>
      </c>
      <c r="BH1027" s="218">
        <f>IF(N1027="sníž. přenesená",J1027,0)</f>
        <v>0</v>
      </c>
      <c r="BI1027" s="218">
        <f>IF(N1027="nulová",J1027,0)</f>
        <v>0</v>
      </c>
      <c r="BJ1027" s="20" t="s">
        <v>85</v>
      </c>
      <c r="BK1027" s="218">
        <f>ROUND(I1027*H1027,2)</f>
        <v>0</v>
      </c>
      <c r="BL1027" s="20" t="s">
        <v>267</v>
      </c>
      <c r="BM1027" s="217" t="s">
        <v>2962</v>
      </c>
    </row>
    <row r="1028" s="2" customFormat="1">
      <c r="A1028" s="41"/>
      <c r="B1028" s="42"/>
      <c r="C1028" s="43"/>
      <c r="D1028" s="219" t="s">
        <v>143</v>
      </c>
      <c r="E1028" s="43"/>
      <c r="F1028" s="220" t="s">
        <v>2961</v>
      </c>
      <c r="G1028" s="43"/>
      <c r="H1028" s="43"/>
      <c r="I1028" s="221"/>
      <c r="J1028" s="43"/>
      <c r="K1028" s="43"/>
      <c r="L1028" s="47"/>
      <c r="M1028" s="222"/>
      <c r="N1028" s="223"/>
      <c r="O1028" s="87"/>
      <c r="P1028" s="87"/>
      <c r="Q1028" s="87"/>
      <c r="R1028" s="87"/>
      <c r="S1028" s="87"/>
      <c r="T1028" s="88"/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T1028" s="20" t="s">
        <v>143</v>
      </c>
      <c r="AU1028" s="20" t="s">
        <v>87</v>
      </c>
    </row>
    <row r="1029" s="2" customFormat="1">
      <c r="A1029" s="41"/>
      <c r="B1029" s="42"/>
      <c r="C1029" s="43"/>
      <c r="D1029" s="219" t="s">
        <v>144</v>
      </c>
      <c r="E1029" s="43"/>
      <c r="F1029" s="224" t="s">
        <v>2963</v>
      </c>
      <c r="G1029" s="43"/>
      <c r="H1029" s="43"/>
      <c r="I1029" s="221"/>
      <c r="J1029" s="43"/>
      <c r="K1029" s="43"/>
      <c r="L1029" s="47"/>
      <c r="M1029" s="268"/>
      <c r="N1029" s="269"/>
      <c r="O1029" s="270"/>
      <c r="P1029" s="270"/>
      <c r="Q1029" s="270"/>
      <c r="R1029" s="270"/>
      <c r="S1029" s="270"/>
      <c r="T1029" s="271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144</v>
      </c>
      <c r="AU1029" s="20" t="s">
        <v>87</v>
      </c>
    </row>
    <row r="1030" s="2" customFormat="1" ht="6.96" customHeight="1">
      <c r="A1030" s="41"/>
      <c r="B1030" s="62"/>
      <c r="C1030" s="63"/>
      <c r="D1030" s="63"/>
      <c r="E1030" s="63"/>
      <c r="F1030" s="63"/>
      <c r="G1030" s="63"/>
      <c r="H1030" s="63"/>
      <c r="I1030" s="63"/>
      <c r="J1030" s="63"/>
      <c r="K1030" s="63"/>
      <c r="L1030" s="47"/>
      <c r="M1030" s="41"/>
      <c r="O1030" s="41"/>
      <c r="P1030" s="41"/>
      <c r="Q1030" s="41"/>
      <c r="R1030" s="41"/>
      <c r="S1030" s="41"/>
      <c r="T1030" s="41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</row>
  </sheetData>
  <sheetProtection sheet="1" autoFilter="0" formatColumns="0" formatRows="0" objects="1" scenarios="1" spinCount="100000" saltValue="G5q93SZ8wGgHdJ/wHY7yULKw13fvPmEfZyLmW9KzI7T6FWNYk1WunANSyJicqw4xya8QIvaP5aV94z6FH3NEkA==" hashValue="FfPJdV69TSyW6Y5J/iE1I1vJrdAyI0Mw0HQiAyjA6mpacw+oiqXluvANTFmFbrFCDH7IpzUYqSITJtTD1bU22g==" algorithmName="SHA-512" password="CC35"/>
  <autoFilter ref="C93:K102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4_02/114203103"/>
    <hyperlink ref="F104" r:id="rId2" display="https://podminky.urs.cz/item/CS_URS_2024_02/122151502"/>
    <hyperlink ref="F109" r:id="rId3" display="https://podminky.urs.cz/item/CS_URS_2024_02/131151102"/>
    <hyperlink ref="F116" r:id="rId4" display="https://podminky.urs.cz/item/CS_URS_2024_02/132212331"/>
    <hyperlink ref="F122" r:id="rId5" display="https://podminky.urs.cz/item/CS_URS_2024_02/133254104"/>
    <hyperlink ref="F126" r:id="rId6" display="https://podminky.urs.cz/item/CS_URS_2024_02/133354104"/>
    <hyperlink ref="F142" r:id="rId7" display="https://podminky.urs.cz/item/CS_URS_2024_02/151721111"/>
    <hyperlink ref="F147" r:id="rId8" display="https://podminky.urs.cz/item/CS_URS_2024_02/153111112"/>
    <hyperlink ref="F154" r:id="rId9" display="https://podminky.urs.cz/item/CS_URS_2024_02/153111114"/>
    <hyperlink ref="F160" r:id="rId10" display="https://podminky.urs.cz/item/CS_URS_2024_02/153111119"/>
    <hyperlink ref="F167" r:id="rId11" display="https://podminky.urs.cz/item/CS_URS_2024_02/153111132"/>
    <hyperlink ref="F174" r:id="rId12" display="https://podminky.urs.cz/item/CS_URS_2024_02/153112112"/>
    <hyperlink ref="F183" r:id="rId13" display="https://podminky.urs.cz/item/CS_URS_2024_02/153112124"/>
    <hyperlink ref="F194" r:id="rId14" display="https://podminky.urs.cz/item/CS_URS_2024_02/154077341"/>
    <hyperlink ref="F215" r:id="rId15" display="https://podminky.urs.cz/item/CS_URS_2024_02/162251102"/>
    <hyperlink ref="F233" r:id="rId16" display="https://podminky.urs.cz/item/CS_URS_2024_02/167151101"/>
    <hyperlink ref="F238" r:id="rId17" display="https://podminky.urs.cz/item/CS_URS_2024_02/171151131"/>
    <hyperlink ref="F245" r:id="rId18" display="https://podminky.urs.cz/item/CS_URS_2024_02/171251201"/>
    <hyperlink ref="F251" r:id="rId19" display="https://podminky.urs.cz/item/CS_URS_2024_02/225311114"/>
    <hyperlink ref="F257" r:id="rId20" display="https://podminky.urs.cz/item/CS_URS_2024_02/226213312"/>
    <hyperlink ref="F262" r:id="rId21" display="https://podminky.urs.cz/item/CS_URS_2024_02/226213313"/>
    <hyperlink ref="F275" r:id="rId22" display="https://podminky.urs.cz/item/CS_URS_2024_02/232221123"/>
    <hyperlink ref="F284" r:id="rId23" display="https://podminky.urs.cz/item/CS_URS_2024_02/232231123"/>
    <hyperlink ref="F289" r:id="rId24" display="https://podminky.urs.cz/item/CS_URS_2024_02/274313611"/>
    <hyperlink ref="F297" r:id="rId25" display="https://podminky.urs.cz/item/CS_URS_2024_02/274351121"/>
    <hyperlink ref="F308" r:id="rId26" display="https://podminky.urs.cz/item/CS_URS_2024_02/274351122"/>
    <hyperlink ref="F312" r:id="rId27" display="https://podminky.urs.cz/item/CS_URS_2024_02/282606011"/>
    <hyperlink ref="F323" r:id="rId28" display="https://podminky.urs.cz/item/CS_URS_2024_02/292111111"/>
    <hyperlink ref="F338" r:id="rId29" display="https://podminky.urs.cz/item/CS_URS_2024_02/292111112"/>
    <hyperlink ref="F345" r:id="rId30" display="https://podminky.urs.cz/item/CS_URS_2024_02/321311116"/>
    <hyperlink ref="F360" r:id="rId31" display="https://podminky.urs.cz/item/CS_URS_2024_02/321321116"/>
    <hyperlink ref="F406" r:id="rId32" display="https://podminky.urs.cz/item/CS_URS_2024_02/321351020"/>
    <hyperlink ref="F417" r:id="rId33" display="https://podminky.urs.cz/item/CS_URS_2024_02/321352020"/>
    <hyperlink ref="F421" r:id="rId34" display="https://podminky.urs.cz/item/CS_URS_2024_02/321366111"/>
    <hyperlink ref="F429" r:id="rId35" display="https://podminky.urs.cz/item/CS_URS_2024_02/321368211"/>
    <hyperlink ref="F436" r:id="rId36" display="https://podminky.urs.cz/item/CS_URS_2024_02/339921134"/>
    <hyperlink ref="F444" r:id="rId37" display="https://podminky.urs.cz/item/CS_URS_2024_02/411322626"/>
    <hyperlink ref="F452" r:id="rId38" display="https://podminky.urs.cz/item/CS_URS_2024_02/411351021"/>
    <hyperlink ref="F461" r:id="rId39" display="https://podminky.urs.cz/item/CS_URS_2024_02/411351022"/>
    <hyperlink ref="F469" r:id="rId40" display="https://podminky.urs.cz/item/CS_URS_2024_02/411354335"/>
    <hyperlink ref="F474" r:id="rId41" display="https://podminky.urs.cz/item/CS_URS_2024_02/411354336"/>
    <hyperlink ref="F479" r:id="rId42" display="https://podminky.urs.cz/item/CS_URS_2024_02/411361821"/>
    <hyperlink ref="F483" r:id="rId43" display="https://podminky.urs.cz/item/CS_URS_2024_02/413351111"/>
    <hyperlink ref="F490" r:id="rId44" display="https://podminky.urs.cz/item/CS_URS_2024_02/413351112"/>
    <hyperlink ref="F497" r:id="rId45" display="https://podminky.urs.cz/item/CS_URS_2024_02/451315114"/>
    <hyperlink ref="F504" r:id="rId46" display="https://podminky.urs.cz/item/CS_URS_2024_02/451315136"/>
    <hyperlink ref="F510" r:id="rId47" display="https://podminky.urs.cz/item/CS_URS_2024_02/451313111"/>
    <hyperlink ref="F516" r:id="rId48" display="https://podminky.urs.cz/item/CS_URS_2024_02/465513327"/>
    <hyperlink ref="F536" r:id="rId49" display="https://podminky.urs.cz/item/CS_URS_2024_02/941111121"/>
    <hyperlink ref="F543" r:id="rId50" display="https://podminky.urs.cz/item/CS_URS_2024_02/941111221"/>
    <hyperlink ref="F547" r:id="rId51" display="https://podminky.urs.cz/item/CS_URS_2024_02/941111821"/>
    <hyperlink ref="F551" r:id="rId52" display="https://podminky.urs.cz/item/CS_URS_2024_02/943121111"/>
    <hyperlink ref="F556" r:id="rId53" display="https://podminky.urs.cz/item/CS_URS_2024_02/943121129"/>
    <hyperlink ref="F560" r:id="rId54" display="https://podminky.urs.cz/item/CS_URS_2024_02/943121211"/>
    <hyperlink ref="F564" r:id="rId55" display="https://podminky.urs.cz/item/CS_URS_2024_02/943121811"/>
    <hyperlink ref="F568" r:id="rId56" display="https://podminky.urs.cz/item/CS_URS_2024_02/949101112"/>
    <hyperlink ref="F573" r:id="rId57" display="https://podminky.urs.cz/item/CS_URS_2024_02/949211112"/>
    <hyperlink ref="F578" r:id="rId58" display="https://podminky.urs.cz/item/CS_URS_2024_02/949211212"/>
    <hyperlink ref="F582" r:id="rId59" display="https://podminky.urs.cz/item/CS_URS_2024_02/949211812"/>
    <hyperlink ref="F586" r:id="rId60" display="https://podminky.urs.cz/item/CS_URS_2024_02/953333121"/>
    <hyperlink ref="F593" r:id="rId61" display="https://podminky.urs.cz/item/CS_URS_2024_02/953945144"/>
    <hyperlink ref="F600" r:id="rId62" display="https://podminky.urs.cz/item/CS_URS_2024_02/953961113"/>
    <hyperlink ref="F635" r:id="rId63" display="https://podminky.urs.cz/item/CS_URS_2024_02/953965134"/>
    <hyperlink ref="F647" r:id="rId64" display="https://podminky.urs.cz/item/CS_URS_2024_02/961055111"/>
    <hyperlink ref="F657" r:id="rId65" display="https://podminky.urs.cz/item/CS_URS_2024_02/963042819"/>
    <hyperlink ref="F661" r:id="rId66" display="https://podminky.urs.cz/item/CS_URS_2024_02/963054949"/>
    <hyperlink ref="F665" r:id="rId67" display="https://podminky.urs.cz/item/CS_URS_2024_02/977151127"/>
    <hyperlink ref="F671" r:id="rId68" display="https://podminky.urs.cz/item/CS_URS_2024_01/977211115"/>
    <hyperlink ref="F676" r:id="rId69" display="https://podminky.urs.cz/item/CS_URS_2024_02/977211132"/>
    <hyperlink ref="F681" r:id="rId70" display="https://podminky.urs.cz/item/CS_URS_2024_02/977212112"/>
    <hyperlink ref="F685" r:id="rId71" display="https://podminky.urs.cz/item/CS_URS_2024_02/985331213"/>
    <hyperlink ref="F714" r:id="rId72" display="https://podminky.urs.cz/item/CS_URS_2024_02/985331215"/>
    <hyperlink ref="F745" r:id="rId73" display="https://podminky.urs.cz/item/CS_URS_2024_02/997006002"/>
    <hyperlink ref="F749" r:id="rId74" display="https://podminky.urs.cz/item/CS_URS_2024_02/997006007"/>
    <hyperlink ref="F753" r:id="rId75" display="https://podminky.urs.cz/item/CS_URS_2024_02/997006551"/>
    <hyperlink ref="F781" r:id="rId76" display="https://podminky.urs.cz/item/CS_URS_2024_02/998325011"/>
    <hyperlink ref="F798" r:id="rId77" display="https://podminky.urs.cz/item/CS_URS_2024_02/711112001"/>
    <hyperlink ref="F808" r:id="rId78" display="https://podminky.urs.cz/item/CS_URS_2024_02/711142559"/>
    <hyperlink ref="F816" r:id="rId79" display="https://podminky.urs.cz/item/CS_URS_2024_02/711161273"/>
    <hyperlink ref="F824" r:id="rId80" display="https://podminky.urs.cz/item/CS_URS_2024_02/711192101"/>
    <hyperlink ref="F833" r:id="rId81" display="https://podminky.urs.cz/item/CS_URS_2024_02/998711102"/>
    <hyperlink ref="F838" r:id="rId82" display="https://podminky.urs.cz/item/CS_URS_2024_02/713133811"/>
    <hyperlink ref="F851" r:id="rId83" display="https://podminky.urs.cz/item/CS_URS_2024_02/767210161"/>
    <hyperlink ref="F858" r:id="rId84" display="https://podminky.urs.cz/item/CS_URS_2024_02/767221004"/>
    <hyperlink ref="F867" r:id="rId85" display="https://podminky.urs.cz/item/CS_URS_2024_02/767415812"/>
    <hyperlink ref="F872" r:id="rId86" display="https://podminky.urs.cz/item/CS_URS_2024_02/767832122"/>
    <hyperlink ref="F889" r:id="rId87" display="https://podminky.urs.cz/item/CS_URS_2024_02/767995114"/>
    <hyperlink ref="F898" r:id="rId88" display="https://podminky.urs.cz/item/CS_URS_2024_02/767995115"/>
    <hyperlink ref="F959" r:id="rId89" display="https://podminky.urs.cz/item/CS_URS_2024_02/767995116"/>
    <hyperlink ref="F984" r:id="rId90" display="https://podminky.urs.cz/item/CS_URS_2024_02/767995117"/>
    <hyperlink ref="F1006" r:id="rId91" display="https://podminky.urs.cz/item/CS_URS_2024_02/767996702"/>
    <hyperlink ref="F1016" r:id="rId92" display="https://podminky.urs.cz/item/CS_URS_2024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  <c r="AZ2" s="272" t="s">
        <v>2964</v>
      </c>
      <c r="BA2" s="272" t="s">
        <v>2965</v>
      </c>
      <c r="BB2" s="272" t="s">
        <v>140</v>
      </c>
      <c r="BC2" s="272" t="s">
        <v>2966</v>
      </c>
      <c r="BD2" s="272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72" t="s">
        <v>2967</v>
      </c>
      <c r="BA3" s="272" t="s">
        <v>2968</v>
      </c>
      <c r="BB3" s="272" t="s">
        <v>140</v>
      </c>
      <c r="BC3" s="272" t="s">
        <v>2969</v>
      </c>
      <c r="BD3" s="272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72" t="s">
        <v>2970</v>
      </c>
      <c r="BA4" s="272" t="s">
        <v>2971</v>
      </c>
      <c r="BB4" s="272" t="s">
        <v>472</v>
      </c>
      <c r="BC4" s="272" t="s">
        <v>241</v>
      </c>
      <c r="BD4" s="272" t="s">
        <v>87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2972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ROUND((SUM(BE85:BE160)),  2)</f>
        <v>0</v>
      </c>
      <c r="G33" s="41"/>
      <c r="H33" s="41"/>
      <c r="I33" s="151">
        <v>0.20999999999999999</v>
      </c>
      <c r="J33" s="150">
        <f>ROUND(((SUM(BE85:BE160))*I33),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ROUND((SUM(BF85:BF160)),  2)</f>
        <v>0</v>
      </c>
      <c r="G34" s="41"/>
      <c r="H34" s="41"/>
      <c r="I34" s="151">
        <v>0.12</v>
      </c>
      <c r="J34" s="150">
        <f>ROUND(((SUM(BF85:BF160))*I34),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ROUND((SUM(BG85:BG160)),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ROUND((SUM(BH85:BH160)),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ROUND((SUM(BI85:BI160)),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Venkovní osvětlení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703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2973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738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742</v>
      </c>
      <c r="E63" s="171"/>
      <c r="F63" s="171"/>
      <c r="G63" s="171"/>
      <c r="H63" s="171"/>
      <c r="I63" s="171"/>
      <c r="J63" s="172">
        <f>J108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749</v>
      </c>
      <c r="E64" s="177"/>
      <c r="F64" s="177"/>
      <c r="G64" s="177"/>
      <c r="H64" s="177"/>
      <c r="I64" s="177"/>
      <c r="J64" s="178">
        <f>J109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753</v>
      </c>
      <c r="E65" s="171"/>
      <c r="F65" s="171"/>
      <c r="G65" s="171"/>
      <c r="H65" s="171"/>
      <c r="I65" s="171"/>
      <c r="J65" s="172">
        <f>J132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121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PK Dolánky – rekonstrukce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101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03 - Venkovní osvětlení plavební komory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22</v>
      </c>
      <c r="D79" s="43"/>
      <c r="E79" s="43"/>
      <c r="F79" s="30" t="str">
        <f>F12</f>
        <v xml:space="preserve"> </v>
      </c>
      <c r="G79" s="43"/>
      <c r="H79" s="43"/>
      <c r="I79" s="35" t="s">
        <v>24</v>
      </c>
      <c r="J79" s="75" t="str">
        <f>IF(J12="","",J12)</f>
        <v>4. 10. 2024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26</v>
      </c>
      <c r="D81" s="43"/>
      <c r="E81" s="43"/>
      <c r="F81" s="30" t="str">
        <f>E15</f>
        <v>Povodí Vltavy, státní podnik</v>
      </c>
      <c r="G81" s="43"/>
      <c r="H81" s="43"/>
      <c r="I81" s="35" t="s">
        <v>34</v>
      </c>
      <c r="J81" s="39" t="str">
        <f>E21</f>
        <v>AQUATIS a. s.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32</v>
      </c>
      <c r="D82" s="43"/>
      <c r="E82" s="43"/>
      <c r="F82" s="30" t="str">
        <f>IF(E18="","",E18)</f>
        <v>Vyplň údaj</v>
      </c>
      <c r="G82" s="43"/>
      <c r="H82" s="43"/>
      <c r="I82" s="35" t="s">
        <v>39</v>
      </c>
      <c r="J82" s="39" t="str">
        <f>E24</f>
        <v>Bc. Aneta Patková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122</v>
      </c>
      <c r="D84" s="183" t="s">
        <v>62</v>
      </c>
      <c r="E84" s="183" t="s">
        <v>58</v>
      </c>
      <c r="F84" s="183" t="s">
        <v>59</v>
      </c>
      <c r="G84" s="183" t="s">
        <v>123</v>
      </c>
      <c r="H84" s="183" t="s">
        <v>124</v>
      </c>
      <c r="I84" s="183" t="s">
        <v>125</v>
      </c>
      <c r="J84" s="183" t="s">
        <v>106</v>
      </c>
      <c r="K84" s="184" t="s">
        <v>126</v>
      </c>
      <c r="L84" s="185"/>
      <c r="M84" s="95" t="s">
        <v>21</v>
      </c>
      <c r="N84" s="96" t="s">
        <v>47</v>
      </c>
      <c r="O84" s="96" t="s">
        <v>127</v>
      </c>
      <c r="P84" s="96" t="s">
        <v>128</v>
      </c>
      <c r="Q84" s="96" t="s">
        <v>129</v>
      </c>
      <c r="R84" s="96" t="s">
        <v>130</v>
      </c>
      <c r="S84" s="96" t="s">
        <v>131</v>
      </c>
      <c r="T84" s="97" t="s">
        <v>132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133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P86+P108+P132</f>
        <v>0</v>
      </c>
      <c r="Q85" s="99"/>
      <c r="R85" s="188">
        <f>R86+R108+R132</f>
        <v>3.44896824375</v>
      </c>
      <c r="S85" s="99"/>
      <c r="T85" s="189">
        <f>T86+T108+T132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76</v>
      </c>
      <c r="AU85" s="20" t="s">
        <v>107</v>
      </c>
      <c r="BK85" s="190">
        <f>BK86+BK108+BK132</f>
        <v>0</v>
      </c>
    </row>
    <row r="86" s="12" customFormat="1" ht="25.92" customHeight="1">
      <c r="A86" s="12"/>
      <c r="B86" s="191"/>
      <c r="C86" s="192"/>
      <c r="D86" s="193" t="s">
        <v>76</v>
      </c>
      <c r="E86" s="194" t="s">
        <v>780</v>
      </c>
      <c r="F86" s="194" t="s">
        <v>781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P87+P103</f>
        <v>0</v>
      </c>
      <c r="Q86" s="199"/>
      <c r="R86" s="200">
        <f>R87+R103</f>
        <v>0.72527951000000002</v>
      </c>
      <c r="S86" s="199"/>
      <c r="T86" s="201">
        <f>T87+T103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85</v>
      </c>
      <c r="AT86" s="203" t="s">
        <v>76</v>
      </c>
      <c r="AU86" s="203" t="s">
        <v>77</v>
      </c>
      <c r="AY86" s="202" t="s">
        <v>136</v>
      </c>
      <c r="BK86" s="204">
        <f>BK87+BK103</f>
        <v>0</v>
      </c>
    </row>
    <row r="87" s="12" customFormat="1" ht="22.8" customHeight="1">
      <c r="A87" s="12"/>
      <c r="B87" s="191"/>
      <c r="C87" s="192"/>
      <c r="D87" s="193" t="s">
        <v>76</v>
      </c>
      <c r="E87" s="256" t="s">
        <v>167</v>
      </c>
      <c r="F87" s="256" t="s">
        <v>2974</v>
      </c>
      <c r="G87" s="192"/>
      <c r="H87" s="192"/>
      <c r="I87" s="195"/>
      <c r="J87" s="257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0.72527951000000002</v>
      </c>
      <c r="S87" s="199"/>
      <c r="T87" s="20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85</v>
      </c>
      <c r="AT87" s="203" t="s">
        <v>76</v>
      </c>
      <c r="AU87" s="203" t="s">
        <v>85</v>
      </c>
      <c r="AY87" s="202" t="s">
        <v>136</v>
      </c>
      <c r="BK87" s="204">
        <f>SUM(BK88:BK102)</f>
        <v>0</v>
      </c>
    </row>
    <row r="88" s="2" customFormat="1" ht="16.5" customHeight="1">
      <c r="A88" s="41"/>
      <c r="B88" s="42"/>
      <c r="C88" s="225" t="s">
        <v>85</v>
      </c>
      <c r="D88" s="225" t="s">
        <v>152</v>
      </c>
      <c r="E88" s="226" t="s">
        <v>2975</v>
      </c>
      <c r="F88" s="227" t="s">
        <v>2976</v>
      </c>
      <c r="G88" s="228" t="s">
        <v>543</v>
      </c>
      <c r="H88" s="229">
        <v>0.27700000000000002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2.44563</v>
      </c>
      <c r="R88" s="215">
        <f>Q88*H88</f>
        <v>0.67743951000000002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142</v>
      </c>
      <c r="AT88" s="217" t="s">
        <v>152</v>
      </c>
      <c r="AU88" s="217" t="s">
        <v>87</v>
      </c>
      <c r="AY88" s="20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142</v>
      </c>
      <c r="BM88" s="217" t="s">
        <v>2977</v>
      </c>
    </row>
    <row r="89" s="2" customFormat="1">
      <c r="A89" s="41"/>
      <c r="B89" s="42"/>
      <c r="C89" s="43"/>
      <c r="D89" s="219" t="s">
        <v>143</v>
      </c>
      <c r="E89" s="43"/>
      <c r="F89" s="220" t="s">
        <v>2976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143</v>
      </c>
      <c r="AU89" s="20" t="s">
        <v>87</v>
      </c>
    </row>
    <row r="90" s="13" customFormat="1">
      <c r="A90" s="13"/>
      <c r="B90" s="234"/>
      <c r="C90" s="235"/>
      <c r="D90" s="219" t="s">
        <v>278</v>
      </c>
      <c r="E90" s="236" t="s">
        <v>21</v>
      </c>
      <c r="F90" s="237" t="s">
        <v>2978</v>
      </c>
      <c r="G90" s="235"/>
      <c r="H90" s="238">
        <v>0.123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278</v>
      </c>
      <c r="AU90" s="244" t="s">
        <v>87</v>
      </c>
      <c r="AV90" s="13" t="s">
        <v>87</v>
      </c>
      <c r="AW90" s="13" t="s">
        <v>38</v>
      </c>
      <c r="AX90" s="13" t="s">
        <v>77</v>
      </c>
      <c r="AY90" s="244" t="s">
        <v>136</v>
      </c>
    </row>
    <row r="91" s="13" customFormat="1">
      <c r="A91" s="13"/>
      <c r="B91" s="234"/>
      <c r="C91" s="235"/>
      <c r="D91" s="219" t="s">
        <v>278</v>
      </c>
      <c r="E91" s="236" t="s">
        <v>21</v>
      </c>
      <c r="F91" s="237" t="s">
        <v>2979</v>
      </c>
      <c r="G91" s="235"/>
      <c r="H91" s="238">
        <v>0.154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278</v>
      </c>
      <c r="AU91" s="244" t="s">
        <v>87</v>
      </c>
      <c r="AV91" s="13" t="s">
        <v>87</v>
      </c>
      <c r="AW91" s="13" t="s">
        <v>38</v>
      </c>
      <c r="AX91" s="13" t="s">
        <v>77</v>
      </c>
      <c r="AY91" s="244" t="s">
        <v>136</v>
      </c>
    </row>
    <row r="92" s="14" customFormat="1">
      <c r="A92" s="14"/>
      <c r="B92" s="245"/>
      <c r="C92" s="246"/>
      <c r="D92" s="219" t="s">
        <v>278</v>
      </c>
      <c r="E92" s="247" t="s">
        <v>21</v>
      </c>
      <c r="F92" s="248" t="s">
        <v>280</v>
      </c>
      <c r="G92" s="246"/>
      <c r="H92" s="249">
        <v>0.27700000000000002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278</v>
      </c>
      <c r="AU92" s="255" t="s">
        <v>87</v>
      </c>
      <c r="AV92" s="14" t="s">
        <v>142</v>
      </c>
      <c r="AW92" s="14" t="s">
        <v>38</v>
      </c>
      <c r="AX92" s="14" t="s">
        <v>85</v>
      </c>
      <c r="AY92" s="255" t="s">
        <v>136</v>
      </c>
    </row>
    <row r="93" s="2" customFormat="1" ht="16.5" customHeight="1">
      <c r="A93" s="41"/>
      <c r="B93" s="42"/>
      <c r="C93" s="225" t="s">
        <v>87</v>
      </c>
      <c r="D93" s="225" t="s">
        <v>152</v>
      </c>
      <c r="E93" s="226" t="s">
        <v>2980</v>
      </c>
      <c r="F93" s="227" t="s">
        <v>2981</v>
      </c>
      <c r="G93" s="228" t="s">
        <v>472</v>
      </c>
      <c r="H93" s="229">
        <v>52</v>
      </c>
      <c r="I93" s="230"/>
      <c r="J93" s="231">
        <f>ROUND(I93*H93,2)</f>
        <v>0</v>
      </c>
      <c r="K93" s="227" t="s">
        <v>21</v>
      </c>
      <c r="L93" s="47"/>
      <c r="M93" s="232" t="s">
        <v>21</v>
      </c>
      <c r="N93" s="233" t="s">
        <v>48</v>
      </c>
      <c r="O93" s="87"/>
      <c r="P93" s="215">
        <f>O93*H93</f>
        <v>0</v>
      </c>
      <c r="Q93" s="215">
        <v>5.0000000000000002E-05</v>
      </c>
      <c r="R93" s="215">
        <f>Q93*H93</f>
        <v>0.0026000000000000003</v>
      </c>
      <c r="S93" s="215">
        <v>0</v>
      </c>
      <c r="T93" s="21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7" t="s">
        <v>142</v>
      </c>
      <c r="AT93" s="217" t="s">
        <v>152</v>
      </c>
      <c r="AU93" s="217" t="s">
        <v>87</v>
      </c>
      <c r="AY93" s="20" t="s">
        <v>136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20" t="s">
        <v>85</v>
      </c>
      <c r="BK93" s="218">
        <f>ROUND(I93*H93,2)</f>
        <v>0</v>
      </c>
      <c r="BL93" s="20" t="s">
        <v>142</v>
      </c>
      <c r="BM93" s="217" t="s">
        <v>2982</v>
      </c>
    </row>
    <row r="94" s="2" customFormat="1">
      <c r="A94" s="41"/>
      <c r="B94" s="42"/>
      <c r="C94" s="43"/>
      <c r="D94" s="219" t="s">
        <v>143</v>
      </c>
      <c r="E94" s="43"/>
      <c r="F94" s="220" t="s">
        <v>2983</v>
      </c>
      <c r="G94" s="43"/>
      <c r="H94" s="43"/>
      <c r="I94" s="221"/>
      <c r="J94" s="43"/>
      <c r="K94" s="43"/>
      <c r="L94" s="47"/>
      <c r="M94" s="222"/>
      <c r="N94" s="22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143</v>
      </c>
      <c r="AU94" s="20" t="s">
        <v>87</v>
      </c>
    </row>
    <row r="95" s="15" customFormat="1">
      <c r="A95" s="15"/>
      <c r="B95" s="258"/>
      <c r="C95" s="259"/>
      <c r="D95" s="219" t="s">
        <v>278</v>
      </c>
      <c r="E95" s="260" t="s">
        <v>21</v>
      </c>
      <c r="F95" s="261" t="s">
        <v>2984</v>
      </c>
      <c r="G95" s="259"/>
      <c r="H95" s="260" t="s">
        <v>21</v>
      </c>
      <c r="I95" s="262"/>
      <c r="J95" s="259"/>
      <c r="K95" s="259"/>
      <c r="L95" s="263"/>
      <c r="M95" s="264"/>
      <c r="N95" s="265"/>
      <c r="O95" s="265"/>
      <c r="P95" s="265"/>
      <c r="Q95" s="265"/>
      <c r="R95" s="265"/>
      <c r="S95" s="265"/>
      <c r="T95" s="26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7" t="s">
        <v>278</v>
      </c>
      <c r="AU95" s="267" t="s">
        <v>87</v>
      </c>
      <c r="AV95" s="15" t="s">
        <v>85</v>
      </c>
      <c r="AW95" s="15" t="s">
        <v>38</v>
      </c>
      <c r="AX95" s="15" t="s">
        <v>77</v>
      </c>
      <c r="AY95" s="267" t="s">
        <v>136</v>
      </c>
    </row>
    <row r="96" s="13" customFormat="1">
      <c r="A96" s="13"/>
      <c r="B96" s="234"/>
      <c r="C96" s="235"/>
      <c r="D96" s="219" t="s">
        <v>278</v>
      </c>
      <c r="E96" s="236" t="s">
        <v>21</v>
      </c>
      <c r="F96" s="237" t="s">
        <v>2985</v>
      </c>
      <c r="G96" s="235"/>
      <c r="H96" s="238">
        <v>24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278</v>
      </c>
      <c r="AU96" s="244" t="s">
        <v>87</v>
      </c>
      <c r="AV96" s="13" t="s">
        <v>87</v>
      </c>
      <c r="AW96" s="13" t="s">
        <v>38</v>
      </c>
      <c r="AX96" s="13" t="s">
        <v>77</v>
      </c>
      <c r="AY96" s="244" t="s">
        <v>136</v>
      </c>
    </row>
    <row r="97" s="13" customFormat="1">
      <c r="A97" s="13"/>
      <c r="B97" s="234"/>
      <c r="C97" s="235"/>
      <c r="D97" s="219" t="s">
        <v>278</v>
      </c>
      <c r="E97" s="236" t="s">
        <v>21</v>
      </c>
      <c r="F97" s="237" t="s">
        <v>2986</v>
      </c>
      <c r="G97" s="235"/>
      <c r="H97" s="238">
        <v>28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278</v>
      </c>
      <c r="AU97" s="244" t="s">
        <v>87</v>
      </c>
      <c r="AV97" s="13" t="s">
        <v>87</v>
      </c>
      <c r="AW97" s="13" t="s">
        <v>38</v>
      </c>
      <c r="AX97" s="13" t="s">
        <v>77</v>
      </c>
      <c r="AY97" s="244" t="s">
        <v>136</v>
      </c>
    </row>
    <row r="98" s="14" customFormat="1">
      <c r="A98" s="14"/>
      <c r="B98" s="245"/>
      <c r="C98" s="246"/>
      <c r="D98" s="219" t="s">
        <v>278</v>
      </c>
      <c r="E98" s="247" t="s">
        <v>2970</v>
      </c>
      <c r="F98" s="248" t="s">
        <v>280</v>
      </c>
      <c r="G98" s="246"/>
      <c r="H98" s="249">
        <v>52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278</v>
      </c>
      <c r="AU98" s="255" t="s">
        <v>87</v>
      </c>
      <c r="AV98" s="14" t="s">
        <v>142</v>
      </c>
      <c r="AW98" s="14" t="s">
        <v>38</v>
      </c>
      <c r="AX98" s="14" t="s">
        <v>85</v>
      </c>
      <c r="AY98" s="255" t="s">
        <v>136</v>
      </c>
    </row>
    <row r="99" s="2" customFormat="1" ht="16.5" customHeight="1">
      <c r="A99" s="41"/>
      <c r="B99" s="42"/>
      <c r="C99" s="225" t="s">
        <v>148</v>
      </c>
      <c r="D99" s="225" t="s">
        <v>152</v>
      </c>
      <c r="E99" s="226" t="s">
        <v>2987</v>
      </c>
      <c r="F99" s="227" t="s">
        <v>2988</v>
      </c>
      <c r="G99" s="228" t="s">
        <v>472</v>
      </c>
      <c r="H99" s="229">
        <v>52</v>
      </c>
      <c r="I99" s="230"/>
      <c r="J99" s="231">
        <f>ROUND(I99*H99,2)</f>
        <v>0</v>
      </c>
      <c r="K99" s="227" t="s">
        <v>790</v>
      </c>
      <c r="L99" s="47"/>
      <c r="M99" s="232" t="s">
        <v>21</v>
      </c>
      <c r="N99" s="233" t="s">
        <v>48</v>
      </c>
      <c r="O99" s="87"/>
      <c r="P99" s="215">
        <f>O99*H99</f>
        <v>0</v>
      </c>
      <c r="Q99" s="215">
        <v>0.00087000000000000001</v>
      </c>
      <c r="R99" s="215">
        <f>Q99*H99</f>
        <v>0.045240000000000002</v>
      </c>
      <c r="S99" s="215">
        <v>0</v>
      </c>
      <c r="T99" s="21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7" t="s">
        <v>142</v>
      </c>
      <c r="AT99" s="217" t="s">
        <v>152</v>
      </c>
      <c r="AU99" s="217" t="s">
        <v>87</v>
      </c>
      <c r="AY99" s="20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20" t="s">
        <v>85</v>
      </c>
      <c r="BK99" s="218">
        <f>ROUND(I99*H99,2)</f>
        <v>0</v>
      </c>
      <c r="BL99" s="20" t="s">
        <v>142</v>
      </c>
      <c r="BM99" s="217" t="s">
        <v>2989</v>
      </c>
    </row>
    <row r="100" s="2" customFormat="1">
      <c r="A100" s="41"/>
      <c r="B100" s="42"/>
      <c r="C100" s="43"/>
      <c r="D100" s="219" t="s">
        <v>143</v>
      </c>
      <c r="E100" s="43"/>
      <c r="F100" s="220" t="s">
        <v>2990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143</v>
      </c>
      <c r="AU100" s="20" t="s">
        <v>87</v>
      </c>
    </row>
    <row r="101" s="2" customFormat="1">
      <c r="A101" s="41"/>
      <c r="B101" s="42"/>
      <c r="C101" s="43"/>
      <c r="D101" s="276" t="s">
        <v>793</v>
      </c>
      <c r="E101" s="43"/>
      <c r="F101" s="277" t="s">
        <v>2991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793</v>
      </c>
      <c r="AU101" s="20" t="s">
        <v>87</v>
      </c>
    </row>
    <row r="102" s="13" customFormat="1">
      <c r="A102" s="13"/>
      <c r="B102" s="234"/>
      <c r="C102" s="235"/>
      <c r="D102" s="219" t="s">
        <v>278</v>
      </c>
      <c r="E102" s="236" t="s">
        <v>21</v>
      </c>
      <c r="F102" s="237" t="s">
        <v>2970</v>
      </c>
      <c r="G102" s="235"/>
      <c r="H102" s="238">
        <v>52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278</v>
      </c>
      <c r="AU102" s="244" t="s">
        <v>87</v>
      </c>
      <c r="AV102" s="13" t="s">
        <v>87</v>
      </c>
      <c r="AW102" s="13" t="s">
        <v>38</v>
      </c>
      <c r="AX102" s="13" t="s">
        <v>85</v>
      </c>
      <c r="AY102" s="244" t="s">
        <v>136</v>
      </c>
    </row>
    <row r="103" s="12" customFormat="1" ht="22.8" customHeight="1">
      <c r="A103" s="12"/>
      <c r="B103" s="191"/>
      <c r="C103" s="192"/>
      <c r="D103" s="193" t="s">
        <v>76</v>
      </c>
      <c r="E103" s="256" t="s">
        <v>1737</v>
      </c>
      <c r="F103" s="256" t="s">
        <v>1738</v>
      </c>
      <c r="G103" s="192"/>
      <c r="H103" s="192"/>
      <c r="I103" s="195"/>
      <c r="J103" s="257">
        <f>BK103</f>
        <v>0</v>
      </c>
      <c r="K103" s="192"/>
      <c r="L103" s="197"/>
      <c r="M103" s="198"/>
      <c r="N103" s="199"/>
      <c r="O103" s="199"/>
      <c r="P103" s="200">
        <f>SUM(P104:P107)</f>
        <v>0</v>
      </c>
      <c r="Q103" s="199"/>
      <c r="R103" s="200">
        <f>SUM(R104:R107)</f>
        <v>0</v>
      </c>
      <c r="S103" s="199"/>
      <c r="T103" s="201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85</v>
      </c>
      <c r="AT103" s="203" t="s">
        <v>76</v>
      </c>
      <c r="AU103" s="203" t="s">
        <v>85</v>
      </c>
      <c r="AY103" s="202" t="s">
        <v>136</v>
      </c>
      <c r="BK103" s="204">
        <f>SUM(BK104:BK107)</f>
        <v>0</v>
      </c>
    </row>
    <row r="104" s="2" customFormat="1" ht="16.5" customHeight="1">
      <c r="A104" s="41"/>
      <c r="B104" s="42"/>
      <c r="C104" s="225" t="s">
        <v>142</v>
      </c>
      <c r="D104" s="225" t="s">
        <v>152</v>
      </c>
      <c r="E104" s="226" t="s">
        <v>1739</v>
      </c>
      <c r="F104" s="227" t="s">
        <v>1740</v>
      </c>
      <c r="G104" s="228" t="s">
        <v>550</v>
      </c>
      <c r="H104" s="229">
        <v>0.72499999999999998</v>
      </c>
      <c r="I104" s="230"/>
      <c r="J104" s="231">
        <f>ROUND(I104*H104,2)</f>
        <v>0</v>
      </c>
      <c r="K104" s="227" t="s">
        <v>790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142</v>
      </c>
      <c r="AT104" s="217" t="s">
        <v>152</v>
      </c>
      <c r="AU104" s="217" t="s">
        <v>87</v>
      </c>
      <c r="AY104" s="20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142</v>
      </c>
      <c r="BM104" s="217" t="s">
        <v>2992</v>
      </c>
    </row>
    <row r="105" s="2" customFormat="1">
      <c r="A105" s="41"/>
      <c r="B105" s="42"/>
      <c r="C105" s="43"/>
      <c r="D105" s="219" t="s">
        <v>143</v>
      </c>
      <c r="E105" s="43"/>
      <c r="F105" s="220" t="s">
        <v>1742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143</v>
      </c>
      <c r="AU105" s="20" t="s">
        <v>87</v>
      </c>
    </row>
    <row r="106" s="2" customFormat="1">
      <c r="A106" s="41"/>
      <c r="B106" s="42"/>
      <c r="C106" s="43"/>
      <c r="D106" s="276" t="s">
        <v>793</v>
      </c>
      <c r="E106" s="43"/>
      <c r="F106" s="277" t="s">
        <v>1743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793</v>
      </c>
      <c r="AU106" s="20" t="s">
        <v>87</v>
      </c>
    </row>
    <row r="107" s="2" customFormat="1">
      <c r="A107" s="41"/>
      <c r="B107" s="42"/>
      <c r="C107" s="43"/>
      <c r="D107" s="219" t="s">
        <v>144</v>
      </c>
      <c r="E107" s="43"/>
      <c r="F107" s="224" t="s">
        <v>1744</v>
      </c>
      <c r="G107" s="43"/>
      <c r="H107" s="43"/>
      <c r="I107" s="221"/>
      <c r="J107" s="43"/>
      <c r="K107" s="43"/>
      <c r="L107" s="47"/>
      <c r="M107" s="222"/>
      <c r="N107" s="22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144</v>
      </c>
      <c r="AU107" s="20" t="s">
        <v>87</v>
      </c>
    </row>
    <row r="108" s="12" customFormat="1" ht="25.92" customHeight="1">
      <c r="A108" s="12"/>
      <c r="B108" s="191"/>
      <c r="C108" s="192"/>
      <c r="D108" s="193" t="s">
        <v>76</v>
      </c>
      <c r="E108" s="194" t="s">
        <v>1754</v>
      </c>
      <c r="F108" s="194" t="s">
        <v>1755</v>
      </c>
      <c r="G108" s="192"/>
      <c r="H108" s="192"/>
      <c r="I108" s="195"/>
      <c r="J108" s="196">
        <f>BK108</f>
        <v>0</v>
      </c>
      <c r="K108" s="192"/>
      <c r="L108" s="197"/>
      <c r="M108" s="198"/>
      <c r="N108" s="199"/>
      <c r="O108" s="199"/>
      <c r="P108" s="200">
        <f>P109</f>
        <v>0</v>
      </c>
      <c r="Q108" s="199"/>
      <c r="R108" s="200">
        <f>R109</f>
        <v>2.72368873375</v>
      </c>
      <c r="S108" s="199"/>
      <c r="T108" s="201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87</v>
      </c>
      <c r="AT108" s="203" t="s">
        <v>76</v>
      </c>
      <c r="AU108" s="203" t="s">
        <v>77</v>
      </c>
      <c r="AY108" s="202" t="s">
        <v>136</v>
      </c>
      <c r="BK108" s="204">
        <f>BK109</f>
        <v>0</v>
      </c>
    </row>
    <row r="109" s="12" customFormat="1" ht="22.8" customHeight="1">
      <c r="A109" s="12"/>
      <c r="B109" s="191"/>
      <c r="C109" s="192"/>
      <c r="D109" s="193" t="s">
        <v>76</v>
      </c>
      <c r="E109" s="256" t="s">
        <v>1792</v>
      </c>
      <c r="F109" s="256" t="s">
        <v>1793</v>
      </c>
      <c r="G109" s="192"/>
      <c r="H109" s="192"/>
      <c r="I109" s="195"/>
      <c r="J109" s="257">
        <f>BK109</f>
        <v>0</v>
      </c>
      <c r="K109" s="192"/>
      <c r="L109" s="197"/>
      <c r="M109" s="198"/>
      <c r="N109" s="199"/>
      <c r="O109" s="199"/>
      <c r="P109" s="200">
        <f>SUM(P110:P131)</f>
        <v>0</v>
      </c>
      <c r="Q109" s="199"/>
      <c r="R109" s="200">
        <f>SUM(R110:R131)</f>
        <v>2.72368873375</v>
      </c>
      <c r="S109" s="199"/>
      <c r="T109" s="201">
        <f>SUM(T110:T131)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87</v>
      </c>
      <c r="AT109" s="203" t="s">
        <v>76</v>
      </c>
      <c r="AU109" s="203" t="s">
        <v>85</v>
      </c>
      <c r="AY109" s="202" t="s">
        <v>136</v>
      </c>
      <c r="BK109" s="204">
        <f>SUM(BK110:BK131)</f>
        <v>0</v>
      </c>
    </row>
    <row r="110" s="2" customFormat="1" ht="16.5" customHeight="1">
      <c r="A110" s="41"/>
      <c r="B110" s="42"/>
      <c r="C110" s="225" t="s">
        <v>156</v>
      </c>
      <c r="D110" s="225" t="s">
        <v>152</v>
      </c>
      <c r="E110" s="226" t="s">
        <v>1844</v>
      </c>
      <c r="F110" s="227" t="s">
        <v>2993</v>
      </c>
      <c r="G110" s="228" t="s">
        <v>140</v>
      </c>
      <c r="H110" s="229">
        <v>2598.0100000000002</v>
      </c>
      <c r="I110" s="230"/>
      <c r="J110" s="231">
        <f>ROUND(I110*H110,2)</f>
        <v>0</v>
      </c>
      <c r="K110" s="227" t="s">
        <v>790</v>
      </c>
      <c r="L110" s="47"/>
      <c r="M110" s="232" t="s">
        <v>21</v>
      </c>
      <c r="N110" s="233" t="s">
        <v>48</v>
      </c>
      <c r="O110" s="87"/>
      <c r="P110" s="215">
        <f>O110*H110</f>
        <v>0</v>
      </c>
      <c r="Q110" s="215">
        <v>4.8374999999999997E-05</v>
      </c>
      <c r="R110" s="215">
        <f>Q110*H110</f>
        <v>0.12567873374999999</v>
      </c>
      <c r="S110" s="215">
        <v>0</v>
      </c>
      <c r="T110" s="21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7" t="s">
        <v>170</v>
      </c>
      <c r="AT110" s="217" t="s">
        <v>152</v>
      </c>
      <c r="AU110" s="217" t="s">
        <v>87</v>
      </c>
      <c r="AY110" s="20" t="s">
        <v>136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20" t="s">
        <v>85</v>
      </c>
      <c r="BK110" s="218">
        <f>ROUND(I110*H110,2)</f>
        <v>0</v>
      </c>
      <c r="BL110" s="20" t="s">
        <v>170</v>
      </c>
      <c r="BM110" s="217" t="s">
        <v>2994</v>
      </c>
    </row>
    <row r="111" s="2" customFormat="1">
      <c r="A111" s="41"/>
      <c r="B111" s="42"/>
      <c r="C111" s="43"/>
      <c r="D111" s="219" t="s">
        <v>143</v>
      </c>
      <c r="E111" s="43"/>
      <c r="F111" s="220" t="s">
        <v>1847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143</v>
      </c>
      <c r="AU111" s="20" t="s">
        <v>87</v>
      </c>
    </row>
    <row r="112" s="2" customFormat="1">
      <c r="A112" s="41"/>
      <c r="B112" s="42"/>
      <c r="C112" s="43"/>
      <c r="D112" s="276" t="s">
        <v>793</v>
      </c>
      <c r="E112" s="43"/>
      <c r="F112" s="277" t="s">
        <v>1848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793</v>
      </c>
      <c r="AU112" s="20" t="s">
        <v>87</v>
      </c>
    </row>
    <row r="113" s="2" customFormat="1">
      <c r="A113" s="41"/>
      <c r="B113" s="42"/>
      <c r="C113" s="43"/>
      <c r="D113" s="219" t="s">
        <v>144</v>
      </c>
      <c r="E113" s="43"/>
      <c r="F113" s="224" t="s">
        <v>1810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87</v>
      </c>
    </row>
    <row r="114" s="13" customFormat="1">
      <c r="A114" s="13"/>
      <c r="B114" s="234"/>
      <c r="C114" s="235"/>
      <c r="D114" s="219" t="s">
        <v>278</v>
      </c>
      <c r="E114" s="236" t="s">
        <v>21</v>
      </c>
      <c r="F114" s="237" t="s">
        <v>2964</v>
      </c>
      <c r="G114" s="235"/>
      <c r="H114" s="238">
        <v>1602.25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278</v>
      </c>
      <c r="AU114" s="244" t="s">
        <v>87</v>
      </c>
      <c r="AV114" s="13" t="s">
        <v>87</v>
      </c>
      <c r="AW114" s="13" t="s">
        <v>38</v>
      </c>
      <c r="AX114" s="13" t="s">
        <v>77</v>
      </c>
      <c r="AY114" s="244" t="s">
        <v>136</v>
      </c>
    </row>
    <row r="115" s="13" customFormat="1">
      <c r="A115" s="13"/>
      <c r="B115" s="234"/>
      <c r="C115" s="235"/>
      <c r="D115" s="219" t="s">
        <v>278</v>
      </c>
      <c r="E115" s="236" t="s">
        <v>21</v>
      </c>
      <c r="F115" s="237" t="s">
        <v>2967</v>
      </c>
      <c r="G115" s="235"/>
      <c r="H115" s="238">
        <v>995.75999999999999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278</v>
      </c>
      <c r="AU115" s="244" t="s">
        <v>87</v>
      </c>
      <c r="AV115" s="13" t="s">
        <v>87</v>
      </c>
      <c r="AW115" s="13" t="s">
        <v>38</v>
      </c>
      <c r="AX115" s="13" t="s">
        <v>77</v>
      </c>
      <c r="AY115" s="244" t="s">
        <v>136</v>
      </c>
    </row>
    <row r="116" s="14" customFormat="1">
      <c r="A116" s="14"/>
      <c r="B116" s="245"/>
      <c r="C116" s="246"/>
      <c r="D116" s="219" t="s">
        <v>278</v>
      </c>
      <c r="E116" s="247" t="s">
        <v>21</v>
      </c>
      <c r="F116" s="248" t="s">
        <v>280</v>
      </c>
      <c r="G116" s="246"/>
      <c r="H116" s="249">
        <v>2598.0100000000002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278</v>
      </c>
      <c r="AU116" s="255" t="s">
        <v>87</v>
      </c>
      <c r="AV116" s="14" t="s">
        <v>142</v>
      </c>
      <c r="AW116" s="14" t="s">
        <v>38</v>
      </c>
      <c r="AX116" s="14" t="s">
        <v>85</v>
      </c>
      <c r="AY116" s="255" t="s">
        <v>136</v>
      </c>
    </row>
    <row r="117" s="2" customFormat="1" ht="16.5" customHeight="1">
      <c r="A117" s="41"/>
      <c r="B117" s="42"/>
      <c r="C117" s="205" t="s">
        <v>151</v>
      </c>
      <c r="D117" s="205" t="s">
        <v>137</v>
      </c>
      <c r="E117" s="206" t="s">
        <v>1822</v>
      </c>
      <c r="F117" s="207" t="s">
        <v>2995</v>
      </c>
      <c r="G117" s="208" t="s">
        <v>140</v>
      </c>
      <c r="H117" s="209">
        <v>1602.25</v>
      </c>
      <c r="I117" s="210"/>
      <c r="J117" s="211">
        <f>ROUND(I117*H117,2)</f>
        <v>0</v>
      </c>
      <c r="K117" s="207" t="s">
        <v>21</v>
      </c>
      <c r="L117" s="212"/>
      <c r="M117" s="213" t="s">
        <v>21</v>
      </c>
      <c r="N117" s="214" t="s">
        <v>48</v>
      </c>
      <c r="O117" s="87"/>
      <c r="P117" s="215">
        <f>O117*H117</f>
        <v>0</v>
      </c>
      <c r="Q117" s="215">
        <v>0.001</v>
      </c>
      <c r="R117" s="215">
        <f>Q117*H117</f>
        <v>1.60225</v>
      </c>
      <c r="S117" s="215">
        <v>0</v>
      </c>
      <c r="T117" s="21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7" t="s">
        <v>200</v>
      </c>
      <c r="AT117" s="217" t="s">
        <v>137</v>
      </c>
      <c r="AU117" s="217" t="s">
        <v>87</v>
      </c>
      <c r="AY117" s="20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20" t="s">
        <v>85</v>
      </c>
      <c r="BK117" s="218">
        <f>ROUND(I117*H117,2)</f>
        <v>0</v>
      </c>
      <c r="BL117" s="20" t="s">
        <v>170</v>
      </c>
      <c r="BM117" s="217" t="s">
        <v>2996</v>
      </c>
    </row>
    <row r="118" s="2" customFormat="1">
      <c r="A118" s="41"/>
      <c r="B118" s="42"/>
      <c r="C118" s="43"/>
      <c r="D118" s="219" t="s">
        <v>143</v>
      </c>
      <c r="E118" s="43"/>
      <c r="F118" s="220" t="s">
        <v>2995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143</v>
      </c>
      <c r="AU118" s="20" t="s">
        <v>87</v>
      </c>
    </row>
    <row r="119" s="15" customFormat="1">
      <c r="A119" s="15"/>
      <c r="B119" s="258"/>
      <c r="C119" s="259"/>
      <c r="D119" s="219" t="s">
        <v>278</v>
      </c>
      <c r="E119" s="260" t="s">
        <v>21</v>
      </c>
      <c r="F119" s="261" t="s">
        <v>2984</v>
      </c>
      <c r="G119" s="259"/>
      <c r="H119" s="260" t="s">
        <v>21</v>
      </c>
      <c r="I119" s="262"/>
      <c r="J119" s="259"/>
      <c r="K119" s="259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278</v>
      </c>
      <c r="AU119" s="267" t="s">
        <v>87</v>
      </c>
      <c r="AV119" s="15" t="s">
        <v>85</v>
      </c>
      <c r="AW119" s="15" t="s">
        <v>38</v>
      </c>
      <c r="AX119" s="15" t="s">
        <v>77</v>
      </c>
      <c r="AY119" s="267" t="s">
        <v>136</v>
      </c>
    </row>
    <row r="120" s="13" customFormat="1">
      <c r="A120" s="13"/>
      <c r="B120" s="234"/>
      <c r="C120" s="235"/>
      <c r="D120" s="219" t="s">
        <v>278</v>
      </c>
      <c r="E120" s="236" t="s">
        <v>21</v>
      </c>
      <c r="F120" s="237" t="s">
        <v>2997</v>
      </c>
      <c r="G120" s="235"/>
      <c r="H120" s="238">
        <v>739.5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278</v>
      </c>
      <c r="AU120" s="244" t="s">
        <v>87</v>
      </c>
      <c r="AV120" s="13" t="s">
        <v>87</v>
      </c>
      <c r="AW120" s="13" t="s">
        <v>38</v>
      </c>
      <c r="AX120" s="13" t="s">
        <v>77</v>
      </c>
      <c r="AY120" s="244" t="s">
        <v>136</v>
      </c>
    </row>
    <row r="121" s="13" customFormat="1">
      <c r="A121" s="13"/>
      <c r="B121" s="234"/>
      <c r="C121" s="235"/>
      <c r="D121" s="219" t="s">
        <v>278</v>
      </c>
      <c r="E121" s="236" t="s">
        <v>21</v>
      </c>
      <c r="F121" s="237" t="s">
        <v>2998</v>
      </c>
      <c r="G121" s="235"/>
      <c r="H121" s="238">
        <v>862.75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278</v>
      </c>
      <c r="AU121" s="244" t="s">
        <v>87</v>
      </c>
      <c r="AV121" s="13" t="s">
        <v>87</v>
      </c>
      <c r="AW121" s="13" t="s">
        <v>38</v>
      </c>
      <c r="AX121" s="13" t="s">
        <v>77</v>
      </c>
      <c r="AY121" s="244" t="s">
        <v>136</v>
      </c>
    </row>
    <row r="122" s="14" customFormat="1">
      <c r="A122" s="14"/>
      <c r="B122" s="245"/>
      <c r="C122" s="246"/>
      <c r="D122" s="219" t="s">
        <v>278</v>
      </c>
      <c r="E122" s="247" t="s">
        <v>2964</v>
      </c>
      <c r="F122" s="248" t="s">
        <v>280</v>
      </c>
      <c r="G122" s="246"/>
      <c r="H122" s="249">
        <v>1602.25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278</v>
      </c>
      <c r="AU122" s="255" t="s">
        <v>87</v>
      </c>
      <c r="AV122" s="14" t="s">
        <v>142</v>
      </c>
      <c r="AW122" s="14" t="s">
        <v>38</v>
      </c>
      <c r="AX122" s="14" t="s">
        <v>85</v>
      </c>
      <c r="AY122" s="255" t="s">
        <v>136</v>
      </c>
    </row>
    <row r="123" s="2" customFormat="1" ht="16.5" customHeight="1">
      <c r="A123" s="41"/>
      <c r="B123" s="42"/>
      <c r="C123" s="205" t="s">
        <v>816</v>
      </c>
      <c r="D123" s="205" t="s">
        <v>137</v>
      </c>
      <c r="E123" s="206" t="s">
        <v>1827</v>
      </c>
      <c r="F123" s="207" t="s">
        <v>2999</v>
      </c>
      <c r="G123" s="208" t="s">
        <v>140</v>
      </c>
      <c r="H123" s="209">
        <v>995.75999999999999</v>
      </c>
      <c r="I123" s="210"/>
      <c r="J123" s="211">
        <f>ROUND(I123*H123,2)</f>
        <v>0</v>
      </c>
      <c r="K123" s="207" t="s">
        <v>21</v>
      </c>
      <c r="L123" s="212"/>
      <c r="M123" s="213" t="s">
        <v>21</v>
      </c>
      <c r="N123" s="214" t="s">
        <v>48</v>
      </c>
      <c r="O123" s="87"/>
      <c r="P123" s="215">
        <f>O123*H123</f>
        <v>0</v>
      </c>
      <c r="Q123" s="215">
        <v>0.001</v>
      </c>
      <c r="R123" s="215">
        <f>Q123*H123</f>
        <v>0.99575999999999998</v>
      </c>
      <c r="S123" s="215">
        <v>0</v>
      </c>
      <c r="T123" s="216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7" t="s">
        <v>200</v>
      </c>
      <c r="AT123" s="217" t="s">
        <v>137</v>
      </c>
      <c r="AU123" s="217" t="s">
        <v>87</v>
      </c>
      <c r="AY123" s="20" t="s">
        <v>136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20" t="s">
        <v>85</v>
      </c>
      <c r="BK123" s="218">
        <f>ROUND(I123*H123,2)</f>
        <v>0</v>
      </c>
      <c r="BL123" s="20" t="s">
        <v>170</v>
      </c>
      <c r="BM123" s="217" t="s">
        <v>3000</v>
      </c>
    </row>
    <row r="124" s="2" customFormat="1">
      <c r="A124" s="41"/>
      <c r="B124" s="42"/>
      <c r="C124" s="43"/>
      <c r="D124" s="219" t="s">
        <v>143</v>
      </c>
      <c r="E124" s="43"/>
      <c r="F124" s="220" t="s">
        <v>2999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143</v>
      </c>
      <c r="AU124" s="20" t="s">
        <v>87</v>
      </c>
    </row>
    <row r="125" s="15" customFormat="1">
      <c r="A125" s="15"/>
      <c r="B125" s="258"/>
      <c r="C125" s="259"/>
      <c r="D125" s="219" t="s">
        <v>278</v>
      </c>
      <c r="E125" s="260" t="s">
        <v>21</v>
      </c>
      <c r="F125" s="261" t="s">
        <v>2984</v>
      </c>
      <c r="G125" s="259"/>
      <c r="H125" s="260" t="s">
        <v>21</v>
      </c>
      <c r="I125" s="262"/>
      <c r="J125" s="259"/>
      <c r="K125" s="259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278</v>
      </c>
      <c r="AU125" s="267" t="s">
        <v>87</v>
      </c>
      <c r="AV125" s="15" t="s">
        <v>85</v>
      </c>
      <c r="AW125" s="15" t="s">
        <v>38</v>
      </c>
      <c r="AX125" s="15" t="s">
        <v>77</v>
      </c>
      <c r="AY125" s="267" t="s">
        <v>136</v>
      </c>
    </row>
    <row r="126" s="13" customFormat="1">
      <c r="A126" s="13"/>
      <c r="B126" s="234"/>
      <c r="C126" s="235"/>
      <c r="D126" s="219" t="s">
        <v>278</v>
      </c>
      <c r="E126" s="236" t="s">
        <v>21</v>
      </c>
      <c r="F126" s="237" t="s">
        <v>3001</v>
      </c>
      <c r="G126" s="235"/>
      <c r="H126" s="238">
        <v>553.20000000000005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278</v>
      </c>
      <c r="AU126" s="244" t="s">
        <v>87</v>
      </c>
      <c r="AV126" s="13" t="s">
        <v>87</v>
      </c>
      <c r="AW126" s="13" t="s">
        <v>38</v>
      </c>
      <c r="AX126" s="13" t="s">
        <v>77</v>
      </c>
      <c r="AY126" s="244" t="s">
        <v>136</v>
      </c>
    </row>
    <row r="127" s="13" customFormat="1">
      <c r="A127" s="13"/>
      <c r="B127" s="234"/>
      <c r="C127" s="235"/>
      <c r="D127" s="219" t="s">
        <v>278</v>
      </c>
      <c r="E127" s="236" t="s">
        <v>21</v>
      </c>
      <c r="F127" s="237" t="s">
        <v>3002</v>
      </c>
      <c r="G127" s="235"/>
      <c r="H127" s="238">
        <v>442.56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278</v>
      </c>
      <c r="AU127" s="244" t="s">
        <v>87</v>
      </c>
      <c r="AV127" s="13" t="s">
        <v>87</v>
      </c>
      <c r="AW127" s="13" t="s">
        <v>38</v>
      </c>
      <c r="AX127" s="13" t="s">
        <v>77</v>
      </c>
      <c r="AY127" s="244" t="s">
        <v>136</v>
      </c>
    </row>
    <row r="128" s="14" customFormat="1">
      <c r="A128" s="14"/>
      <c r="B128" s="245"/>
      <c r="C128" s="246"/>
      <c r="D128" s="219" t="s">
        <v>278</v>
      </c>
      <c r="E128" s="247" t="s">
        <v>2967</v>
      </c>
      <c r="F128" s="248" t="s">
        <v>280</v>
      </c>
      <c r="G128" s="246"/>
      <c r="H128" s="249">
        <v>995.75999999999999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278</v>
      </c>
      <c r="AU128" s="255" t="s">
        <v>87</v>
      </c>
      <c r="AV128" s="14" t="s">
        <v>142</v>
      </c>
      <c r="AW128" s="14" t="s">
        <v>38</v>
      </c>
      <c r="AX128" s="14" t="s">
        <v>85</v>
      </c>
      <c r="AY128" s="255" t="s">
        <v>136</v>
      </c>
    </row>
    <row r="129" s="2" customFormat="1" ht="16.5" customHeight="1">
      <c r="A129" s="41"/>
      <c r="B129" s="42"/>
      <c r="C129" s="225" t="s">
        <v>141</v>
      </c>
      <c r="D129" s="225" t="s">
        <v>152</v>
      </c>
      <c r="E129" s="226" t="s">
        <v>1902</v>
      </c>
      <c r="F129" s="227" t="s">
        <v>1903</v>
      </c>
      <c r="G129" s="228" t="s">
        <v>550</v>
      </c>
      <c r="H129" s="229">
        <v>2.7240000000000002</v>
      </c>
      <c r="I129" s="230"/>
      <c r="J129" s="231">
        <f>ROUND(I129*H129,2)</f>
        <v>0</v>
      </c>
      <c r="K129" s="227" t="s">
        <v>790</v>
      </c>
      <c r="L129" s="47"/>
      <c r="M129" s="232" t="s">
        <v>21</v>
      </c>
      <c r="N129" s="233" t="s">
        <v>48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7" t="s">
        <v>170</v>
      </c>
      <c r="AT129" s="217" t="s">
        <v>152</v>
      </c>
      <c r="AU129" s="217" t="s">
        <v>87</v>
      </c>
      <c r="AY129" s="20" t="s">
        <v>136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20" t="s">
        <v>85</v>
      </c>
      <c r="BK129" s="218">
        <f>ROUND(I129*H129,2)</f>
        <v>0</v>
      </c>
      <c r="BL129" s="20" t="s">
        <v>170</v>
      </c>
      <c r="BM129" s="217" t="s">
        <v>3003</v>
      </c>
    </row>
    <row r="130" s="2" customFormat="1">
      <c r="A130" s="41"/>
      <c r="B130" s="42"/>
      <c r="C130" s="43"/>
      <c r="D130" s="219" t="s">
        <v>143</v>
      </c>
      <c r="E130" s="43"/>
      <c r="F130" s="220" t="s">
        <v>1905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143</v>
      </c>
      <c r="AU130" s="20" t="s">
        <v>87</v>
      </c>
    </row>
    <row r="131" s="2" customFormat="1">
      <c r="A131" s="41"/>
      <c r="B131" s="42"/>
      <c r="C131" s="43"/>
      <c r="D131" s="276" t="s">
        <v>793</v>
      </c>
      <c r="E131" s="43"/>
      <c r="F131" s="277" t="s">
        <v>1906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793</v>
      </c>
      <c r="AU131" s="20" t="s">
        <v>87</v>
      </c>
    </row>
    <row r="132" s="12" customFormat="1" ht="25.92" customHeight="1">
      <c r="A132" s="12"/>
      <c r="B132" s="191"/>
      <c r="C132" s="192"/>
      <c r="D132" s="193" t="s">
        <v>76</v>
      </c>
      <c r="E132" s="194" t="s">
        <v>137</v>
      </c>
      <c r="F132" s="194" t="s">
        <v>1907</v>
      </c>
      <c r="G132" s="192"/>
      <c r="H132" s="192"/>
      <c r="I132" s="195"/>
      <c r="J132" s="196">
        <f>BK132</f>
        <v>0</v>
      </c>
      <c r="K132" s="192"/>
      <c r="L132" s="197"/>
      <c r="M132" s="198"/>
      <c r="N132" s="199"/>
      <c r="O132" s="199"/>
      <c r="P132" s="200">
        <f>SUM(P133:P160)</f>
        <v>0</v>
      </c>
      <c r="Q132" s="199"/>
      <c r="R132" s="200">
        <f>SUM(R133:R160)</f>
        <v>0</v>
      </c>
      <c r="S132" s="199"/>
      <c r="T132" s="201">
        <f>SUM(T133:T160)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148</v>
      </c>
      <c r="AT132" s="203" t="s">
        <v>76</v>
      </c>
      <c r="AU132" s="203" t="s">
        <v>77</v>
      </c>
      <c r="AY132" s="202" t="s">
        <v>136</v>
      </c>
      <c r="BK132" s="204">
        <f>SUM(BK133:BK160)</f>
        <v>0</v>
      </c>
    </row>
    <row r="133" s="2" customFormat="1" ht="16.5" customHeight="1">
      <c r="A133" s="41"/>
      <c r="B133" s="42"/>
      <c r="C133" s="225" t="s">
        <v>167</v>
      </c>
      <c r="D133" s="225" t="s">
        <v>152</v>
      </c>
      <c r="E133" s="226" t="s">
        <v>3004</v>
      </c>
      <c r="F133" s="227" t="s">
        <v>3005</v>
      </c>
      <c r="G133" s="228" t="s">
        <v>155</v>
      </c>
      <c r="H133" s="229">
        <v>3</v>
      </c>
      <c r="I133" s="230"/>
      <c r="J133" s="231">
        <f>ROUND(I133*H133,2)</f>
        <v>0</v>
      </c>
      <c r="K133" s="227" t="s">
        <v>21</v>
      </c>
      <c r="L133" s="47"/>
      <c r="M133" s="232" t="s">
        <v>21</v>
      </c>
      <c r="N133" s="233" t="s">
        <v>48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7" t="s">
        <v>142</v>
      </c>
      <c r="AT133" s="217" t="s">
        <v>152</v>
      </c>
      <c r="AU133" s="217" t="s">
        <v>85</v>
      </c>
      <c r="AY133" s="20" t="s">
        <v>136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20" t="s">
        <v>85</v>
      </c>
      <c r="BK133" s="218">
        <f>ROUND(I133*H133,2)</f>
        <v>0</v>
      </c>
      <c r="BL133" s="20" t="s">
        <v>142</v>
      </c>
      <c r="BM133" s="217" t="s">
        <v>3006</v>
      </c>
    </row>
    <row r="134" s="2" customFormat="1">
      <c r="A134" s="41"/>
      <c r="B134" s="42"/>
      <c r="C134" s="43"/>
      <c r="D134" s="219" t="s">
        <v>143</v>
      </c>
      <c r="E134" s="43"/>
      <c r="F134" s="220" t="s">
        <v>3005</v>
      </c>
      <c r="G134" s="43"/>
      <c r="H134" s="43"/>
      <c r="I134" s="221"/>
      <c r="J134" s="43"/>
      <c r="K134" s="43"/>
      <c r="L134" s="47"/>
      <c r="M134" s="222"/>
      <c r="N134" s="22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143</v>
      </c>
      <c r="AU134" s="20" t="s">
        <v>85</v>
      </c>
    </row>
    <row r="135" s="2" customFormat="1">
      <c r="A135" s="41"/>
      <c r="B135" s="42"/>
      <c r="C135" s="43"/>
      <c r="D135" s="219" t="s">
        <v>144</v>
      </c>
      <c r="E135" s="43"/>
      <c r="F135" s="224" t="s">
        <v>3007</v>
      </c>
      <c r="G135" s="43"/>
      <c r="H135" s="43"/>
      <c r="I135" s="221"/>
      <c r="J135" s="43"/>
      <c r="K135" s="43"/>
      <c r="L135" s="47"/>
      <c r="M135" s="222"/>
      <c r="N135" s="22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144</v>
      </c>
      <c r="AU135" s="20" t="s">
        <v>85</v>
      </c>
    </row>
    <row r="136" s="13" customFormat="1">
      <c r="A136" s="13"/>
      <c r="B136" s="234"/>
      <c r="C136" s="235"/>
      <c r="D136" s="219" t="s">
        <v>278</v>
      </c>
      <c r="E136" s="236" t="s">
        <v>21</v>
      </c>
      <c r="F136" s="237" t="s">
        <v>3008</v>
      </c>
      <c r="G136" s="235"/>
      <c r="H136" s="238">
        <v>3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278</v>
      </c>
      <c r="AU136" s="244" t="s">
        <v>85</v>
      </c>
      <c r="AV136" s="13" t="s">
        <v>87</v>
      </c>
      <c r="AW136" s="13" t="s">
        <v>38</v>
      </c>
      <c r="AX136" s="13" t="s">
        <v>85</v>
      </c>
      <c r="AY136" s="244" t="s">
        <v>136</v>
      </c>
    </row>
    <row r="137" s="2" customFormat="1" ht="16.5" customHeight="1">
      <c r="A137" s="41"/>
      <c r="B137" s="42"/>
      <c r="C137" s="225" t="s">
        <v>159</v>
      </c>
      <c r="D137" s="225" t="s">
        <v>152</v>
      </c>
      <c r="E137" s="226" t="s">
        <v>3009</v>
      </c>
      <c r="F137" s="227" t="s">
        <v>3010</v>
      </c>
      <c r="G137" s="228" t="s">
        <v>155</v>
      </c>
      <c r="H137" s="229">
        <v>3</v>
      </c>
      <c r="I137" s="230"/>
      <c r="J137" s="231">
        <f>ROUND(I137*H137,2)</f>
        <v>0</v>
      </c>
      <c r="K137" s="227" t="s">
        <v>21</v>
      </c>
      <c r="L137" s="47"/>
      <c r="M137" s="232" t="s">
        <v>21</v>
      </c>
      <c r="N137" s="233" t="s">
        <v>48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142</v>
      </c>
      <c r="AT137" s="217" t="s">
        <v>152</v>
      </c>
      <c r="AU137" s="217" t="s">
        <v>85</v>
      </c>
      <c r="AY137" s="20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142</v>
      </c>
      <c r="BM137" s="217" t="s">
        <v>3011</v>
      </c>
    </row>
    <row r="138" s="2" customFormat="1">
      <c r="A138" s="41"/>
      <c r="B138" s="42"/>
      <c r="C138" s="43"/>
      <c r="D138" s="219" t="s">
        <v>143</v>
      </c>
      <c r="E138" s="43"/>
      <c r="F138" s="220" t="s">
        <v>3012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143</v>
      </c>
      <c r="AU138" s="20" t="s">
        <v>85</v>
      </c>
    </row>
    <row r="139" s="2" customFormat="1">
      <c r="A139" s="41"/>
      <c r="B139" s="42"/>
      <c r="C139" s="43"/>
      <c r="D139" s="219" t="s">
        <v>144</v>
      </c>
      <c r="E139" s="43"/>
      <c r="F139" s="224" t="s">
        <v>3007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85</v>
      </c>
    </row>
    <row r="140" s="13" customFormat="1">
      <c r="A140" s="13"/>
      <c r="B140" s="234"/>
      <c r="C140" s="235"/>
      <c r="D140" s="219" t="s">
        <v>278</v>
      </c>
      <c r="E140" s="236" t="s">
        <v>21</v>
      </c>
      <c r="F140" s="237" t="s">
        <v>3008</v>
      </c>
      <c r="G140" s="235"/>
      <c r="H140" s="238">
        <v>3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278</v>
      </c>
      <c r="AU140" s="244" t="s">
        <v>85</v>
      </c>
      <c r="AV140" s="13" t="s">
        <v>87</v>
      </c>
      <c r="AW140" s="13" t="s">
        <v>38</v>
      </c>
      <c r="AX140" s="13" t="s">
        <v>85</v>
      </c>
      <c r="AY140" s="244" t="s">
        <v>136</v>
      </c>
    </row>
    <row r="141" s="2" customFormat="1" ht="16.5" customHeight="1">
      <c r="A141" s="41"/>
      <c r="B141" s="42"/>
      <c r="C141" s="225" t="s">
        <v>174</v>
      </c>
      <c r="D141" s="225" t="s">
        <v>152</v>
      </c>
      <c r="E141" s="226" t="s">
        <v>3013</v>
      </c>
      <c r="F141" s="227" t="s">
        <v>3014</v>
      </c>
      <c r="G141" s="228" t="s">
        <v>155</v>
      </c>
      <c r="H141" s="229">
        <v>14</v>
      </c>
      <c r="I141" s="230"/>
      <c r="J141" s="231">
        <f>ROUND(I141*H141,2)</f>
        <v>0</v>
      </c>
      <c r="K141" s="227" t="s">
        <v>21</v>
      </c>
      <c r="L141" s="47"/>
      <c r="M141" s="232" t="s">
        <v>21</v>
      </c>
      <c r="N141" s="233" t="s">
        <v>48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7" t="s">
        <v>142</v>
      </c>
      <c r="AT141" s="217" t="s">
        <v>152</v>
      </c>
      <c r="AU141" s="217" t="s">
        <v>85</v>
      </c>
      <c r="AY141" s="20" t="s">
        <v>136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20" t="s">
        <v>85</v>
      </c>
      <c r="BK141" s="218">
        <f>ROUND(I141*H141,2)</f>
        <v>0</v>
      </c>
      <c r="BL141" s="20" t="s">
        <v>142</v>
      </c>
      <c r="BM141" s="217" t="s">
        <v>3015</v>
      </c>
    </row>
    <row r="142" s="2" customFormat="1">
      <c r="A142" s="41"/>
      <c r="B142" s="42"/>
      <c r="C142" s="43"/>
      <c r="D142" s="219" t="s">
        <v>143</v>
      </c>
      <c r="E142" s="43"/>
      <c r="F142" s="220" t="s">
        <v>3016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143</v>
      </c>
      <c r="AU142" s="20" t="s">
        <v>85</v>
      </c>
    </row>
    <row r="143" s="2" customFormat="1">
      <c r="A143" s="41"/>
      <c r="B143" s="42"/>
      <c r="C143" s="43"/>
      <c r="D143" s="219" t="s">
        <v>144</v>
      </c>
      <c r="E143" s="43"/>
      <c r="F143" s="224" t="s">
        <v>3007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144</v>
      </c>
      <c r="AU143" s="20" t="s">
        <v>85</v>
      </c>
    </row>
    <row r="144" s="13" customFormat="1">
      <c r="A144" s="13"/>
      <c r="B144" s="234"/>
      <c r="C144" s="235"/>
      <c r="D144" s="219" t="s">
        <v>278</v>
      </c>
      <c r="E144" s="236" t="s">
        <v>21</v>
      </c>
      <c r="F144" s="237" t="s">
        <v>3017</v>
      </c>
      <c r="G144" s="235"/>
      <c r="H144" s="238">
        <v>14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278</v>
      </c>
      <c r="AU144" s="244" t="s">
        <v>85</v>
      </c>
      <c r="AV144" s="13" t="s">
        <v>87</v>
      </c>
      <c r="AW144" s="13" t="s">
        <v>38</v>
      </c>
      <c r="AX144" s="13" t="s">
        <v>85</v>
      </c>
      <c r="AY144" s="244" t="s">
        <v>136</v>
      </c>
    </row>
    <row r="145" s="2" customFormat="1" ht="16.5" customHeight="1">
      <c r="A145" s="41"/>
      <c r="B145" s="42"/>
      <c r="C145" s="225" t="s">
        <v>8</v>
      </c>
      <c r="D145" s="225" t="s">
        <v>152</v>
      </c>
      <c r="E145" s="226" t="s">
        <v>3018</v>
      </c>
      <c r="F145" s="227" t="s">
        <v>3019</v>
      </c>
      <c r="G145" s="228" t="s">
        <v>155</v>
      </c>
      <c r="H145" s="229">
        <v>3</v>
      </c>
      <c r="I145" s="230"/>
      <c r="J145" s="231">
        <f>ROUND(I145*H145,2)</f>
        <v>0</v>
      </c>
      <c r="K145" s="227" t="s">
        <v>21</v>
      </c>
      <c r="L145" s="47"/>
      <c r="M145" s="232" t="s">
        <v>21</v>
      </c>
      <c r="N145" s="233" t="s">
        <v>48</v>
      </c>
      <c r="O145" s="87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7" t="s">
        <v>142</v>
      </c>
      <c r="AT145" s="217" t="s">
        <v>152</v>
      </c>
      <c r="AU145" s="217" t="s">
        <v>85</v>
      </c>
      <c r="AY145" s="20" t="s">
        <v>136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20" t="s">
        <v>85</v>
      </c>
      <c r="BK145" s="218">
        <f>ROUND(I145*H145,2)</f>
        <v>0</v>
      </c>
      <c r="BL145" s="20" t="s">
        <v>142</v>
      </c>
      <c r="BM145" s="217" t="s">
        <v>3020</v>
      </c>
    </row>
    <row r="146" s="2" customFormat="1">
      <c r="A146" s="41"/>
      <c r="B146" s="42"/>
      <c r="C146" s="43"/>
      <c r="D146" s="219" t="s">
        <v>143</v>
      </c>
      <c r="E146" s="43"/>
      <c r="F146" s="220" t="s">
        <v>3021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143</v>
      </c>
      <c r="AU146" s="20" t="s">
        <v>85</v>
      </c>
    </row>
    <row r="147" s="2" customFormat="1">
      <c r="A147" s="41"/>
      <c r="B147" s="42"/>
      <c r="C147" s="43"/>
      <c r="D147" s="219" t="s">
        <v>144</v>
      </c>
      <c r="E147" s="43"/>
      <c r="F147" s="224" t="s">
        <v>3007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144</v>
      </c>
      <c r="AU147" s="20" t="s">
        <v>85</v>
      </c>
    </row>
    <row r="148" s="13" customFormat="1">
      <c r="A148" s="13"/>
      <c r="B148" s="234"/>
      <c r="C148" s="235"/>
      <c r="D148" s="219" t="s">
        <v>278</v>
      </c>
      <c r="E148" s="236" t="s">
        <v>21</v>
      </c>
      <c r="F148" s="237" t="s">
        <v>3008</v>
      </c>
      <c r="G148" s="235"/>
      <c r="H148" s="238">
        <v>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278</v>
      </c>
      <c r="AU148" s="244" t="s">
        <v>85</v>
      </c>
      <c r="AV148" s="13" t="s">
        <v>87</v>
      </c>
      <c r="AW148" s="13" t="s">
        <v>38</v>
      </c>
      <c r="AX148" s="13" t="s">
        <v>85</v>
      </c>
      <c r="AY148" s="244" t="s">
        <v>136</v>
      </c>
    </row>
    <row r="149" s="2" customFormat="1" ht="16.5" customHeight="1">
      <c r="A149" s="41"/>
      <c r="B149" s="42"/>
      <c r="C149" s="225" t="s">
        <v>181</v>
      </c>
      <c r="D149" s="225" t="s">
        <v>152</v>
      </c>
      <c r="E149" s="226" t="s">
        <v>3022</v>
      </c>
      <c r="F149" s="227" t="s">
        <v>3023</v>
      </c>
      <c r="G149" s="228" t="s">
        <v>155</v>
      </c>
      <c r="H149" s="229">
        <v>22</v>
      </c>
      <c r="I149" s="230"/>
      <c r="J149" s="231">
        <f>ROUND(I149*H149,2)</f>
        <v>0</v>
      </c>
      <c r="K149" s="227" t="s">
        <v>21</v>
      </c>
      <c r="L149" s="47"/>
      <c r="M149" s="232" t="s">
        <v>21</v>
      </c>
      <c r="N149" s="233" t="s">
        <v>48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7" t="s">
        <v>142</v>
      </c>
      <c r="AT149" s="217" t="s">
        <v>152</v>
      </c>
      <c r="AU149" s="217" t="s">
        <v>85</v>
      </c>
      <c r="AY149" s="20" t="s">
        <v>136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20" t="s">
        <v>85</v>
      </c>
      <c r="BK149" s="218">
        <f>ROUND(I149*H149,2)</f>
        <v>0</v>
      </c>
      <c r="BL149" s="20" t="s">
        <v>142</v>
      </c>
      <c r="BM149" s="217" t="s">
        <v>3024</v>
      </c>
    </row>
    <row r="150" s="2" customFormat="1">
      <c r="A150" s="41"/>
      <c r="B150" s="42"/>
      <c r="C150" s="43"/>
      <c r="D150" s="219" t="s">
        <v>143</v>
      </c>
      <c r="E150" s="43"/>
      <c r="F150" s="220" t="s">
        <v>3025</v>
      </c>
      <c r="G150" s="43"/>
      <c r="H150" s="43"/>
      <c r="I150" s="221"/>
      <c r="J150" s="43"/>
      <c r="K150" s="43"/>
      <c r="L150" s="47"/>
      <c r="M150" s="222"/>
      <c r="N150" s="22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143</v>
      </c>
      <c r="AU150" s="20" t="s">
        <v>85</v>
      </c>
    </row>
    <row r="151" s="2" customFormat="1">
      <c r="A151" s="41"/>
      <c r="B151" s="42"/>
      <c r="C151" s="43"/>
      <c r="D151" s="219" t="s">
        <v>144</v>
      </c>
      <c r="E151" s="43"/>
      <c r="F151" s="224" t="s">
        <v>3007</v>
      </c>
      <c r="G151" s="43"/>
      <c r="H151" s="43"/>
      <c r="I151" s="221"/>
      <c r="J151" s="43"/>
      <c r="K151" s="43"/>
      <c r="L151" s="47"/>
      <c r="M151" s="222"/>
      <c r="N151" s="22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144</v>
      </c>
      <c r="AU151" s="20" t="s">
        <v>85</v>
      </c>
    </row>
    <row r="152" s="13" customFormat="1">
      <c r="A152" s="13"/>
      <c r="B152" s="234"/>
      <c r="C152" s="235"/>
      <c r="D152" s="219" t="s">
        <v>278</v>
      </c>
      <c r="E152" s="236" t="s">
        <v>21</v>
      </c>
      <c r="F152" s="237" t="s">
        <v>3026</v>
      </c>
      <c r="G152" s="235"/>
      <c r="H152" s="238">
        <v>22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278</v>
      </c>
      <c r="AU152" s="244" t="s">
        <v>85</v>
      </c>
      <c r="AV152" s="13" t="s">
        <v>87</v>
      </c>
      <c r="AW152" s="13" t="s">
        <v>38</v>
      </c>
      <c r="AX152" s="13" t="s">
        <v>85</v>
      </c>
      <c r="AY152" s="244" t="s">
        <v>136</v>
      </c>
    </row>
    <row r="153" s="2" customFormat="1" ht="16.5" customHeight="1">
      <c r="A153" s="41"/>
      <c r="B153" s="42"/>
      <c r="C153" s="225" t="s">
        <v>166</v>
      </c>
      <c r="D153" s="225" t="s">
        <v>152</v>
      </c>
      <c r="E153" s="226" t="s">
        <v>3027</v>
      </c>
      <c r="F153" s="227" t="s">
        <v>3028</v>
      </c>
      <c r="G153" s="228" t="s">
        <v>155</v>
      </c>
      <c r="H153" s="229">
        <v>3</v>
      </c>
      <c r="I153" s="230"/>
      <c r="J153" s="231">
        <f>ROUND(I153*H153,2)</f>
        <v>0</v>
      </c>
      <c r="K153" s="227" t="s">
        <v>21</v>
      </c>
      <c r="L153" s="47"/>
      <c r="M153" s="232" t="s">
        <v>21</v>
      </c>
      <c r="N153" s="233" t="s">
        <v>48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7" t="s">
        <v>142</v>
      </c>
      <c r="AT153" s="217" t="s">
        <v>152</v>
      </c>
      <c r="AU153" s="217" t="s">
        <v>85</v>
      </c>
      <c r="AY153" s="20" t="s">
        <v>136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20" t="s">
        <v>85</v>
      </c>
      <c r="BK153" s="218">
        <f>ROUND(I153*H153,2)</f>
        <v>0</v>
      </c>
      <c r="BL153" s="20" t="s">
        <v>142</v>
      </c>
      <c r="BM153" s="217" t="s">
        <v>3029</v>
      </c>
    </row>
    <row r="154" s="2" customFormat="1">
      <c r="A154" s="41"/>
      <c r="B154" s="42"/>
      <c r="C154" s="43"/>
      <c r="D154" s="219" t="s">
        <v>143</v>
      </c>
      <c r="E154" s="43"/>
      <c r="F154" s="220" t="s">
        <v>3028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143</v>
      </c>
      <c r="AU154" s="20" t="s">
        <v>85</v>
      </c>
    </row>
    <row r="155" s="2" customFormat="1">
      <c r="A155" s="41"/>
      <c r="B155" s="42"/>
      <c r="C155" s="43"/>
      <c r="D155" s="219" t="s">
        <v>144</v>
      </c>
      <c r="E155" s="43"/>
      <c r="F155" s="224" t="s">
        <v>3007</v>
      </c>
      <c r="G155" s="43"/>
      <c r="H155" s="43"/>
      <c r="I155" s="221"/>
      <c r="J155" s="43"/>
      <c r="K155" s="43"/>
      <c r="L155" s="47"/>
      <c r="M155" s="222"/>
      <c r="N155" s="22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144</v>
      </c>
      <c r="AU155" s="20" t="s">
        <v>85</v>
      </c>
    </row>
    <row r="156" s="13" customFormat="1">
      <c r="A156" s="13"/>
      <c r="B156" s="234"/>
      <c r="C156" s="235"/>
      <c r="D156" s="219" t="s">
        <v>278</v>
      </c>
      <c r="E156" s="236" t="s">
        <v>21</v>
      </c>
      <c r="F156" s="237" t="s">
        <v>3030</v>
      </c>
      <c r="G156" s="235"/>
      <c r="H156" s="238">
        <v>3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278</v>
      </c>
      <c r="AU156" s="244" t="s">
        <v>85</v>
      </c>
      <c r="AV156" s="13" t="s">
        <v>87</v>
      </c>
      <c r="AW156" s="13" t="s">
        <v>38</v>
      </c>
      <c r="AX156" s="13" t="s">
        <v>85</v>
      </c>
      <c r="AY156" s="244" t="s">
        <v>136</v>
      </c>
    </row>
    <row r="157" s="2" customFormat="1" ht="16.5" customHeight="1">
      <c r="A157" s="41"/>
      <c r="B157" s="42"/>
      <c r="C157" s="225" t="s">
        <v>188</v>
      </c>
      <c r="D157" s="225" t="s">
        <v>152</v>
      </c>
      <c r="E157" s="226" t="s">
        <v>3031</v>
      </c>
      <c r="F157" s="227" t="s">
        <v>3032</v>
      </c>
      <c r="G157" s="228" t="s">
        <v>155</v>
      </c>
      <c r="H157" s="229">
        <v>2</v>
      </c>
      <c r="I157" s="230"/>
      <c r="J157" s="231">
        <f>ROUND(I157*H157,2)</f>
        <v>0</v>
      </c>
      <c r="K157" s="227" t="s">
        <v>21</v>
      </c>
      <c r="L157" s="47"/>
      <c r="M157" s="232" t="s">
        <v>21</v>
      </c>
      <c r="N157" s="233" t="s">
        <v>48</v>
      </c>
      <c r="O157" s="87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7" t="s">
        <v>142</v>
      </c>
      <c r="AT157" s="217" t="s">
        <v>152</v>
      </c>
      <c r="AU157" s="217" t="s">
        <v>85</v>
      </c>
      <c r="AY157" s="20" t="s">
        <v>136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20" t="s">
        <v>85</v>
      </c>
      <c r="BK157" s="218">
        <f>ROUND(I157*H157,2)</f>
        <v>0</v>
      </c>
      <c r="BL157" s="20" t="s">
        <v>142</v>
      </c>
      <c r="BM157" s="217" t="s">
        <v>3033</v>
      </c>
    </row>
    <row r="158" s="2" customFormat="1">
      <c r="A158" s="41"/>
      <c r="B158" s="42"/>
      <c r="C158" s="43"/>
      <c r="D158" s="219" t="s">
        <v>143</v>
      </c>
      <c r="E158" s="43"/>
      <c r="F158" s="220" t="s">
        <v>3032</v>
      </c>
      <c r="G158" s="43"/>
      <c r="H158" s="43"/>
      <c r="I158" s="221"/>
      <c r="J158" s="43"/>
      <c r="K158" s="43"/>
      <c r="L158" s="47"/>
      <c r="M158" s="222"/>
      <c r="N158" s="22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143</v>
      </c>
      <c r="AU158" s="20" t="s">
        <v>85</v>
      </c>
    </row>
    <row r="159" s="2" customFormat="1">
      <c r="A159" s="41"/>
      <c r="B159" s="42"/>
      <c r="C159" s="43"/>
      <c r="D159" s="219" t="s">
        <v>144</v>
      </c>
      <c r="E159" s="43"/>
      <c r="F159" s="224" t="s">
        <v>3007</v>
      </c>
      <c r="G159" s="43"/>
      <c r="H159" s="43"/>
      <c r="I159" s="221"/>
      <c r="J159" s="43"/>
      <c r="K159" s="43"/>
      <c r="L159" s="47"/>
      <c r="M159" s="222"/>
      <c r="N159" s="22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144</v>
      </c>
      <c r="AU159" s="20" t="s">
        <v>85</v>
      </c>
    </row>
    <row r="160" s="13" customFormat="1">
      <c r="A160" s="13"/>
      <c r="B160" s="234"/>
      <c r="C160" s="235"/>
      <c r="D160" s="219" t="s">
        <v>278</v>
      </c>
      <c r="E160" s="236" t="s">
        <v>21</v>
      </c>
      <c r="F160" s="237" t="s">
        <v>3034</v>
      </c>
      <c r="G160" s="235"/>
      <c r="H160" s="238">
        <v>2</v>
      </c>
      <c r="I160" s="239"/>
      <c r="J160" s="235"/>
      <c r="K160" s="235"/>
      <c r="L160" s="240"/>
      <c r="M160" s="289"/>
      <c r="N160" s="290"/>
      <c r="O160" s="290"/>
      <c r="P160" s="290"/>
      <c r="Q160" s="290"/>
      <c r="R160" s="290"/>
      <c r="S160" s="290"/>
      <c r="T160" s="2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278</v>
      </c>
      <c r="AU160" s="244" t="s">
        <v>85</v>
      </c>
      <c r="AV160" s="13" t="s">
        <v>87</v>
      </c>
      <c r="AW160" s="13" t="s">
        <v>38</v>
      </c>
      <c r="AX160" s="13" t="s">
        <v>85</v>
      </c>
      <c r="AY160" s="244" t="s">
        <v>136</v>
      </c>
    </row>
    <row r="161" s="2" customFormat="1" ht="6.96" customHeight="1">
      <c r="A161" s="41"/>
      <c r="B161" s="62"/>
      <c r="C161" s="63"/>
      <c r="D161" s="63"/>
      <c r="E161" s="63"/>
      <c r="F161" s="63"/>
      <c r="G161" s="63"/>
      <c r="H161" s="63"/>
      <c r="I161" s="63"/>
      <c r="J161" s="63"/>
      <c r="K161" s="63"/>
      <c r="L161" s="47"/>
      <c r="M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</row>
  </sheetData>
  <sheetProtection sheet="1" autoFilter="0" formatColumns="0" formatRows="0" objects="1" scenarios="1" spinCount="100000" saltValue="ozTAc83PtvYImDwaFUzhBi47UIxFjJTHxVHXj123Mu5lsAhzaacwOOzkz/UeiA+9HQqVabj2VUOvaWA6alrzTQ==" hashValue="M4nqizOckYIIfkoSaKfhfQ709awV9SWlQVw08dInLKh1mASQ4OqLEmxJDWiSdThpr8eKP6CPES44QemoSFOZQA==" algorithmName="SHA-512" password="CC35"/>
  <autoFilter ref="C84:K16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1" r:id="rId1" display="https://podminky.urs.cz/item/CS_URS_2024_02/953965145"/>
    <hyperlink ref="F106" r:id="rId2" display="https://podminky.urs.cz/item/CS_URS_2024_02/998325011"/>
    <hyperlink ref="F112" r:id="rId3" display="https://podminky.urs.cz/item/CS_URS_2024_02/767995116"/>
    <hyperlink ref="F131" r:id="rId4" display="https://podminky.urs.cz/item/CS_URS_2024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3035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ROUND((SUM(BE83:BE115)),  2)</f>
        <v>0</v>
      </c>
      <c r="G33" s="41"/>
      <c r="H33" s="41"/>
      <c r="I33" s="151">
        <v>0.20999999999999999</v>
      </c>
      <c r="J33" s="150">
        <f>ROUND(((SUM(BE83:BE115))*I33),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ROUND((SUM(BF83:BF115)),  2)</f>
        <v>0</v>
      </c>
      <c r="G34" s="41"/>
      <c r="H34" s="41"/>
      <c r="I34" s="151">
        <v>0.12</v>
      </c>
      <c r="J34" s="150">
        <f>ROUND(((SUM(BF83:BF115))*I34),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ROUND((SUM(BG83:BG115)),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ROUND((SUM(BH83:BH115)),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ROUND((SUM(BI83:BI115)),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3036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3037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3038</v>
      </c>
      <c r="E62" s="177"/>
      <c r="F62" s="177"/>
      <c r="G62" s="177"/>
      <c r="H62" s="177"/>
      <c r="I62" s="177"/>
      <c r="J62" s="178">
        <f>J97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3039</v>
      </c>
      <c r="E63" s="177"/>
      <c r="F63" s="177"/>
      <c r="G63" s="177"/>
      <c r="H63" s="177"/>
      <c r="I63" s="177"/>
      <c r="J63" s="178">
        <f>J100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121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PK Dolánky – rekonstrukce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101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VON - Vedlejší a ostatní náklady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22</v>
      </c>
      <c r="D77" s="43"/>
      <c r="E77" s="43"/>
      <c r="F77" s="30" t="str">
        <f>F12</f>
        <v xml:space="preserve"> </v>
      </c>
      <c r="G77" s="43"/>
      <c r="H77" s="43"/>
      <c r="I77" s="35" t="s">
        <v>24</v>
      </c>
      <c r="J77" s="75" t="str">
        <f>IF(J12="","",J12)</f>
        <v>4. 10. 2024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26</v>
      </c>
      <c r="D79" s="43"/>
      <c r="E79" s="43"/>
      <c r="F79" s="30" t="str">
        <f>E15</f>
        <v>Povodí Vltavy, státní podnik</v>
      </c>
      <c r="G79" s="43"/>
      <c r="H79" s="43"/>
      <c r="I79" s="35" t="s">
        <v>34</v>
      </c>
      <c r="J79" s="39" t="str">
        <f>E21</f>
        <v>AQUATIS a. s.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32</v>
      </c>
      <c r="D80" s="43"/>
      <c r="E80" s="43"/>
      <c r="F80" s="30" t="str">
        <f>IF(E18="","",E18)</f>
        <v>Vyplň údaj</v>
      </c>
      <c r="G80" s="43"/>
      <c r="H80" s="43"/>
      <c r="I80" s="35" t="s">
        <v>39</v>
      </c>
      <c r="J80" s="39" t="str">
        <f>E24</f>
        <v>Bc. Aneta Patková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122</v>
      </c>
      <c r="D82" s="183" t="s">
        <v>62</v>
      </c>
      <c r="E82" s="183" t="s">
        <v>58</v>
      </c>
      <c r="F82" s="183" t="s">
        <v>59</v>
      </c>
      <c r="G82" s="183" t="s">
        <v>123</v>
      </c>
      <c r="H82" s="183" t="s">
        <v>124</v>
      </c>
      <c r="I82" s="183" t="s">
        <v>125</v>
      </c>
      <c r="J82" s="183" t="s">
        <v>106</v>
      </c>
      <c r="K82" s="184" t="s">
        <v>126</v>
      </c>
      <c r="L82" s="185"/>
      <c r="M82" s="95" t="s">
        <v>21</v>
      </c>
      <c r="N82" s="96" t="s">
        <v>47</v>
      </c>
      <c r="O82" s="96" t="s">
        <v>127</v>
      </c>
      <c r="P82" s="96" t="s">
        <v>128</v>
      </c>
      <c r="Q82" s="96" t="s">
        <v>129</v>
      </c>
      <c r="R82" s="96" t="s">
        <v>130</v>
      </c>
      <c r="S82" s="96" t="s">
        <v>131</v>
      </c>
      <c r="T82" s="97" t="s">
        <v>132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133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76</v>
      </c>
      <c r="AU83" s="20" t="s">
        <v>107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76</v>
      </c>
      <c r="E84" s="194" t="s">
        <v>3040</v>
      </c>
      <c r="F84" s="194" t="s">
        <v>3041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P85+P97+P100</f>
        <v>0</v>
      </c>
      <c r="Q84" s="199"/>
      <c r="R84" s="200">
        <f>R85+R97+R100</f>
        <v>0</v>
      </c>
      <c r="S84" s="199"/>
      <c r="T84" s="201">
        <f>T85+T97+T100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156</v>
      </c>
      <c r="AT84" s="203" t="s">
        <v>76</v>
      </c>
      <c r="AU84" s="203" t="s">
        <v>77</v>
      </c>
      <c r="AY84" s="202" t="s">
        <v>136</v>
      </c>
      <c r="BK84" s="204">
        <f>BK85+BK97+BK100</f>
        <v>0</v>
      </c>
    </row>
    <row r="85" s="12" customFormat="1" ht="22.8" customHeight="1">
      <c r="A85" s="12"/>
      <c r="B85" s="191"/>
      <c r="C85" s="192"/>
      <c r="D85" s="193" t="s">
        <v>76</v>
      </c>
      <c r="E85" s="256" t="s">
        <v>3042</v>
      </c>
      <c r="F85" s="256" t="s">
        <v>3043</v>
      </c>
      <c r="G85" s="192"/>
      <c r="H85" s="192"/>
      <c r="I85" s="195"/>
      <c r="J85" s="257">
        <f>BK85</f>
        <v>0</v>
      </c>
      <c r="K85" s="192"/>
      <c r="L85" s="197"/>
      <c r="M85" s="198"/>
      <c r="N85" s="199"/>
      <c r="O85" s="199"/>
      <c r="P85" s="200">
        <f>SUM(P86:P96)</f>
        <v>0</v>
      </c>
      <c r="Q85" s="199"/>
      <c r="R85" s="200">
        <f>SUM(R86:R96)</f>
        <v>0</v>
      </c>
      <c r="S85" s="199"/>
      <c r="T85" s="201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156</v>
      </c>
      <c r="AT85" s="203" t="s">
        <v>76</v>
      </c>
      <c r="AU85" s="203" t="s">
        <v>85</v>
      </c>
      <c r="AY85" s="202" t="s">
        <v>136</v>
      </c>
      <c r="BK85" s="204">
        <f>SUM(BK86:BK96)</f>
        <v>0</v>
      </c>
    </row>
    <row r="86" s="2" customFormat="1" ht="16.5" customHeight="1">
      <c r="A86" s="41"/>
      <c r="B86" s="42"/>
      <c r="C86" s="225" t="s">
        <v>85</v>
      </c>
      <c r="D86" s="225" t="s">
        <v>152</v>
      </c>
      <c r="E86" s="226" t="s">
        <v>3044</v>
      </c>
      <c r="F86" s="227" t="s">
        <v>3045</v>
      </c>
      <c r="G86" s="228" t="s">
        <v>155</v>
      </c>
      <c r="H86" s="229">
        <v>1</v>
      </c>
      <c r="I86" s="230"/>
      <c r="J86" s="231">
        <f>ROUND(I86*H86,2)</f>
        <v>0</v>
      </c>
      <c r="K86" s="227" t="s">
        <v>21</v>
      </c>
      <c r="L86" s="47"/>
      <c r="M86" s="232" t="s">
        <v>21</v>
      </c>
      <c r="N86" s="233" t="s">
        <v>48</v>
      </c>
      <c r="O86" s="87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7" t="s">
        <v>142</v>
      </c>
      <c r="AT86" s="217" t="s">
        <v>152</v>
      </c>
      <c r="AU86" s="217" t="s">
        <v>87</v>
      </c>
      <c r="AY86" s="20" t="s">
        <v>136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20" t="s">
        <v>85</v>
      </c>
      <c r="BK86" s="218">
        <f>ROUND(I86*H86,2)</f>
        <v>0</v>
      </c>
      <c r="BL86" s="20" t="s">
        <v>142</v>
      </c>
      <c r="BM86" s="217" t="s">
        <v>3046</v>
      </c>
    </row>
    <row r="87" s="2" customFormat="1">
      <c r="A87" s="41"/>
      <c r="B87" s="42"/>
      <c r="C87" s="43"/>
      <c r="D87" s="219" t="s">
        <v>143</v>
      </c>
      <c r="E87" s="43"/>
      <c r="F87" s="220" t="s">
        <v>3045</v>
      </c>
      <c r="G87" s="43"/>
      <c r="H87" s="43"/>
      <c r="I87" s="221"/>
      <c r="J87" s="43"/>
      <c r="K87" s="43"/>
      <c r="L87" s="47"/>
      <c r="M87" s="222"/>
      <c r="N87" s="223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143</v>
      </c>
      <c r="AU87" s="20" t="s">
        <v>87</v>
      </c>
    </row>
    <row r="88" s="2" customFormat="1" ht="16.5" customHeight="1">
      <c r="A88" s="41"/>
      <c r="B88" s="42"/>
      <c r="C88" s="225" t="s">
        <v>87</v>
      </c>
      <c r="D88" s="225" t="s">
        <v>152</v>
      </c>
      <c r="E88" s="226" t="s">
        <v>3047</v>
      </c>
      <c r="F88" s="227" t="s">
        <v>3048</v>
      </c>
      <c r="G88" s="228" t="s">
        <v>155</v>
      </c>
      <c r="H88" s="229">
        <v>1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142</v>
      </c>
      <c r="AT88" s="217" t="s">
        <v>152</v>
      </c>
      <c r="AU88" s="217" t="s">
        <v>87</v>
      </c>
      <c r="AY88" s="20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142</v>
      </c>
      <c r="BM88" s="217" t="s">
        <v>3049</v>
      </c>
    </row>
    <row r="89" s="2" customFormat="1">
      <c r="A89" s="41"/>
      <c r="B89" s="42"/>
      <c r="C89" s="43"/>
      <c r="D89" s="219" t="s">
        <v>143</v>
      </c>
      <c r="E89" s="43"/>
      <c r="F89" s="220" t="s">
        <v>3048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143</v>
      </c>
      <c r="AU89" s="20" t="s">
        <v>87</v>
      </c>
    </row>
    <row r="90" s="2" customFormat="1" ht="24.15" customHeight="1">
      <c r="A90" s="41"/>
      <c r="B90" s="42"/>
      <c r="C90" s="225" t="s">
        <v>148</v>
      </c>
      <c r="D90" s="225" t="s">
        <v>152</v>
      </c>
      <c r="E90" s="226" t="s">
        <v>3050</v>
      </c>
      <c r="F90" s="227" t="s">
        <v>3051</v>
      </c>
      <c r="G90" s="228" t="s">
        <v>155</v>
      </c>
      <c r="H90" s="229">
        <v>1</v>
      </c>
      <c r="I90" s="230"/>
      <c r="J90" s="231">
        <f>ROUND(I90*H90,2)</f>
        <v>0</v>
      </c>
      <c r="K90" s="227" t="s">
        <v>21</v>
      </c>
      <c r="L90" s="47"/>
      <c r="M90" s="232" t="s">
        <v>21</v>
      </c>
      <c r="N90" s="233" t="s">
        <v>48</v>
      </c>
      <c r="O90" s="87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7" t="s">
        <v>142</v>
      </c>
      <c r="AT90" s="217" t="s">
        <v>152</v>
      </c>
      <c r="AU90" s="217" t="s">
        <v>87</v>
      </c>
      <c r="AY90" s="20" t="s">
        <v>136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20" t="s">
        <v>85</v>
      </c>
      <c r="BK90" s="218">
        <f>ROUND(I90*H90,2)</f>
        <v>0</v>
      </c>
      <c r="BL90" s="20" t="s">
        <v>142</v>
      </c>
      <c r="BM90" s="217" t="s">
        <v>3052</v>
      </c>
    </row>
    <row r="91" s="2" customFormat="1">
      <c r="A91" s="41"/>
      <c r="B91" s="42"/>
      <c r="C91" s="43"/>
      <c r="D91" s="219" t="s">
        <v>143</v>
      </c>
      <c r="E91" s="43"/>
      <c r="F91" s="220" t="s">
        <v>3051</v>
      </c>
      <c r="G91" s="43"/>
      <c r="H91" s="43"/>
      <c r="I91" s="221"/>
      <c r="J91" s="43"/>
      <c r="K91" s="43"/>
      <c r="L91" s="47"/>
      <c r="M91" s="222"/>
      <c r="N91" s="223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143</v>
      </c>
      <c r="AU91" s="20" t="s">
        <v>87</v>
      </c>
    </row>
    <row r="92" s="2" customFormat="1" ht="16.5" customHeight="1">
      <c r="A92" s="41"/>
      <c r="B92" s="42"/>
      <c r="C92" s="225" t="s">
        <v>142</v>
      </c>
      <c r="D92" s="225" t="s">
        <v>152</v>
      </c>
      <c r="E92" s="226" t="s">
        <v>3053</v>
      </c>
      <c r="F92" s="227" t="s">
        <v>3054</v>
      </c>
      <c r="G92" s="228" t="s">
        <v>155</v>
      </c>
      <c r="H92" s="229">
        <v>1</v>
      </c>
      <c r="I92" s="230"/>
      <c r="J92" s="231">
        <f>ROUND(I92*H92,2)</f>
        <v>0</v>
      </c>
      <c r="K92" s="227" t="s">
        <v>21</v>
      </c>
      <c r="L92" s="47"/>
      <c r="M92" s="232" t="s">
        <v>21</v>
      </c>
      <c r="N92" s="233" t="s">
        <v>48</v>
      </c>
      <c r="O92" s="87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7" t="s">
        <v>142</v>
      </c>
      <c r="AT92" s="217" t="s">
        <v>152</v>
      </c>
      <c r="AU92" s="217" t="s">
        <v>87</v>
      </c>
      <c r="AY92" s="20" t="s">
        <v>136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20" t="s">
        <v>85</v>
      </c>
      <c r="BK92" s="218">
        <f>ROUND(I92*H92,2)</f>
        <v>0</v>
      </c>
      <c r="BL92" s="20" t="s">
        <v>142</v>
      </c>
      <c r="BM92" s="217" t="s">
        <v>3055</v>
      </c>
    </row>
    <row r="93" s="2" customFormat="1">
      <c r="A93" s="41"/>
      <c r="B93" s="42"/>
      <c r="C93" s="43"/>
      <c r="D93" s="219" t="s">
        <v>143</v>
      </c>
      <c r="E93" s="43"/>
      <c r="F93" s="220" t="s">
        <v>3056</v>
      </c>
      <c r="G93" s="43"/>
      <c r="H93" s="43"/>
      <c r="I93" s="221"/>
      <c r="J93" s="43"/>
      <c r="K93" s="43"/>
      <c r="L93" s="47"/>
      <c r="M93" s="222"/>
      <c r="N93" s="22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143</v>
      </c>
      <c r="AU93" s="20" t="s">
        <v>87</v>
      </c>
    </row>
    <row r="94" s="2" customFormat="1" ht="16.5" customHeight="1">
      <c r="A94" s="41"/>
      <c r="B94" s="42"/>
      <c r="C94" s="225" t="s">
        <v>156</v>
      </c>
      <c r="D94" s="225" t="s">
        <v>152</v>
      </c>
      <c r="E94" s="226" t="s">
        <v>3057</v>
      </c>
      <c r="F94" s="227" t="s">
        <v>3058</v>
      </c>
      <c r="G94" s="228" t="s">
        <v>155</v>
      </c>
      <c r="H94" s="229">
        <v>1</v>
      </c>
      <c r="I94" s="230"/>
      <c r="J94" s="231">
        <f>ROUND(I94*H94,2)</f>
        <v>0</v>
      </c>
      <c r="K94" s="227" t="s">
        <v>21</v>
      </c>
      <c r="L94" s="47"/>
      <c r="M94" s="232" t="s">
        <v>21</v>
      </c>
      <c r="N94" s="233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142</v>
      </c>
      <c r="AT94" s="217" t="s">
        <v>152</v>
      </c>
      <c r="AU94" s="217" t="s">
        <v>87</v>
      </c>
      <c r="AY94" s="20" t="s">
        <v>136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142</v>
      </c>
      <c r="BM94" s="217" t="s">
        <v>3059</v>
      </c>
    </row>
    <row r="95" s="2" customFormat="1">
      <c r="A95" s="41"/>
      <c r="B95" s="42"/>
      <c r="C95" s="43"/>
      <c r="D95" s="219" t="s">
        <v>143</v>
      </c>
      <c r="E95" s="43"/>
      <c r="F95" s="220" t="s">
        <v>3058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143</v>
      </c>
      <c r="AU95" s="20" t="s">
        <v>87</v>
      </c>
    </row>
    <row r="96" s="2" customFormat="1">
      <c r="A96" s="41"/>
      <c r="B96" s="42"/>
      <c r="C96" s="43"/>
      <c r="D96" s="219" t="s">
        <v>144</v>
      </c>
      <c r="E96" s="43"/>
      <c r="F96" s="224" t="s">
        <v>3060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144</v>
      </c>
      <c r="AU96" s="20" t="s">
        <v>87</v>
      </c>
    </row>
    <row r="97" s="12" customFormat="1" ht="22.8" customHeight="1">
      <c r="A97" s="12"/>
      <c r="B97" s="191"/>
      <c r="C97" s="192"/>
      <c r="D97" s="193" t="s">
        <v>76</v>
      </c>
      <c r="E97" s="256" t="s">
        <v>3061</v>
      </c>
      <c r="F97" s="256" t="s">
        <v>3062</v>
      </c>
      <c r="G97" s="192"/>
      <c r="H97" s="192"/>
      <c r="I97" s="195"/>
      <c r="J97" s="257">
        <f>BK97</f>
        <v>0</v>
      </c>
      <c r="K97" s="192"/>
      <c r="L97" s="197"/>
      <c r="M97" s="198"/>
      <c r="N97" s="199"/>
      <c r="O97" s="199"/>
      <c r="P97" s="200">
        <f>SUM(P98:P99)</f>
        <v>0</v>
      </c>
      <c r="Q97" s="199"/>
      <c r="R97" s="200">
        <f>SUM(R98:R99)</f>
        <v>0</v>
      </c>
      <c r="S97" s="199"/>
      <c r="T97" s="201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156</v>
      </c>
      <c r="AT97" s="203" t="s">
        <v>76</v>
      </c>
      <c r="AU97" s="203" t="s">
        <v>85</v>
      </c>
      <c r="AY97" s="202" t="s">
        <v>136</v>
      </c>
      <c r="BK97" s="204">
        <f>SUM(BK98:BK99)</f>
        <v>0</v>
      </c>
    </row>
    <row r="98" s="2" customFormat="1" ht="16.5" customHeight="1">
      <c r="A98" s="41"/>
      <c r="B98" s="42"/>
      <c r="C98" s="225" t="s">
        <v>151</v>
      </c>
      <c r="D98" s="225" t="s">
        <v>152</v>
      </c>
      <c r="E98" s="226" t="s">
        <v>3063</v>
      </c>
      <c r="F98" s="227" t="s">
        <v>3064</v>
      </c>
      <c r="G98" s="228" t="s">
        <v>155</v>
      </c>
      <c r="H98" s="229">
        <v>1</v>
      </c>
      <c r="I98" s="230"/>
      <c r="J98" s="231">
        <f>ROUND(I98*H98,2)</f>
        <v>0</v>
      </c>
      <c r="K98" s="227" t="s">
        <v>21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142</v>
      </c>
      <c r="AT98" s="217" t="s">
        <v>152</v>
      </c>
      <c r="AU98" s="217" t="s">
        <v>87</v>
      </c>
      <c r="AY98" s="20" t="s">
        <v>136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142</v>
      </c>
      <c r="BM98" s="217" t="s">
        <v>3065</v>
      </c>
    </row>
    <row r="99" s="2" customFormat="1">
      <c r="A99" s="41"/>
      <c r="B99" s="42"/>
      <c r="C99" s="43"/>
      <c r="D99" s="219" t="s">
        <v>143</v>
      </c>
      <c r="E99" s="43"/>
      <c r="F99" s="220" t="s">
        <v>3066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143</v>
      </c>
      <c r="AU99" s="20" t="s">
        <v>87</v>
      </c>
    </row>
    <row r="100" s="12" customFormat="1" ht="22.8" customHeight="1">
      <c r="A100" s="12"/>
      <c r="B100" s="191"/>
      <c r="C100" s="192"/>
      <c r="D100" s="193" t="s">
        <v>76</v>
      </c>
      <c r="E100" s="256" t="s">
        <v>3067</v>
      </c>
      <c r="F100" s="256" t="s">
        <v>3062</v>
      </c>
      <c r="G100" s="192"/>
      <c r="H100" s="192"/>
      <c r="I100" s="195"/>
      <c r="J100" s="257">
        <f>BK100</f>
        <v>0</v>
      </c>
      <c r="K100" s="192"/>
      <c r="L100" s="197"/>
      <c r="M100" s="198"/>
      <c r="N100" s="199"/>
      <c r="O100" s="199"/>
      <c r="P100" s="200">
        <f>SUM(P101:P115)</f>
        <v>0</v>
      </c>
      <c r="Q100" s="199"/>
      <c r="R100" s="200">
        <f>SUM(R101:R115)</f>
        <v>0</v>
      </c>
      <c r="S100" s="199"/>
      <c r="T100" s="201">
        <f>SUM(T101:T115)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156</v>
      </c>
      <c r="AT100" s="203" t="s">
        <v>76</v>
      </c>
      <c r="AU100" s="203" t="s">
        <v>85</v>
      </c>
      <c r="AY100" s="202" t="s">
        <v>136</v>
      </c>
      <c r="BK100" s="204">
        <f>SUM(BK101:BK115)</f>
        <v>0</v>
      </c>
    </row>
    <row r="101" s="2" customFormat="1" ht="16.5" customHeight="1">
      <c r="A101" s="41"/>
      <c r="B101" s="42"/>
      <c r="C101" s="225" t="s">
        <v>816</v>
      </c>
      <c r="D101" s="225" t="s">
        <v>152</v>
      </c>
      <c r="E101" s="226" t="s">
        <v>3068</v>
      </c>
      <c r="F101" s="227" t="s">
        <v>3069</v>
      </c>
      <c r="G101" s="228" t="s">
        <v>155</v>
      </c>
      <c r="H101" s="229">
        <v>1</v>
      </c>
      <c r="I101" s="230"/>
      <c r="J101" s="231">
        <f>ROUND(I101*H101,2)</f>
        <v>0</v>
      </c>
      <c r="K101" s="227" t="s">
        <v>21</v>
      </c>
      <c r="L101" s="47"/>
      <c r="M101" s="232" t="s">
        <v>21</v>
      </c>
      <c r="N101" s="233" t="s">
        <v>48</v>
      </c>
      <c r="O101" s="87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7" t="s">
        <v>142</v>
      </c>
      <c r="AT101" s="217" t="s">
        <v>152</v>
      </c>
      <c r="AU101" s="217" t="s">
        <v>87</v>
      </c>
      <c r="AY101" s="20" t="s">
        <v>136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20" t="s">
        <v>85</v>
      </c>
      <c r="BK101" s="218">
        <f>ROUND(I101*H101,2)</f>
        <v>0</v>
      </c>
      <c r="BL101" s="20" t="s">
        <v>142</v>
      </c>
      <c r="BM101" s="217" t="s">
        <v>3070</v>
      </c>
    </row>
    <row r="102" s="2" customFormat="1">
      <c r="A102" s="41"/>
      <c r="B102" s="42"/>
      <c r="C102" s="43"/>
      <c r="D102" s="219" t="s">
        <v>143</v>
      </c>
      <c r="E102" s="43"/>
      <c r="F102" s="220" t="s">
        <v>3069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143</v>
      </c>
      <c r="AU102" s="20" t="s">
        <v>87</v>
      </c>
    </row>
    <row r="103" s="2" customFormat="1" ht="16.5" customHeight="1">
      <c r="A103" s="41"/>
      <c r="B103" s="42"/>
      <c r="C103" s="225" t="s">
        <v>141</v>
      </c>
      <c r="D103" s="225" t="s">
        <v>152</v>
      </c>
      <c r="E103" s="226" t="s">
        <v>3071</v>
      </c>
      <c r="F103" s="227" t="s">
        <v>3072</v>
      </c>
      <c r="G103" s="228" t="s">
        <v>155</v>
      </c>
      <c r="H103" s="229">
        <v>1</v>
      </c>
      <c r="I103" s="230"/>
      <c r="J103" s="231">
        <f>ROUND(I103*H103,2)</f>
        <v>0</v>
      </c>
      <c r="K103" s="227" t="s">
        <v>21</v>
      </c>
      <c r="L103" s="47"/>
      <c r="M103" s="232" t="s">
        <v>21</v>
      </c>
      <c r="N103" s="233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142</v>
      </c>
      <c r="AT103" s="217" t="s">
        <v>152</v>
      </c>
      <c r="AU103" s="217" t="s">
        <v>87</v>
      </c>
      <c r="AY103" s="20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142</v>
      </c>
      <c r="BM103" s="217" t="s">
        <v>3073</v>
      </c>
    </row>
    <row r="104" s="2" customFormat="1">
      <c r="A104" s="41"/>
      <c r="B104" s="42"/>
      <c r="C104" s="43"/>
      <c r="D104" s="219" t="s">
        <v>143</v>
      </c>
      <c r="E104" s="43"/>
      <c r="F104" s="220" t="s">
        <v>3072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143</v>
      </c>
      <c r="AU104" s="20" t="s">
        <v>87</v>
      </c>
    </row>
    <row r="105" s="2" customFormat="1" ht="16.5" customHeight="1">
      <c r="A105" s="41"/>
      <c r="B105" s="42"/>
      <c r="C105" s="225" t="s">
        <v>167</v>
      </c>
      <c r="D105" s="225" t="s">
        <v>152</v>
      </c>
      <c r="E105" s="226" t="s">
        <v>3074</v>
      </c>
      <c r="F105" s="227" t="s">
        <v>3075</v>
      </c>
      <c r="G105" s="228" t="s">
        <v>155</v>
      </c>
      <c r="H105" s="229">
        <v>1</v>
      </c>
      <c r="I105" s="230"/>
      <c r="J105" s="231">
        <f>ROUND(I105*H105,2)</f>
        <v>0</v>
      </c>
      <c r="K105" s="227" t="s">
        <v>21</v>
      </c>
      <c r="L105" s="47"/>
      <c r="M105" s="232" t="s">
        <v>21</v>
      </c>
      <c r="N105" s="233" t="s">
        <v>48</v>
      </c>
      <c r="O105" s="87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7" t="s">
        <v>142</v>
      </c>
      <c r="AT105" s="217" t="s">
        <v>152</v>
      </c>
      <c r="AU105" s="217" t="s">
        <v>87</v>
      </c>
      <c r="AY105" s="20" t="s">
        <v>136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0" t="s">
        <v>85</v>
      </c>
      <c r="BK105" s="218">
        <f>ROUND(I105*H105,2)</f>
        <v>0</v>
      </c>
      <c r="BL105" s="20" t="s">
        <v>142</v>
      </c>
      <c r="BM105" s="217" t="s">
        <v>3076</v>
      </c>
    </row>
    <row r="106" s="2" customFormat="1">
      <c r="A106" s="41"/>
      <c r="B106" s="42"/>
      <c r="C106" s="43"/>
      <c r="D106" s="219" t="s">
        <v>143</v>
      </c>
      <c r="E106" s="43"/>
      <c r="F106" s="220" t="s">
        <v>3075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143</v>
      </c>
      <c r="AU106" s="20" t="s">
        <v>87</v>
      </c>
    </row>
    <row r="107" s="2" customFormat="1" ht="16.5" customHeight="1">
      <c r="A107" s="41"/>
      <c r="B107" s="42"/>
      <c r="C107" s="225" t="s">
        <v>159</v>
      </c>
      <c r="D107" s="225" t="s">
        <v>152</v>
      </c>
      <c r="E107" s="226" t="s">
        <v>3077</v>
      </c>
      <c r="F107" s="227" t="s">
        <v>3078</v>
      </c>
      <c r="G107" s="228" t="s">
        <v>155</v>
      </c>
      <c r="H107" s="229">
        <v>1</v>
      </c>
      <c r="I107" s="230"/>
      <c r="J107" s="231">
        <f>ROUND(I107*H107,2)</f>
        <v>0</v>
      </c>
      <c r="K107" s="227" t="s">
        <v>21</v>
      </c>
      <c r="L107" s="47"/>
      <c r="M107" s="232" t="s">
        <v>21</v>
      </c>
      <c r="N107" s="233" t="s">
        <v>48</v>
      </c>
      <c r="O107" s="87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7" t="s">
        <v>142</v>
      </c>
      <c r="AT107" s="217" t="s">
        <v>152</v>
      </c>
      <c r="AU107" s="217" t="s">
        <v>87</v>
      </c>
      <c r="AY107" s="20" t="s">
        <v>136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0" t="s">
        <v>85</v>
      </c>
      <c r="BK107" s="218">
        <f>ROUND(I107*H107,2)</f>
        <v>0</v>
      </c>
      <c r="BL107" s="20" t="s">
        <v>142</v>
      </c>
      <c r="BM107" s="217" t="s">
        <v>3079</v>
      </c>
    </row>
    <row r="108" s="2" customFormat="1">
      <c r="A108" s="41"/>
      <c r="B108" s="42"/>
      <c r="C108" s="43"/>
      <c r="D108" s="219" t="s">
        <v>143</v>
      </c>
      <c r="E108" s="43"/>
      <c r="F108" s="220" t="s">
        <v>3078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143</v>
      </c>
      <c r="AU108" s="20" t="s">
        <v>87</v>
      </c>
    </row>
    <row r="109" s="2" customFormat="1" ht="16.5" customHeight="1">
      <c r="A109" s="41"/>
      <c r="B109" s="42"/>
      <c r="C109" s="225" t="s">
        <v>174</v>
      </c>
      <c r="D109" s="225" t="s">
        <v>152</v>
      </c>
      <c r="E109" s="226" t="s">
        <v>3080</v>
      </c>
      <c r="F109" s="227" t="s">
        <v>3081</v>
      </c>
      <c r="G109" s="228" t="s">
        <v>155</v>
      </c>
      <c r="H109" s="229">
        <v>1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3082</v>
      </c>
      <c r="AT109" s="217" t="s">
        <v>152</v>
      </c>
      <c r="AU109" s="217" t="s">
        <v>87</v>
      </c>
      <c r="AY109" s="20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3082</v>
      </c>
      <c r="BM109" s="217" t="s">
        <v>3083</v>
      </c>
    </row>
    <row r="110" s="2" customFormat="1">
      <c r="A110" s="41"/>
      <c r="B110" s="42"/>
      <c r="C110" s="43"/>
      <c r="D110" s="219" t="s">
        <v>143</v>
      </c>
      <c r="E110" s="43"/>
      <c r="F110" s="220" t="s">
        <v>3084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143</v>
      </c>
      <c r="AU110" s="20" t="s">
        <v>87</v>
      </c>
    </row>
    <row r="111" s="2" customFormat="1" ht="16.5" customHeight="1">
      <c r="A111" s="41"/>
      <c r="B111" s="42"/>
      <c r="C111" s="225" t="s">
        <v>8</v>
      </c>
      <c r="D111" s="225" t="s">
        <v>152</v>
      </c>
      <c r="E111" s="226" t="s">
        <v>3085</v>
      </c>
      <c r="F111" s="227" t="s">
        <v>3086</v>
      </c>
      <c r="G111" s="228" t="s">
        <v>155</v>
      </c>
      <c r="H111" s="229">
        <v>1</v>
      </c>
      <c r="I111" s="230"/>
      <c r="J111" s="231">
        <f>ROUND(I111*H111,2)</f>
        <v>0</v>
      </c>
      <c r="K111" s="227" t="s">
        <v>21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142</v>
      </c>
      <c r="AT111" s="217" t="s">
        <v>152</v>
      </c>
      <c r="AU111" s="217" t="s">
        <v>87</v>
      </c>
      <c r="AY111" s="20" t="s">
        <v>136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142</v>
      </c>
      <c r="BM111" s="217" t="s">
        <v>3087</v>
      </c>
    </row>
    <row r="112" s="2" customFormat="1">
      <c r="A112" s="41"/>
      <c r="B112" s="42"/>
      <c r="C112" s="43"/>
      <c r="D112" s="219" t="s">
        <v>143</v>
      </c>
      <c r="E112" s="43"/>
      <c r="F112" s="220" t="s">
        <v>3088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143</v>
      </c>
      <c r="AU112" s="20" t="s">
        <v>87</v>
      </c>
    </row>
    <row r="113" s="2" customFormat="1" ht="16.5" customHeight="1">
      <c r="A113" s="41"/>
      <c r="B113" s="42"/>
      <c r="C113" s="225" t="s">
        <v>181</v>
      </c>
      <c r="D113" s="225" t="s">
        <v>152</v>
      </c>
      <c r="E113" s="226" t="s">
        <v>3089</v>
      </c>
      <c r="F113" s="227" t="s">
        <v>3090</v>
      </c>
      <c r="G113" s="228" t="s">
        <v>155</v>
      </c>
      <c r="H113" s="229">
        <v>1</v>
      </c>
      <c r="I113" s="230"/>
      <c r="J113" s="231">
        <f>ROUND(I113*H113,2)</f>
        <v>0</v>
      </c>
      <c r="K113" s="227" t="s">
        <v>21</v>
      </c>
      <c r="L113" s="47"/>
      <c r="M113" s="232" t="s">
        <v>21</v>
      </c>
      <c r="N113" s="233" t="s">
        <v>48</v>
      </c>
      <c r="O113" s="87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7" t="s">
        <v>3082</v>
      </c>
      <c r="AT113" s="217" t="s">
        <v>152</v>
      </c>
      <c r="AU113" s="217" t="s">
        <v>87</v>
      </c>
      <c r="AY113" s="20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20" t="s">
        <v>85</v>
      </c>
      <c r="BK113" s="218">
        <f>ROUND(I113*H113,2)</f>
        <v>0</v>
      </c>
      <c r="BL113" s="20" t="s">
        <v>3082</v>
      </c>
      <c r="BM113" s="217" t="s">
        <v>3091</v>
      </c>
    </row>
    <row r="114" s="2" customFormat="1">
      <c r="A114" s="41"/>
      <c r="B114" s="42"/>
      <c r="C114" s="43"/>
      <c r="D114" s="219" t="s">
        <v>143</v>
      </c>
      <c r="E114" s="43"/>
      <c r="F114" s="220" t="s">
        <v>3092</v>
      </c>
      <c r="G114" s="43"/>
      <c r="H114" s="43"/>
      <c r="I114" s="221"/>
      <c r="J114" s="43"/>
      <c r="K114" s="43"/>
      <c r="L114" s="47"/>
      <c r="M114" s="222"/>
      <c r="N114" s="22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143</v>
      </c>
      <c r="AU114" s="20" t="s">
        <v>87</v>
      </c>
    </row>
    <row r="115" s="2" customFormat="1">
      <c r="A115" s="41"/>
      <c r="B115" s="42"/>
      <c r="C115" s="43"/>
      <c r="D115" s="219" t="s">
        <v>144</v>
      </c>
      <c r="E115" s="43"/>
      <c r="F115" s="224" t="s">
        <v>3093</v>
      </c>
      <c r="G115" s="43"/>
      <c r="H115" s="43"/>
      <c r="I115" s="221"/>
      <c r="J115" s="43"/>
      <c r="K115" s="43"/>
      <c r="L115" s="47"/>
      <c r="M115" s="268"/>
      <c r="N115" s="269"/>
      <c r="O115" s="270"/>
      <c r="P115" s="270"/>
      <c r="Q115" s="270"/>
      <c r="R115" s="270"/>
      <c r="S115" s="270"/>
      <c r="T115" s="27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87</v>
      </c>
    </row>
    <row r="116" s="2" customFormat="1" ht="6.96" customHeight="1">
      <c r="A116" s="41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47"/>
      <c r="M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</sheetData>
  <sheetProtection sheet="1" autoFilter="0" formatColumns="0" formatRows="0" objects="1" scenarios="1" spinCount="100000" saltValue="vKP7VDN4Ujbso9gsI/EJMUVjfsS6Vwr07QwX1bVlSLPUOV0IBBourFmW4Bp8tPLfLhbMg9GwWKcpxjn1YGpF4w==" hashValue="XhouxuuCB7ht7PMU1oh7+r3etMkvt9NFvuvdsQBPEDzROKE5KYVSL5euxCjMU765v3Oj3rnNyH8CifeCfqsS8g==" algorithmName="SHA-512" password="CC35"/>
  <autoFilter ref="C82:K11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3"/>
    </row>
    <row r="4" s="1" customFormat="1" ht="24.96" customHeight="1">
      <c r="B4" s="23"/>
      <c r="C4" s="133" t="s">
        <v>3094</v>
      </c>
      <c r="H4" s="23"/>
    </row>
    <row r="5" s="1" customFormat="1" ht="12" customHeight="1">
      <c r="B5" s="23"/>
      <c r="C5" s="292" t="s">
        <v>13</v>
      </c>
      <c r="D5" s="143" t="s">
        <v>14</v>
      </c>
      <c r="E5" s="1"/>
      <c r="F5" s="1"/>
      <c r="H5" s="23"/>
    </row>
    <row r="6" s="1" customFormat="1" ht="36.96" customHeight="1">
      <c r="B6" s="23"/>
      <c r="C6" s="293" t="s">
        <v>16</v>
      </c>
      <c r="D6" s="294" t="s">
        <v>17</v>
      </c>
      <c r="E6" s="1"/>
      <c r="F6" s="1"/>
      <c r="H6" s="23"/>
    </row>
    <row r="7" s="1" customFormat="1" ht="16.5" customHeight="1">
      <c r="B7" s="23"/>
      <c r="C7" s="135" t="s">
        <v>24</v>
      </c>
      <c r="D7" s="140" t="str">
        <f>'Rekapitulace stavby'!AN8</f>
        <v>4. 10. 2024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0"/>
      <c r="B9" s="295"/>
      <c r="C9" s="296" t="s">
        <v>58</v>
      </c>
      <c r="D9" s="297" t="s">
        <v>59</v>
      </c>
      <c r="E9" s="297" t="s">
        <v>123</v>
      </c>
      <c r="F9" s="298" t="s">
        <v>3095</v>
      </c>
      <c r="G9" s="180"/>
      <c r="H9" s="295"/>
    </row>
    <row r="10" s="2" customFormat="1" ht="26.4" customHeight="1">
      <c r="A10" s="41"/>
      <c r="B10" s="47"/>
      <c r="C10" s="299" t="s">
        <v>88</v>
      </c>
      <c r="D10" s="299" t="s">
        <v>89</v>
      </c>
      <c r="E10" s="41"/>
      <c r="F10" s="41"/>
      <c r="G10" s="41"/>
      <c r="H10" s="47"/>
    </row>
    <row r="11" s="2" customFormat="1" ht="16.8" customHeight="1">
      <c r="A11" s="41"/>
      <c r="B11" s="47"/>
      <c r="C11" s="300" t="s">
        <v>545</v>
      </c>
      <c r="D11" s="301" t="s">
        <v>546</v>
      </c>
      <c r="E11" s="302" t="s">
        <v>194</v>
      </c>
      <c r="F11" s="303">
        <v>1595.7750000000001</v>
      </c>
      <c r="G11" s="41"/>
      <c r="H11" s="47"/>
    </row>
    <row r="12" s="2" customFormat="1" ht="16.8" customHeight="1">
      <c r="A12" s="41"/>
      <c r="B12" s="47"/>
      <c r="C12" s="304" t="s">
        <v>21</v>
      </c>
      <c r="D12" s="304" t="s">
        <v>1120</v>
      </c>
      <c r="E12" s="20" t="s">
        <v>21</v>
      </c>
      <c r="F12" s="305">
        <v>0</v>
      </c>
      <c r="G12" s="41"/>
      <c r="H12" s="47"/>
    </row>
    <row r="13" s="2" customFormat="1" ht="16.8" customHeight="1">
      <c r="A13" s="41"/>
      <c r="B13" s="47"/>
      <c r="C13" s="304" t="s">
        <v>21</v>
      </c>
      <c r="D13" s="304" t="s">
        <v>1121</v>
      </c>
      <c r="E13" s="20" t="s">
        <v>21</v>
      </c>
      <c r="F13" s="305">
        <v>7.2400000000000002</v>
      </c>
      <c r="G13" s="41"/>
      <c r="H13" s="47"/>
    </row>
    <row r="14" s="2" customFormat="1" ht="16.8" customHeight="1">
      <c r="A14" s="41"/>
      <c r="B14" s="47"/>
      <c r="C14" s="304" t="s">
        <v>21</v>
      </c>
      <c r="D14" s="304" t="s">
        <v>1122</v>
      </c>
      <c r="E14" s="20" t="s">
        <v>21</v>
      </c>
      <c r="F14" s="305">
        <v>0</v>
      </c>
      <c r="G14" s="41"/>
      <c r="H14" s="47"/>
    </row>
    <row r="15" s="2" customFormat="1" ht="16.8" customHeight="1">
      <c r="A15" s="41"/>
      <c r="B15" s="47"/>
      <c r="C15" s="304" t="s">
        <v>21</v>
      </c>
      <c r="D15" s="304" t="s">
        <v>1123</v>
      </c>
      <c r="E15" s="20" t="s">
        <v>21</v>
      </c>
      <c r="F15" s="305">
        <v>0</v>
      </c>
      <c r="G15" s="41"/>
      <c r="H15" s="47"/>
    </row>
    <row r="16" s="2" customFormat="1" ht="16.8" customHeight="1">
      <c r="A16" s="41"/>
      <c r="B16" s="47"/>
      <c r="C16" s="304" t="s">
        <v>21</v>
      </c>
      <c r="D16" s="304" t="s">
        <v>1124</v>
      </c>
      <c r="E16" s="20" t="s">
        <v>21</v>
      </c>
      <c r="F16" s="305">
        <v>489</v>
      </c>
      <c r="G16" s="41"/>
      <c r="H16" s="47"/>
    </row>
    <row r="17" s="2" customFormat="1" ht="16.8" customHeight="1">
      <c r="A17" s="41"/>
      <c r="B17" s="47"/>
      <c r="C17" s="304" t="s">
        <v>21</v>
      </c>
      <c r="D17" s="304" t="s">
        <v>1125</v>
      </c>
      <c r="E17" s="20" t="s">
        <v>21</v>
      </c>
      <c r="F17" s="305">
        <v>13.6</v>
      </c>
      <c r="G17" s="41"/>
      <c r="H17" s="47"/>
    </row>
    <row r="18" s="2" customFormat="1" ht="16.8" customHeight="1">
      <c r="A18" s="41"/>
      <c r="B18" s="47"/>
      <c r="C18" s="304" t="s">
        <v>21</v>
      </c>
      <c r="D18" s="304" t="s">
        <v>1126</v>
      </c>
      <c r="E18" s="20" t="s">
        <v>21</v>
      </c>
      <c r="F18" s="305">
        <v>19.84</v>
      </c>
      <c r="G18" s="41"/>
      <c r="H18" s="47"/>
    </row>
    <row r="19" s="2" customFormat="1" ht="16.8" customHeight="1">
      <c r="A19" s="41"/>
      <c r="B19" s="47"/>
      <c r="C19" s="304" t="s">
        <v>21</v>
      </c>
      <c r="D19" s="304" t="s">
        <v>1127</v>
      </c>
      <c r="E19" s="20" t="s">
        <v>21</v>
      </c>
      <c r="F19" s="305">
        <v>0</v>
      </c>
      <c r="G19" s="41"/>
      <c r="H19" s="47"/>
    </row>
    <row r="20" s="2" customFormat="1" ht="16.8" customHeight="1">
      <c r="A20" s="41"/>
      <c r="B20" s="47"/>
      <c r="C20" s="304" t="s">
        <v>21</v>
      </c>
      <c r="D20" s="304" t="s">
        <v>1128</v>
      </c>
      <c r="E20" s="20" t="s">
        <v>21</v>
      </c>
      <c r="F20" s="305">
        <v>583.29999999999995</v>
      </c>
      <c r="G20" s="41"/>
      <c r="H20" s="47"/>
    </row>
    <row r="21" s="2" customFormat="1" ht="16.8" customHeight="1">
      <c r="A21" s="41"/>
      <c r="B21" s="47"/>
      <c r="C21" s="304" t="s">
        <v>21</v>
      </c>
      <c r="D21" s="304" t="s">
        <v>1129</v>
      </c>
      <c r="E21" s="20" t="s">
        <v>21</v>
      </c>
      <c r="F21" s="305">
        <v>27.199999999999999</v>
      </c>
      <c r="G21" s="41"/>
      <c r="H21" s="47"/>
    </row>
    <row r="22" s="2" customFormat="1" ht="16.8" customHeight="1">
      <c r="A22" s="41"/>
      <c r="B22" s="47"/>
      <c r="C22" s="304" t="s">
        <v>21</v>
      </c>
      <c r="D22" s="304" t="s">
        <v>1130</v>
      </c>
      <c r="E22" s="20" t="s">
        <v>21</v>
      </c>
      <c r="F22" s="305">
        <v>23.559999999999999</v>
      </c>
      <c r="G22" s="41"/>
      <c r="H22" s="47"/>
    </row>
    <row r="23" s="2" customFormat="1" ht="16.8" customHeight="1">
      <c r="A23" s="41"/>
      <c r="B23" s="47"/>
      <c r="C23" s="304" t="s">
        <v>21</v>
      </c>
      <c r="D23" s="304" t="s">
        <v>1131</v>
      </c>
      <c r="E23" s="20" t="s">
        <v>21</v>
      </c>
      <c r="F23" s="305">
        <v>0</v>
      </c>
      <c r="G23" s="41"/>
      <c r="H23" s="47"/>
    </row>
    <row r="24" s="2" customFormat="1" ht="16.8" customHeight="1">
      <c r="A24" s="41"/>
      <c r="B24" s="47"/>
      <c r="C24" s="304" t="s">
        <v>21</v>
      </c>
      <c r="D24" s="304" t="s">
        <v>1132</v>
      </c>
      <c r="E24" s="20" t="s">
        <v>21</v>
      </c>
      <c r="F24" s="305">
        <v>142.33000000000001</v>
      </c>
      <c r="G24" s="41"/>
      <c r="H24" s="47"/>
    </row>
    <row r="25" s="2" customFormat="1" ht="16.8" customHeight="1">
      <c r="A25" s="41"/>
      <c r="B25" s="47"/>
      <c r="C25" s="304" t="s">
        <v>21</v>
      </c>
      <c r="D25" s="304" t="s">
        <v>1133</v>
      </c>
      <c r="E25" s="20" t="s">
        <v>21</v>
      </c>
      <c r="F25" s="305">
        <v>107.59999999999999</v>
      </c>
      <c r="G25" s="41"/>
      <c r="H25" s="47"/>
    </row>
    <row r="26" s="2" customFormat="1" ht="16.8" customHeight="1">
      <c r="A26" s="41"/>
      <c r="B26" s="47"/>
      <c r="C26" s="304" t="s">
        <v>21</v>
      </c>
      <c r="D26" s="304" t="s">
        <v>1134</v>
      </c>
      <c r="E26" s="20" t="s">
        <v>21</v>
      </c>
      <c r="F26" s="305">
        <v>122.12000000000001</v>
      </c>
      <c r="G26" s="41"/>
      <c r="H26" s="47"/>
    </row>
    <row r="27" s="2" customFormat="1" ht="16.8" customHeight="1">
      <c r="A27" s="41"/>
      <c r="B27" s="47"/>
      <c r="C27" s="304" t="s">
        <v>21</v>
      </c>
      <c r="D27" s="304" t="s">
        <v>1135</v>
      </c>
      <c r="E27" s="20" t="s">
        <v>21</v>
      </c>
      <c r="F27" s="305">
        <v>19.600000000000001</v>
      </c>
      <c r="G27" s="41"/>
      <c r="H27" s="47"/>
    </row>
    <row r="28" s="2" customFormat="1" ht="16.8" customHeight="1">
      <c r="A28" s="41"/>
      <c r="B28" s="47"/>
      <c r="C28" s="304" t="s">
        <v>21</v>
      </c>
      <c r="D28" s="304" t="s">
        <v>1103</v>
      </c>
      <c r="E28" s="20" t="s">
        <v>21</v>
      </c>
      <c r="F28" s="305">
        <v>0</v>
      </c>
      <c r="G28" s="41"/>
      <c r="H28" s="47"/>
    </row>
    <row r="29" s="2" customFormat="1" ht="16.8" customHeight="1">
      <c r="A29" s="41"/>
      <c r="B29" s="47"/>
      <c r="C29" s="304" t="s">
        <v>21</v>
      </c>
      <c r="D29" s="304" t="s">
        <v>1136</v>
      </c>
      <c r="E29" s="20" t="s">
        <v>21</v>
      </c>
      <c r="F29" s="305">
        <v>1.8360000000000001</v>
      </c>
      <c r="G29" s="41"/>
      <c r="H29" s="47"/>
    </row>
    <row r="30" s="2" customFormat="1" ht="16.8" customHeight="1">
      <c r="A30" s="41"/>
      <c r="B30" s="47"/>
      <c r="C30" s="304" t="s">
        <v>21</v>
      </c>
      <c r="D30" s="304" t="s">
        <v>1106</v>
      </c>
      <c r="E30" s="20" t="s">
        <v>21</v>
      </c>
      <c r="F30" s="305">
        <v>0</v>
      </c>
      <c r="G30" s="41"/>
      <c r="H30" s="47"/>
    </row>
    <row r="31" s="2" customFormat="1" ht="16.8" customHeight="1">
      <c r="A31" s="41"/>
      <c r="B31" s="47"/>
      <c r="C31" s="304" t="s">
        <v>21</v>
      </c>
      <c r="D31" s="304" t="s">
        <v>1137</v>
      </c>
      <c r="E31" s="20" t="s">
        <v>21</v>
      </c>
      <c r="F31" s="305">
        <v>14.914</v>
      </c>
      <c r="G31" s="41"/>
      <c r="H31" s="47"/>
    </row>
    <row r="32" s="2" customFormat="1" ht="16.8" customHeight="1">
      <c r="A32" s="41"/>
      <c r="B32" s="47"/>
      <c r="C32" s="304" t="s">
        <v>21</v>
      </c>
      <c r="D32" s="304" t="s">
        <v>1113</v>
      </c>
      <c r="E32" s="20" t="s">
        <v>21</v>
      </c>
      <c r="F32" s="305">
        <v>0</v>
      </c>
      <c r="G32" s="41"/>
      <c r="H32" s="47"/>
    </row>
    <row r="33" s="2" customFormat="1" ht="16.8" customHeight="1">
      <c r="A33" s="41"/>
      <c r="B33" s="47"/>
      <c r="C33" s="304" t="s">
        <v>21</v>
      </c>
      <c r="D33" s="304" t="s">
        <v>1138</v>
      </c>
      <c r="E33" s="20" t="s">
        <v>21</v>
      </c>
      <c r="F33" s="305">
        <v>23.635000000000002</v>
      </c>
      <c r="G33" s="41"/>
      <c r="H33" s="47"/>
    </row>
    <row r="34" s="2" customFormat="1" ht="16.8" customHeight="1">
      <c r="A34" s="41"/>
      <c r="B34" s="47"/>
      <c r="C34" s="304" t="s">
        <v>545</v>
      </c>
      <c r="D34" s="304" t="s">
        <v>280</v>
      </c>
      <c r="E34" s="20" t="s">
        <v>21</v>
      </c>
      <c r="F34" s="305">
        <v>1595.7750000000001</v>
      </c>
      <c r="G34" s="41"/>
      <c r="H34" s="47"/>
    </row>
    <row r="35" s="2" customFormat="1" ht="16.8" customHeight="1">
      <c r="A35" s="41"/>
      <c r="B35" s="47"/>
      <c r="C35" s="306" t="s">
        <v>3096</v>
      </c>
      <c r="D35" s="41"/>
      <c r="E35" s="41"/>
      <c r="F35" s="41"/>
      <c r="G35" s="41"/>
      <c r="H35" s="47"/>
    </row>
    <row r="36" s="2" customFormat="1" ht="16.8" customHeight="1">
      <c r="A36" s="41"/>
      <c r="B36" s="47"/>
      <c r="C36" s="304" t="s">
        <v>1115</v>
      </c>
      <c r="D36" s="304" t="s">
        <v>1116</v>
      </c>
      <c r="E36" s="20" t="s">
        <v>194</v>
      </c>
      <c r="F36" s="305">
        <v>1595.7750000000001</v>
      </c>
      <c r="G36" s="41"/>
      <c r="H36" s="47"/>
    </row>
    <row r="37" s="2" customFormat="1" ht="16.8" customHeight="1">
      <c r="A37" s="41"/>
      <c r="B37" s="47"/>
      <c r="C37" s="304" t="s">
        <v>1139</v>
      </c>
      <c r="D37" s="304" t="s">
        <v>1140</v>
      </c>
      <c r="E37" s="20" t="s">
        <v>194</v>
      </c>
      <c r="F37" s="305">
        <v>1595.7750000000001</v>
      </c>
      <c r="G37" s="41"/>
      <c r="H37" s="47"/>
    </row>
    <row r="38" s="2" customFormat="1" ht="16.8" customHeight="1">
      <c r="A38" s="41"/>
      <c r="B38" s="47"/>
      <c r="C38" s="300" t="s">
        <v>548</v>
      </c>
      <c r="D38" s="301" t="s">
        <v>549</v>
      </c>
      <c r="E38" s="302" t="s">
        <v>550</v>
      </c>
      <c r="F38" s="303">
        <v>112.2</v>
      </c>
      <c r="G38" s="41"/>
      <c r="H38" s="47"/>
    </row>
    <row r="39" s="2" customFormat="1" ht="16.8" customHeight="1">
      <c r="A39" s="41"/>
      <c r="B39" s="47"/>
      <c r="C39" s="304" t="s">
        <v>548</v>
      </c>
      <c r="D39" s="304" t="s">
        <v>1061</v>
      </c>
      <c r="E39" s="20" t="s">
        <v>21</v>
      </c>
      <c r="F39" s="305">
        <v>112.2</v>
      </c>
      <c r="G39" s="41"/>
      <c r="H39" s="47"/>
    </row>
    <row r="40" s="2" customFormat="1" ht="16.8" customHeight="1">
      <c r="A40" s="41"/>
      <c r="B40" s="47"/>
      <c r="C40" s="306" t="s">
        <v>3096</v>
      </c>
      <c r="D40" s="41"/>
      <c r="E40" s="41"/>
      <c r="F40" s="41"/>
      <c r="G40" s="41"/>
      <c r="H40" s="47"/>
    </row>
    <row r="41" s="2" customFormat="1" ht="16.8" customHeight="1">
      <c r="A41" s="41"/>
      <c r="B41" s="47"/>
      <c r="C41" s="304" t="s">
        <v>1058</v>
      </c>
      <c r="D41" s="304" t="s">
        <v>1059</v>
      </c>
      <c r="E41" s="20" t="s">
        <v>550</v>
      </c>
      <c r="F41" s="305">
        <v>112.2</v>
      </c>
      <c r="G41" s="41"/>
      <c r="H41" s="47"/>
    </row>
    <row r="42" s="2" customFormat="1" ht="16.8" customHeight="1">
      <c r="A42" s="41"/>
      <c r="B42" s="47"/>
      <c r="C42" s="304" t="s">
        <v>1037</v>
      </c>
      <c r="D42" s="304" t="s">
        <v>1038</v>
      </c>
      <c r="E42" s="20" t="s">
        <v>550</v>
      </c>
      <c r="F42" s="305">
        <v>5.6100000000000003</v>
      </c>
      <c r="G42" s="41"/>
      <c r="H42" s="47"/>
    </row>
    <row r="43" s="2" customFormat="1" ht="16.8" customHeight="1">
      <c r="A43" s="41"/>
      <c r="B43" s="47"/>
      <c r="C43" s="300" t="s">
        <v>766</v>
      </c>
      <c r="D43" s="301" t="s">
        <v>767</v>
      </c>
      <c r="E43" s="302" t="s">
        <v>543</v>
      </c>
      <c r="F43" s="303">
        <v>9.5020000000000007</v>
      </c>
      <c r="G43" s="41"/>
      <c r="H43" s="47"/>
    </row>
    <row r="44" s="2" customFormat="1" ht="16.8" customHeight="1">
      <c r="A44" s="41"/>
      <c r="B44" s="47"/>
      <c r="C44" s="304" t="s">
        <v>21</v>
      </c>
      <c r="D44" s="304" t="s">
        <v>1520</v>
      </c>
      <c r="E44" s="20" t="s">
        <v>21</v>
      </c>
      <c r="F44" s="305">
        <v>0</v>
      </c>
      <c r="G44" s="41"/>
      <c r="H44" s="47"/>
    </row>
    <row r="45" s="2" customFormat="1" ht="16.8" customHeight="1">
      <c r="A45" s="41"/>
      <c r="B45" s="47"/>
      <c r="C45" s="304" t="s">
        <v>766</v>
      </c>
      <c r="D45" s="304" t="s">
        <v>1521</v>
      </c>
      <c r="E45" s="20" t="s">
        <v>21</v>
      </c>
      <c r="F45" s="305">
        <v>9.5020000000000007</v>
      </c>
      <c r="G45" s="41"/>
      <c r="H45" s="47"/>
    </row>
    <row r="46" s="2" customFormat="1" ht="16.8" customHeight="1">
      <c r="A46" s="41"/>
      <c r="B46" s="47"/>
      <c r="C46" s="306" t="s">
        <v>3096</v>
      </c>
      <c r="D46" s="41"/>
      <c r="E46" s="41"/>
      <c r="F46" s="41"/>
      <c r="G46" s="41"/>
      <c r="H46" s="47"/>
    </row>
    <row r="47" s="2" customFormat="1" ht="16.8" customHeight="1">
      <c r="A47" s="41"/>
      <c r="B47" s="47"/>
      <c r="C47" s="304" t="s">
        <v>1516</v>
      </c>
      <c r="D47" s="304" t="s">
        <v>1517</v>
      </c>
      <c r="E47" s="20" t="s">
        <v>543</v>
      </c>
      <c r="F47" s="305">
        <v>9.5020000000000007</v>
      </c>
      <c r="G47" s="41"/>
      <c r="H47" s="47"/>
    </row>
    <row r="48" s="2" customFormat="1" ht="16.8" customHeight="1">
      <c r="A48" s="41"/>
      <c r="B48" s="47"/>
      <c r="C48" s="304" t="s">
        <v>1729</v>
      </c>
      <c r="D48" s="304" t="s">
        <v>1730</v>
      </c>
      <c r="E48" s="20" t="s">
        <v>550</v>
      </c>
      <c r="F48" s="305">
        <v>441.74000000000001</v>
      </c>
      <c r="G48" s="41"/>
      <c r="H48" s="47"/>
    </row>
    <row r="49" s="2" customFormat="1" ht="16.8" customHeight="1">
      <c r="A49" s="41"/>
      <c r="B49" s="47"/>
      <c r="C49" s="300" t="s">
        <v>704</v>
      </c>
      <c r="D49" s="301" t="s">
        <v>705</v>
      </c>
      <c r="E49" s="302" t="s">
        <v>194</v>
      </c>
      <c r="F49" s="303">
        <v>601.58500000000004</v>
      </c>
      <c r="G49" s="41"/>
      <c r="H49" s="47"/>
    </row>
    <row r="50" s="2" customFormat="1" ht="16.8" customHeight="1">
      <c r="A50" s="41"/>
      <c r="B50" s="47"/>
      <c r="C50" s="304" t="s">
        <v>21</v>
      </c>
      <c r="D50" s="304" t="s">
        <v>1092</v>
      </c>
      <c r="E50" s="20" t="s">
        <v>21</v>
      </c>
      <c r="F50" s="305">
        <v>0</v>
      </c>
      <c r="G50" s="41"/>
      <c r="H50" s="47"/>
    </row>
    <row r="51" s="2" customFormat="1" ht="16.8" customHeight="1">
      <c r="A51" s="41"/>
      <c r="B51" s="47"/>
      <c r="C51" s="304" t="s">
        <v>21</v>
      </c>
      <c r="D51" s="304" t="s">
        <v>1204</v>
      </c>
      <c r="E51" s="20" t="s">
        <v>21</v>
      </c>
      <c r="F51" s="305">
        <v>269.82999999999998</v>
      </c>
      <c r="G51" s="41"/>
      <c r="H51" s="47"/>
    </row>
    <row r="52" s="2" customFormat="1" ht="16.8" customHeight="1">
      <c r="A52" s="41"/>
      <c r="B52" s="47"/>
      <c r="C52" s="304" t="s">
        <v>21</v>
      </c>
      <c r="D52" s="304" t="s">
        <v>1095</v>
      </c>
      <c r="E52" s="20" t="s">
        <v>21</v>
      </c>
      <c r="F52" s="305">
        <v>0</v>
      </c>
      <c r="G52" s="41"/>
      <c r="H52" s="47"/>
    </row>
    <row r="53" s="2" customFormat="1" ht="16.8" customHeight="1">
      <c r="A53" s="41"/>
      <c r="B53" s="47"/>
      <c r="C53" s="304" t="s">
        <v>21</v>
      </c>
      <c r="D53" s="304" t="s">
        <v>1205</v>
      </c>
      <c r="E53" s="20" t="s">
        <v>21</v>
      </c>
      <c r="F53" s="305">
        <v>322.57499999999999</v>
      </c>
      <c r="G53" s="41"/>
      <c r="H53" s="47"/>
    </row>
    <row r="54" s="2" customFormat="1" ht="16.8" customHeight="1">
      <c r="A54" s="41"/>
      <c r="B54" s="47"/>
      <c r="C54" s="304" t="s">
        <v>21</v>
      </c>
      <c r="D54" s="304" t="s">
        <v>1098</v>
      </c>
      <c r="E54" s="20" t="s">
        <v>21</v>
      </c>
      <c r="F54" s="305">
        <v>0</v>
      </c>
      <c r="G54" s="41"/>
      <c r="H54" s="47"/>
    </row>
    <row r="55" s="2" customFormat="1" ht="16.8" customHeight="1">
      <c r="A55" s="41"/>
      <c r="B55" s="47"/>
      <c r="C55" s="304" t="s">
        <v>21</v>
      </c>
      <c r="D55" s="304" t="s">
        <v>1206</v>
      </c>
      <c r="E55" s="20" t="s">
        <v>21</v>
      </c>
      <c r="F55" s="305">
        <v>1.6799999999999999</v>
      </c>
      <c r="G55" s="41"/>
      <c r="H55" s="47"/>
    </row>
    <row r="56" s="2" customFormat="1" ht="16.8" customHeight="1">
      <c r="A56" s="41"/>
      <c r="B56" s="47"/>
      <c r="C56" s="304" t="s">
        <v>21</v>
      </c>
      <c r="D56" s="304" t="s">
        <v>1113</v>
      </c>
      <c r="E56" s="20" t="s">
        <v>21</v>
      </c>
      <c r="F56" s="305">
        <v>0</v>
      </c>
      <c r="G56" s="41"/>
      <c r="H56" s="47"/>
    </row>
    <row r="57" s="2" customFormat="1" ht="16.8" customHeight="1">
      <c r="A57" s="41"/>
      <c r="B57" s="47"/>
      <c r="C57" s="304" t="s">
        <v>21</v>
      </c>
      <c r="D57" s="304" t="s">
        <v>1207</v>
      </c>
      <c r="E57" s="20" t="s">
        <v>21</v>
      </c>
      <c r="F57" s="305">
        <v>7.5</v>
      </c>
      <c r="G57" s="41"/>
      <c r="H57" s="47"/>
    </row>
    <row r="58" s="2" customFormat="1" ht="16.8" customHeight="1">
      <c r="A58" s="41"/>
      <c r="B58" s="47"/>
      <c r="C58" s="304" t="s">
        <v>704</v>
      </c>
      <c r="D58" s="304" t="s">
        <v>280</v>
      </c>
      <c r="E58" s="20" t="s">
        <v>21</v>
      </c>
      <c r="F58" s="305">
        <v>601.58500000000004</v>
      </c>
      <c r="G58" s="41"/>
      <c r="H58" s="47"/>
    </row>
    <row r="59" s="2" customFormat="1" ht="16.8" customHeight="1">
      <c r="A59" s="41"/>
      <c r="B59" s="47"/>
      <c r="C59" s="306" t="s">
        <v>3096</v>
      </c>
      <c r="D59" s="41"/>
      <c r="E59" s="41"/>
      <c r="F59" s="41"/>
      <c r="G59" s="41"/>
      <c r="H59" s="47"/>
    </row>
    <row r="60" s="2" customFormat="1" ht="16.8" customHeight="1">
      <c r="A60" s="41"/>
      <c r="B60" s="47"/>
      <c r="C60" s="304" t="s">
        <v>1198</v>
      </c>
      <c r="D60" s="304" t="s">
        <v>1199</v>
      </c>
      <c r="E60" s="20" t="s">
        <v>194</v>
      </c>
      <c r="F60" s="305">
        <v>601.58500000000004</v>
      </c>
      <c r="G60" s="41"/>
      <c r="H60" s="47"/>
    </row>
    <row r="61" s="2" customFormat="1" ht="16.8" customHeight="1">
      <c r="A61" s="41"/>
      <c r="B61" s="47"/>
      <c r="C61" s="304" t="s">
        <v>1746</v>
      </c>
      <c r="D61" s="304" t="s">
        <v>1747</v>
      </c>
      <c r="E61" s="20" t="s">
        <v>543</v>
      </c>
      <c r="F61" s="305">
        <v>1879.9559999999999</v>
      </c>
      <c r="G61" s="41"/>
      <c r="H61" s="47"/>
    </row>
    <row r="62" s="2" customFormat="1" ht="16.8" customHeight="1">
      <c r="A62" s="41"/>
      <c r="B62" s="47"/>
      <c r="C62" s="300" t="s">
        <v>708</v>
      </c>
      <c r="D62" s="301" t="s">
        <v>709</v>
      </c>
      <c r="E62" s="302" t="s">
        <v>543</v>
      </c>
      <c r="F62" s="303">
        <v>28.952000000000002</v>
      </c>
      <c r="G62" s="41"/>
      <c r="H62" s="47"/>
    </row>
    <row r="63" s="2" customFormat="1" ht="16.8" customHeight="1">
      <c r="A63" s="41"/>
      <c r="B63" s="47"/>
      <c r="C63" s="304" t="s">
        <v>21</v>
      </c>
      <c r="D63" s="304" t="s">
        <v>1092</v>
      </c>
      <c r="E63" s="20" t="s">
        <v>21</v>
      </c>
      <c r="F63" s="305">
        <v>0</v>
      </c>
      <c r="G63" s="41"/>
      <c r="H63" s="47"/>
    </row>
    <row r="64" s="2" customFormat="1" ht="16.8" customHeight="1">
      <c r="A64" s="41"/>
      <c r="B64" s="47"/>
      <c r="C64" s="304" t="s">
        <v>21</v>
      </c>
      <c r="D64" s="304" t="s">
        <v>1230</v>
      </c>
      <c r="E64" s="20" t="s">
        <v>21</v>
      </c>
      <c r="F64" s="305">
        <v>13.202999999999999</v>
      </c>
      <c r="G64" s="41"/>
      <c r="H64" s="47"/>
    </row>
    <row r="65" s="2" customFormat="1" ht="16.8" customHeight="1">
      <c r="A65" s="41"/>
      <c r="B65" s="47"/>
      <c r="C65" s="304" t="s">
        <v>21</v>
      </c>
      <c r="D65" s="304" t="s">
        <v>1095</v>
      </c>
      <c r="E65" s="20" t="s">
        <v>21</v>
      </c>
      <c r="F65" s="305">
        <v>0</v>
      </c>
      <c r="G65" s="41"/>
      <c r="H65" s="47"/>
    </row>
    <row r="66" s="2" customFormat="1" ht="16.8" customHeight="1">
      <c r="A66" s="41"/>
      <c r="B66" s="47"/>
      <c r="C66" s="304" t="s">
        <v>21</v>
      </c>
      <c r="D66" s="304" t="s">
        <v>1231</v>
      </c>
      <c r="E66" s="20" t="s">
        <v>21</v>
      </c>
      <c r="F66" s="305">
        <v>15.749000000000001</v>
      </c>
      <c r="G66" s="41"/>
      <c r="H66" s="47"/>
    </row>
    <row r="67" s="2" customFormat="1" ht="16.8" customHeight="1">
      <c r="A67" s="41"/>
      <c r="B67" s="47"/>
      <c r="C67" s="304" t="s">
        <v>708</v>
      </c>
      <c r="D67" s="304" t="s">
        <v>280</v>
      </c>
      <c r="E67" s="20" t="s">
        <v>21</v>
      </c>
      <c r="F67" s="305">
        <v>28.952000000000002</v>
      </c>
      <c r="G67" s="41"/>
      <c r="H67" s="47"/>
    </row>
    <row r="68" s="2" customFormat="1" ht="16.8" customHeight="1">
      <c r="A68" s="41"/>
      <c r="B68" s="47"/>
      <c r="C68" s="306" t="s">
        <v>3096</v>
      </c>
      <c r="D68" s="41"/>
      <c r="E68" s="41"/>
      <c r="F68" s="41"/>
      <c r="G68" s="41"/>
      <c r="H68" s="47"/>
    </row>
    <row r="69" s="2" customFormat="1" ht="16.8" customHeight="1">
      <c r="A69" s="41"/>
      <c r="B69" s="47"/>
      <c r="C69" s="304" t="s">
        <v>1225</v>
      </c>
      <c r="D69" s="304" t="s">
        <v>1226</v>
      </c>
      <c r="E69" s="20" t="s">
        <v>543</v>
      </c>
      <c r="F69" s="305">
        <v>28.952000000000002</v>
      </c>
      <c r="G69" s="41"/>
      <c r="H69" s="47"/>
    </row>
    <row r="70" s="2" customFormat="1" ht="16.8" customHeight="1">
      <c r="A70" s="41"/>
      <c r="B70" s="47"/>
      <c r="C70" s="304" t="s">
        <v>1746</v>
      </c>
      <c r="D70" s="304" t="s">
        <v>1747</v>
      </c>
      <c r="E70" s="20" t="s">
        <v>543</v>
      </c>
      <c r="F70" s="305">
        <v>1879.9559999999999</v>
      </c>
      <c r="G70" s="41"/>
      <c r="H70" s="47"/>
    </row>
    <row r="71" s="2" customFormat="1" ht="16.8" customHeight="1">
      <c r="A71" s="41"/>
      <c r="B71" s="47"/>
      <c r="C71" s="300" t="s">
        <v>554</v>
      </c>
      <c r="D71" s="301" t="s">
        <v>554</v>
      </c>
      <c r="E71" s="302" t="s">
        <v>555</v>
      </c>
      <c r="F71" s="303">
        <v>229.33199999999999</v>
      </c>
      <c r="G71" s="41"/>
      <c r="H71" s="47"/>
    </row>
    <row r="72" s="2" customFormat="1" ht="16.8" customHeight="1">
      <c r="A72" s="41"/>
      <c r="B72" s="47"/>
      <c r="C72" s="304" t="s">
        <v>21</v>
      </c>
      <c r="D72" s="304" t="s">
        <v>1092</v>
      </c>
      <c r="E72" s="20" t="s">
        <v>21</v>
      </c>
      <c r="F72" s="305">
        <v>0</v>
      </c>
      <c r="G72" s="41"/>
      <c r="H72" s="47"/>
    </row>
    <row r="73" s="2" customFormat="1" ht="16.8" customHeight="1">
      <c r="A73" s="41"/>
      <c r="B73" s="47"/>
      <c r="C73" s="304" t="s">
        <v>21</v>
      </c>
      <c r="D73" s="304" t="s">
        <v>1093</v>
      </c>
      <c r="E73" s="20" t="s">
        <v>21</v>
      </c>
      <c r="F73" s="305">
        <v>53.789999999999999</v>
      </c>
      <c r="G73" s="41"/>
      <c r="H73" s="47"/>
    </row>
    <row r="74" s="2" customFormat="1" ht="16.8" customHeight="1">
      <c r="A74" s="41"/>
      <c r="B74" s="47"/>
      <c r="C74" s="304" t="s">
        <v>21</v>
      </c>
      <c r="D74" s="304" t="s">
        <v>1094</v>
      </c>
      <c r="E74" s="20" t="s">
        <v>21</v>
      </c>
      <c r="F74" s="305">
        <v>49.939999999999998</v>
      </c>
      <c r="G74" s="41"/>
      <c r="H74" s="47"/>
    </row>
    <row r="75" s="2" customFormat="1" ht="16.8" customHeight="1">
      <c r="A75" s="41"/>
      <c r="B75" s="47"/>
      <c r="C75" s="304" t="s">
        <v>21</v>
      </c>
      <c r="D75" s="304" t="s">
        <v>1095</v>
      </c>
      <c r="E75" s="20" t="s">
        <v>21</v>
      </c>
      <c r="F75" s="305">
        <v>0</v>
      </c>
      <c r="G75" s="41"/>
      <c r="H75" s="47"/>
    </row>
    <row r="76" s="2" customFormat="1" ht="16.8" customHeight="1">
      <c r="A76" s="41"/>
      <c r="B76" s="47"/>
      <c r="C76" s="304" t="s">
        <v>21</v>
      </c>
      <c r="D76" s="304" t="s">
        <v>1096</v>
      </c>
      <c r="E76" s="20" t="s">
        <v>21</v>
      </c>
      <c r="F76" s="305">
        <v>64.162999999999997</v>
      </c>
      <c r="G76" s="41"/>
      <c r="H76" s="47"/>
    </row>
    <row r="77" s="2" customFormat="1" ht="16.8" customHeight="1">
      <c r="A77" s="41"/>
      <c r="B77" s="47"/>
      <c r="C77" s="304" t="s">
        <v>21</v>
      </c>
      <c r="D77" s="304" t="s">
        <v>1097</v>
      </c>
      <c r="E77" s="20" t="s">
        <v>21</v>
      </c>
      <c r="F77" s="305">
        <v>60.409999999999997</v>
      </c>
      <c r="G77" s="41"/>
      <c r="H77" s="47"/>
    </row>
    <row r="78" s="2" customFormat="1" ht="16.8" customHeight="1">
      <c r="A78" s="41"/>
      <c r="B78" s="47"/>
      <c r="C78" s="304" t="s">
        <v>21</v>
      </c>
      <c r="D78" s="304" t="s">
        <v>1098</v>
      </c>
      <c r="E78" s="20" t="s">
        <v>21</v>
      </c>
      <c r="F78" s="305">
        <v>0</v>
      </c>
      <c r="G78" s="41"/>
      <c r="H78" s="47"/>
    </row>
    <row r="79" s="2" customFormat="1" ht="16.8" customHeight="1">
      <c r="A79" s="41"/>
      <c r="B79" s="47"/>
      <c r="C79" s="304" t="s">
        <v>21</v>
      </c>
      <c r="D79" s="304" t="s">
        <v>1099</v>
      </c>
      <c r="E79" s="20" t="s">
        <v>21</v>
      </c>
      <c r="F79" s="305">
        <v>1.0289999999999999</v>
      </c>
      <c r="G79" s="41"/>
      <c r="H79" s="47"/>
    </row>
    <row r="80" s="2" customFormat="1" ht="16.8" customHeight="1">
      <c r="A80" s="41"/>
      <c r="B80" s="47"/>
      <c r="C80" s="304" t="s">
        <v>554</v>
      </c>
      <c r="D80" s="304" t="s">
        <v>833</v>
      </c>
      <c r="E80" s="20" t="s">
        <v>21</v>
      </c>
      <c r="F80" s="305">
        <v>229.33199999999999</v>
      </c>
      <c r="G80" s="41"/>
      <c r="H80" s="47"/>
    </row>
    <row r="81" s="2" customFormat="1" ht="16.8" customHeight="1">
      <c r="A81" s="41"/>
      <c r="B81" s="47"/>
      <c r="C81" s="306" t="s">
        <v>3096</v>
      </c>
      <c r="D81" s="41"/>
      <c r="E81" s="41"/>
      <c r="F81" s="41"/>
      <c r="G81" s="41"/>
      <c r="H81" s="47"/>
    </row>
    <row r="82" s="2" customFormat="1" ht="16.8" customHeight="1">
      <c r="A82" s="41"/>
      <c r="B82" s="47"/>
      <c r="C82" s="304" t="s">
        <v>1080</v>
      </c>
      <c r="D82" s="304" t="s">
        <v>1081</v>
      </c>
      <c r="E82" s="20" t="s">
        <v>543</v>
      </c>
      <c r="F82" s="305">
        <v>325.29700000000003</v>
      </c>
      <c r="G82" s="41"/>
      <c r="H82" s="47"/>
    </row>
    <row r="83" s="2" customFormat="1" ht="16.8" customHeight="1">
      <c r="A83" s="41"/>
      <c r="B83" s="47"/>
      <c r="C83" s="304" t="s">
        <v>1144</v>
      </c>
      <c r="D83" s="304" t="s">
        <v>1145</v>
      </c>
      <c r="E83" s="20" t="s">
        <v>550</v>
      </c>
      <c r="F83" s="305">
        <v>20.834</v>
      </c>
      <c r="G83" s="41"/>
      <c r="H83" s="47"/>
    </row>
    <row r="84" s="2" customFormat="1" ht="16.8" customHeight="1">
      <c r="A84" s="41"/>
      <c r="B84" s="47"/>
      <c r="C84" s="300" t="s">
        <v>557</v>
      </c>
      <c r="D84" s="301" t="s">
        <v>557</v>
      </c>
      <c r="E84" s="302" t="s">
        <v>550</v>
      </c>
      <c r="F84" s="303">
        <v>27</v>
      </c>
      <c r="G84" s="41"/>
      <c r="H84" s="47"/>
    </row>
    <row r="85" s="2" customFormat="1" ht="16.8" customHeight="1">
      <c r="A85" s="41"/>
      <c r="B85" s="47"/>
      <c r="C85" s="304" t="s">
        <v>21</v>
      </c>
      <c r="D85" s="304" t="s">
        <v>1036</v>
      </c>
      <c r="E85" s="20" t="s">
        <v>21</v>
      </c>
      <c r="F85" s="305">
        <v>27</v>
      </c>
      <c r="G85" s="41"/>
      <c r="H85" s="47"/>
    </row>
    <row r="86" s="2" customFormat="1" ht="16.8" customHeight="1">
      <c r="A86" s="41"/>
      <c r="B86" s="47"/>
      <c r="C86" s="304" t="s">
        <v>557</v>
      </c>
      <c r="D86" s="304" t="s">
        <v>280</v>
      </c>
      <c r="E86" s="20" t="s">
        <v>21</v>
      </c>
      <c r="F86" s="305">
        <v>27</v>
      </c>
      <c r="G86" s="41"/>
      <c r="H86" s="47"/>
    </row>
    <row r="87" s="2" customFormat="1" ht="16.8" customHeight="1">
      <c r="A87" s="41"/>
      <c r="B87" s="47"/>
      <c r="C87" s="306" t="s">
        <v>3096</v>
      </c>
      <c r="D87" s="41"/>
      <c r="E87" s="41"/>
      <c r="F87" s="41"/>
      <c r="G87" s="41"/>
      <c r="H87" s="47"/>
    </row>
    <row r="88" s="2" customFormat="1" ht="16.8" customHeight="1">
      <c r="A88" s="41"/>
      <c r="B88" s="47"/>
      <c r="C88" s="304" t="s">
        <v>1033</v>
      </c>
      <c r="D88" s="304" t="s">
        <v>1034</v>
      </c>
      <c r="E88" s="20" t="s">
        <v>550</v>
      </c>
      <c r="F88" s="305">
        <v>27</v>
      </c>
      <c r="G88" s="41"/>
      <c r="H88" s="47"/>
    </row>
    <row r="89" s="2" customFormat="1" ht="16.8" customHeight="1">
      <c r="A89" s="41"/>
      <c r="B89" s="47"/>
      <c r="C89" s="304" t="s">
        <v>1037</v>
      </c>
      <c r="D89" s="304" t="s">
        <v>1038</v>
      </c>
      <c r="E89" s="20" t="s">
        <v>550</v>
      </c>
      <c r="F89" s="305">
        <v>1.3500000000000001</v>
      </c>
      <c r="G89" s="41"/>
      <c r="H89" s="47"/>
    </row>
    <row r="90" s="2" customFormat="1" ht="16.8" customHeight="1">
      <c r="A90" s="41"/>
      <c r="B90" s="47"/>
      <c r="C90" s="300" t="s">
        <v>559</v>
      </c>
      <c r="D90" s="301" t="s">
        <v>560</v>
      </c>
      <c r="E90" s="302" t="s">
        <v>543</v>
      </c>
      <c r="F90" s="303">
        <v>780</v>
      </c>
      <c r="G90" s="41"/>
      <c r="H90" s="47"/>
    </row>
    <row r="91" s="2" customFormat="1" ht="16.8" customHeight="1">
      <c r="A91" s="41"/>
      <c r="B91" s="47"/>
      <c r="C91" s="304" t="s">
        <v>21</v>
      </c>
      <c r="D91" s="304" t="s">
        <v>1461</v>
      </c>
      <c r="E91" s="20" t="s">
        <v>21</v>
      </c>
      <c r="F91" s="305">
        <v>0</v>
      </c>
      <c r="G91" s="41"/>
      <c r="H91" s="47"/>
    </row>
    <row r="92" s="2" customFormat="1" ht="16.8" customHeight="1">
      <c r="A92" s="41"/>
      <c r="B92" s="47"/>
      <c r="C92" s="304" t="s">
        <v>559</v>
      </c>
      <c r="D92" s="304" t="s">
        <v>1462</v>
      </c>
      <c r="E92" s="20" t="s">
        <v>21</v>
      </c>
      <c r="F92" s="305">
        <v>780</v>
      </c>
      <c r="G92" s="41"/>
      <c r="H92" s="47"/>
    </row>
    <row r="93" s="2" customFormat="1" ht="16.8" customHeight="1">
      <c r="A93" s="41"/>
      <c r="B93" s="47"/>
      <c r="C93" s="306" t="s">
        <v>3096</v>
      </c>
      <c r="D93" s="41"/>
      <c r="E93" s="41"/>
      <c r="F93" s="41"/>
      <c r="G93" s="41"/>
      <c r="H93" s="47"/>
    </row>
    <row r="94" s="2" customFormat="1" ht="16.8" customHeight="1">
      <c r="A94" s="41"/>
      <c r="B94" s="47"/>
      <c r="C94" s="304" t="s">
        <v>1456</v>
      </c>
      <c r="D94" s="304" t="s">
        <v>1457</v>
      </c>
      <c r="E94" s="20" t="s">
        <v>543</v>
      </c>
      <c r="F94" s="305">
        <v>780</v>
      </c>
      <c r="G94" s="41"/>
      <c r="H94" s="47"/>
    </row>
    <row r="95" s="2" customFormat="1" ht="16.8" customHeight="1">
      <c r="A95" s="41"/>
      <c r="B95" s="47"/>
      <c r="C95" s="304" t="s">
        <v>873</v>
      </c>
      <c r="D95" s="304" t="s">
        <v>874</v>
      </c>
      <c r="E95" s="20" t="s">
        <v>550</v>
      </c>
      <c r="F95" s="305">
        <v>2428.3609999999999</v>
      </c>
      <c r="G95" s="41"/>
      <c r="H95" s="47"/>
    </row>
    <row r="96" s="2" customFormat="1" ht="16.8" customHeight="1">
      <c r="A96" s="41"/>
      <c r="B96" s="47"/>
      <c r="C96" s="300" t="s">
        <v>562</v>
      </c>
      <c r="D96" s="301" t="s">
        <v>563</v>
      </c>
      <c r="E96" s="302" t="s">
        <v>140</v>
      </c>
      <c r="F96" s="303">
        <v>422.50999999999999</v>
      </c>
      <c r="G96" s="41"/>
      <c r="H96" s="47"/>
    </row>
    <row r="97" s="2" customFormat="1" ht="16.8" customHeight="1">
      <c r="A97" s="41"/>
      <c r="B97" s="47"/>
      <c r="C97" s="304" t="s">
        <v>562</v>
      </c>
      <c r="D97" s="304" t="s">
        <v>1871</v>
      </c>
      <c r="E97" s="20" t="s">
        <v>21</v>
      </c>
      <c r="F97" s="305">
        <v>422.50999999999999</v>
      </c>
      <c r="G97" s="41"/>
      <c r="H97" s="47"/>
    </row>
    <row r="98" s="2" customFormat="1" ht="16.8" customHeight="1">
      <c r="A98" s="41"/>
      <c r="B98" s="47"/>
      <c r="C98" s="306" t="s">
        <v>3096</v>
      </c>
      <c r="D98" s="41"/>
      <c r="E98" s="41"/>
      <c r="F98" s="41"/>
      <c r="G98" s="41"/>
      <c r="H98" s="47"/>
    </row>
    <row r="99" s="2" customFormat="1" ht="16.8" customHeight="1">
      <c r="A99" s="41"/>
      <c r="B99" s="47"/>
      <c r="C99" s="304" t="s">
        <v>1866</v>
      </c>
      <c r="D99" s="304" t="s">
        <v>1867</v>
      </c>
      <c r="E99" s="20" t="s">
        <v>140</v>
      </c>
      <c r="F99" s="305">
        <v>422.50999999999999</v>
      </c>
      <c r="G99" s="41"/>
      <c r="H99" s="47"/>
    </row>
    <row r="100" s="2" customFormat="1" ht="16.8" customHeight="1">
      <c r="A100" s="41"/>
      <c r="B100" s="47"/>
      <c r="C100" s="304" t="s">
        <v>1656</v>
      </c>
      <c r="D100" s="304" t="s">
        <v>1657</v>
      </c>
      <c r="E100" s="20" t="s">
        <v>550</v>
      </c>
      <c r="F100" s="305">
        <v>46.960999999999999</v>
      </c>
      <c r="G100" s="41"/>
      <c r="H100" s="47"/>
    </row>
    <row r="101" s="2" customFormat="1" ht="16.8" customHeight="1">
      <c r="A101" s="41"/>
      <c r="B101" s="47"/>
      <c r="C101" s="300" t="s">
        <v>565</v>
      </c>
      <c r="D101" s="301" t="s">
        <v>563</v>
      </c>
      <c r="E101" s="302" t="s">
        <v>140</v>
      </c>
      <c r="F101" s="303">
        <v>33532.580000000002</v>
      </c>
      <c r="G101" s="41"/>
      <c r="H101" s="47"/>
    </row>
    <row r="102" s="2" customFormat="1" ht="16.8" customHeight="1">
      <c r="A102" s="41"/>
      <c r="B102" s="47"/>
      <c r="C102" s="304" t="s">
        <v>21</v>
      </c>
      <c r="D102" s="304" t="s">
        <v>1877</v>
      </c>
      <c r="E102" s="20" t="s">
        <v>21</v>
      </c>
      <c r="F102" s="305">
        <v>638.25</v>
      </c>
      <c r="G102" s="41"/>
      <c r="H102" s="47"/>
    </row>
    <row r="103" s="2" customFormat="1" ht="16.8" customHeight="1">
      <c r="A103" s="41"/>
      <c r="B103" s="47"/>
      <c r="C103" s="304" t="s">
        <v>21</v>
      </c>
      <c r="D103" s="304" t="s">
        <v>1878</v>
      </c>
      <c r="E103" s="20" t="s">
        <v>21</v>
      </c>
      <c r="F103" s="305">
        <v>1824.1300000000001</v>
      </c>
      <c r="G103" s="41"/>
      <c r="H103" s="47"/>
    </row>
    <row r="104" s="2" customFormat="1" ht="16.8" customHeight="1">
      <c r="A104" s="41"/>
      <c r="B104" s="47"/>
      <c r="C104" s="304" t="s">
        <v>21</v>
      </c>
      <c r="D104" s="304" t="s">
        <v>1879</v>
      </c>
      <c r="E104" s="20" t="s">
        <v>21</v>
      </c>
      <c r="F104" s="305">
        <v>20555.200000000001</v>
      </c>
      <c r="G104" s="41"/>
      <c r="H104" s="47"/>
    </row>
    <row r="105" s="2" customFormat="1" ht="16.8" customHeight="1">
      <c r="A105" s="41"/>
      <c r="B105" s="47"/>
      <c r="C105" s="304" t="s">
        <v>21</v>
      </c>
      <c r="D105" s="304" t="s">
        <v>1880</v>
      </c>
      <c r="E105" s="20" t="s">
        <v>21</v>
      </c>
      <c r="F105" s="305">
        <v>1200</v>
      </c>
      <c r="G105" s="41"/>
      <c r="H105" s="47"/>
    </row>
    <row r="106" s="2" customFormat="1" ht="16.8" customHeight="1">
      <c r="A106" s="41"/>
      <c r="B106" s="47"/>
      <c r="C106" s="304" t="s">
        <v>21</v>
      </c>
      <c r="D106" s="304" t="s">
        <v>1881</v>
      </c>
      <c r="E106" s="20" t="s">
        <v>21</v>
      </c>
      <c r="F106" s="305">
        <v>9315</v>
      </c>
      <c r="G106" s="41"/>
      <c r="H106" s="47"/>
    </row>
    <row r="107" s="2" customFormat="1" ht="16.8" customHeight="1">
      <c r="A107" s="41"/>
      <c r="B107" s="47"/>
      <c r="C107" s="304" t="s">
        <v>565</v>
      </c>
      <c r="D107" s="304" t="s">
        <v>280</v>
      </c>
      <c r="E107" s="20" t="s">
        <v>21</v>
      </c>
      <c r="F107" s="305">
        <v>33532.580000000002</v>
      </c>
      <c r="G107" s="41"/>
      <c r="H107" s="47"/>
    </row>
    <row r="108" s="2" customFormat="1" ht="16.8" customHeight="1">
      <c r="A108" s="41"/>
      <c r="B108" s="47"/>
      <c r="C108" s="306" t="s">
        <v>3096</v>
      </c>
      <c r="D108" s="41"/>
      <c r="E108" s="41"/>
      <c r="F108" s="41"/>
      <c r="G108" s="41"/>
      <c r="H108" s="47"/>
    </row>
    <row r="109" s="2" customFormat="1" ht="16.8" customHeight="1">
      <c r="A109" s="41"/>
      <c r="B109" s="47"/>
      <c r="C109" s="304" t="s">
        <v>1872</v>
      </c>
      <c r="D109" s="304" t="s">
        <v>1873</v>
      </c>
      <c r="E109" s="20" t="s">
        <v>140</v>
      </c>
      <c r="F109" s="305">
        <v>33532.580000000002</v>
      </c>
      <c r="G109" s="41"/>
      <c r="H109" s="47"/>
    </row>
    <row r="110" s="2" customFormat="1" ht="16.8" customHeight="1">
      <c r="A110" s="41"/>
      <c r="B110" s="47"/>
      <c r="C110" s="304" t="s">
        <v>1656</v>
      </c>
      <c r="D110" s="304" t="s">
        <v>1657</v>
      </c>
      <c r="E110" s="20" t="s">
        <v>550</v>
      </c>
      <c r="F110" s="305">
        <v>46.960999999999999</v>
      </c>
      <c r="G110" s="41"/>
      <c r="H110" s="47"/>
    </row>
    <row r="111" s="2" customFormat="1" ht="16.8" customHeight="1">
      <c r="A111" s="41"/>
      <c r="B111" s="47"/>
      <c r="C111" s="300" t="s">
        <v>567</v>
      </c>
      <c r="D111" s="301" t="s">
        <v>563</v>
      </c>
      <c r="E111" s="302" t="s">
        <v>140</v>
      </c>
      <c r="F111" s="303">
        <v>726.68499999999995</v>
      </c>
      <c r="G111" s="41"/>
      <c r="H111" s="47"/>
    </row>
    <row r="112" s="2" customFormat="1" ht="16.8" customHeight="1">
      <c r="A112" s="41"/>
      <c r="B112" s="47"/>
      <c r="C112" s="304" t="s">
        <v>567</v>
      </c>
      <c r="D112" s="304" t="s">
        <v>1888</v>
      </c>
      <c r="E112" s="20" t="s">
        <v>21</v>
      </c>
      <c r="F112" s="305">
        <v>726.68499999999995</v>
      </c>
      <c r="G112" s="41"/>
      <c r="H112" s="47"/>
    </row>
    <row r="113" s="2" customFormat="1" ht="16.8" customHeight="1">
      <c r="A113" s="41"/>
      <c r="B113" s="47"/>
      <c r="C113" s="306" t="s">
        <v>3096</v>
      </c>
      <c r="D113" s="41"/>
      <c r="E113" s="41"/>
      <c r="F113" s="41"/>
      <c r="G113" s="41"/>
      <c r="H113" s="47"/>
    </row>
    <row r="114" s="2" customFormat="1" ht="16.8" customHeight="1">
      <c r="A114" s="41"/>
      <c r="B114" s="47"/>
      <c r="C114" s="304" t="s">
        <v>1883</v>
      </c>
      <c r="D114" s="304" t="s">
        <v>1884</v>
      </c>
      <c r="E114" s="20" t="s">
        <v>140</v>
      </c>
      <c r="F114" s="305">
        <v>726.68499999999995</v>
      </c>
      <c r="G114" s="41"/>
      <c r="H114" s="47"/>
    </row>
    <row r="115" s="2" customFormat="1" ht="16.8" customHeight="1">
      <c r="A115" s="41"/>
      <c r="B115" s="47"/>
      <c r="C115" s="304" t="s">
        <v>1656</v>
      </c>
      <c r="D115" s="304" t="s">
        <v>1657</v>
      </c>
      <c r="E115" s="20" t="s">
        <v>550</v>
      </c>
      <c r="F115" s="305">
        <v>46.960999999999999</v>
      </c>
      <c r="G115" s="41"/>
      <c r="H115" s="47"/>
    </row>
    <row r="116" s="2" customFormat="1" ht="16.8" customHeight="1">
      <c r="A116" s="41"/>
      <c r="B116" s="47"/>
      <c r="C116" s="300" t="s">
        <v>569</v>
      </c>
      <c r="D116" s="301" t="s">
        <v>563</v>
      </c>
      <c r="E116" s="302" t="s">
        <v>140</v>
      </c>
      <c r="F116" s="303">
        <v>3406.9899999999998</v>
      </c>
      <c r="G116" s="41"/>
      <c r="H116" s="47"/>
    </row>
    <row r="117" s="2" customFormat="1" ht="16.8" customHeight="1">
      <c r="A117" s="41"/>
      <c r="B117" s="47"/>
      <c r="C117" s="304" t="s">
        <v>21</v>
      </c>
      <c r="D117" s="304" t="s">
        <v>1894</v>
      </c>
      <c r="E117" s="20" t="s">
        <v>21</v>
      </c>
      <c r="F117" s="305">
        <v>3406.9899999999998</v>
      </c>
      <c r="G117" s="41"/>
      <c r="H117" s="47"/>
    </row>
    <row r="118" s="2" customFormat="1" ht="16.8" customHeight="1">
      <c r="A118" s="41"/>
      <c r="B118" s="47"/>
      <c r="C118" s="304" t="s">
        <v>569</v>
      </c>
      <c r="D118" s="304" t="s">
        <v>280</v>
      </c>
      <c r="E118" s="20" t="s">
        <v>21</v>
      </c>
      <c r="F118" s="305">
        <v>3406.9899999999998</v>
      </c>
      <c r="G118" s="41"/>
      <c r="H118" s="47"/>
    </row>
    <row r="119" s="2" customFormat="1" ht="16.8" customHeight="1">
      <c r="A119" s="41"/>
      <c r="B119" s="47"/>
      <c r="C119" s="306" t="s">
        <v>3096</v>
      </c>
      <c r="D119" s="41"/>
      <c r="E119" s="41"/>
      <c r="F119" s="41"/>
      <c r="G119" s="41"/>
      <c r="H119" s="47"/>
    </row>
    <row r="120" s="2" customFormat="1" ht="16.8" customHeight="1">
      <c r="A120" s="41"/>
      <c r="B120" s="47"/>
      <c r="C120" s="304" t="s">
        <v>1889</v>
      </c>
      <c r="D120" s="304" t="s">
        <v>1890</v>
      </c>
      <c r="E120" s="20" t="s">
        <v>140</v>
      </c>
      <c r="F120" s="305">
        <v>3406.9899999999998</v>
      </c>
      <c r="G120" s="41"/>
      <c r="H120" s="47"/>
    </row>
    <row r="121" s="2" customFormat="1" ht="16.8" customHeight="1">
      <c r="A121" s="41"/>
      <c r="B121" s="47"/>
      <c r="C121" s="304" t="s">
        <v>1656</v>
      </c>
      <c r="D121" s="304" t="s">
        <v>1657</v>
      </c>
      <c r="E121" s="20" t="s">
        <v>550</v>
      </c>
      <c r="F121" s="305">
        <v>46.960999999999999</v>
      </c>
      <c r="G121" s="41"/>
      <c r="H121" s="47"/>
    </row>
    <row r="122" s="2" customFormat="1" ht="16.8" customHeight="1">
      <c r="A122" s="41"/>
      <c r="B122" s="47"/>
      <c r="C122" s="300" t="s">
        <v>571</v>
      </c>
      <c r="D122" s="301" t="s">
        <v>563</v>
      </c>
      <c r="E122" s="302" t="s">
        <v>140</v>
      </c>
      <c r="F122" s="303">
        <v>8677.0949999999993</v>
      </c>
      <c r="G122" s="41"/>
      <c r="H122" s="47"/>
    </row>
    <row r="123" s="2" customFormat="1" ht="16.8" customHeight="1">
      <c r="A123" s="41"/>
      <c r="B123" s="47"/>
      <c r="C123" s="304" t="s">
        <v>571</v>
      </c>
      <c r="D123" s="304" t="s">
        <v>1901</v>
      </c>
      <c r="E123" s="20" t="s">
        <v>21</v>
      </c>
      <c r="F123" s="305">
        <v>8677.0949999999993</v>
      </c>
      <c r="G123" s="41"/>
      <c r="H123" s="47"/>
    </row>
    <row r="124" s="2" customFormat="1" ht="16.8" customHeight="1">
      <c r="A124" s="41"/>
      <c r="B124" s="47"/>
      <c r="C124" s="306" t="s">
        <v>3096</v>
      </c>
      <c r="D124" s="41"/>
      <c r="E124" s="41"/>
      <c r="F124" s="41"/>
      <c r="G124" s="41"/>
      <c r="H124" s="47"/>
    </row>
    <row r="125" s="2" customFormat="1" ht="16.8" customHeight="1">
      <c r="A125" s="41"/>
      <c r="B125" s="47"/>
      <c r="C125" s="304" t="s">
        <v>1896</v>
      </c>
      <c r="D125" s="304" t="s">
        <v>1897</v>
      </c>
      <c r="E125" s="20" t="s">
        <v>140</v>
      </c>
      <c r="F125" s="305">
        <v>8677.0949999999993</v>
      </c>
      <c r="G125" s="41"/>
      <c r="H125" s="47"/>
    </row>
    <row r="126" s="2" customFormat="1" ht="16.8" customHeight="1">
      <c r="A126" s="41"/>
      <c r="B126" s="47"/>
      <c r="C126" s="304" t="s">
        <v>1656</v>
      </c>
      <c r="D126" s="304" t="s">
        <v>1657</v>
      </c>
      <c r="E126" s="20" t="s">
        <v>550</v>
      </c>
      <c r="F126" s="305">
        <v>46.960999999999999</v>
      </c>
      <c r="G126" s="41"/>
      <c r="H126" s="47"/>
    </row>
    <row r="127" s="2" customFormat="1" ht="16.8" customHeight="1">
      <c r="A127" s="41"/>
      <c r="B127" s="47"/>
      <c r="C127" s="300" t="s">
        <v>573</v>
      </c>
      <c r="D127" s="301" t="s">
        <v>574</v>
      </c>
      <c r="E127" s="302" t="s">
        <v>194</v>
      </c>
      <c r="F127" s="303">
        <v>248.089</v>
      </c>
      <c r="G127" s="41"/>
      <c r="H127" s="47"/>
    </row>
    <row r="128" s="2" customFormat="1" ht="16.8" customHeight="1">
      <c r="A128" s="41"/>
      <c r="B128" s="47"/>
      <c r="C128" s="304" t="s">
        <v>21</v>
      </c>
      <c r="D128" s="304" t="s">
        <v>1246</v>
      </c>
      <c r="E128" s="20" t="s">
        <v>21</v>
      </c>
      <c r="F128" s="305">
        <v>0</v>
      </c>
      <c r="G128" s="41"/>
      <c r="H128" s="47"/>
    </row>
    <row r="129" s="2" customFormat="1" ht="16.8" customHeight="1">
      <c r="A129" s="41"/>
      <c r="B129" s="47"/>
      <c r="C129" s="304" t="s">
        <v>21</v>
      </c>
      <c r="D129" s="304" t="s">
        <v>830</v>
      </c>
      <c r="E129" s="20" t="s">
        <v>21</v>
      </c>
      <c r="F129" s="305">
        <v>0</v>
      </c>
      <c r="G129" s="41"/>
      <c r="H129" s="47"/>
    </row>
    <row r="130" s="2" customFormat="1" ht="16.8" customHeight="1">
      <c r="A130" s="41"/>
      <c r="B130" s="47"/>
      <c r="C130" s="304" t="s">
        <v>21</v>
      </c>
      <c r="D130" s="304" t="s">
        <v>1247</v>
      </c>
      <c r="E130" s="20" t="s">
        <v>21</v>
      </c>
      <c r="F130" s="305">
        <v>89.203999999999994</v>
      </c>
      <c r="G130" s="41"/>
      <c r="H130" s="47"/>
    </row>
    <row r="131" s="2" customFormat="1" ht="16.8" customHeight="1">
      <c r="A131" s="41"/>
      <c r="B131" s="47"/>
      <c r="C131" s="304" t="s">
        <v>21</v>
      </c>
      <c r="D131" s="304" t="s">
        <v>1248</v>
      </c>
      <c r="E131" s="20" t="s">
        <v>21</v>
      </c>
      <c r="F131" s="305">
        <v>137.5</v>
      </c>
      <c r="G131" s="41"/>
      <c r="H131" s="47"/>
    </row>
    <row r="132" s="2" customFormat="1" ht="16.8" customHeight="1">
      <c r="A132" s="41"/>
      <c r="B132" s="47"/>
      <c r="C132" s="304" t="s">
        <v>21</v>
      </c>
      <c r="D132" s="304" t="s">
        <v>1219</v>
      </c>
      <c r="E132" s="20" t="s">
        <v>21</v>
      </c>
      <c r="F132" s="305">
        <v>0</v>
      </c>
      <c r="G132" s="41"/>
      <c r="H132" s="47"/>
    </row>
    <row r="133" s="2" customFormat="1" ht="16.8" customHeight="1">
      <c r="A133" s="41"/>
      <c r="B133" s="47"/>
      <c r="C133" s="304" t="s">
        <v>21</v>
      </c>
      <c r="D133" s="304" t="s">
        <v>1249</v>
      </c>
      <c r="E133" s="20" t="s">
        <v>21</v>
      </c>
      <c r="F133" s="305">
        <v>21.385000000000002</v>
      </c>
      <c r="G133" s="41"/>
      <c r="H133" s="47"/>
    </row>
    <row r="134" s="2" customFormat="1" ht="16.8" customHeight="1">
      <c r="A134" s="41"/>
      <c r="B134" s="47"/>
      <c r="C134" s="304" t="s">
        <v>573</v>
      </c>
      <c r="D134" s="304" t="s">
        <v>280</v>
      </c>
      <c r="E134" s="20" t="s">
        <v>21</v>
      </c>
      <c r="F134" s="305">
        <v>248.089</v>
      </c>
      <c r="G134" s="41"/>
      <c r="H134" s="47"/>
    </row>
    <row r="135" s="2" customFormat="1" ht="16.8" customHeight="1">
      <c r="A135" s="41"/>
      <c r="B135" s="47"/>
      <c r="C135" s="306" t="s">
        <v>3096</v>
      </c>
      <c r="D135" s="41"/>
      <c r="E135" s="41"/>
      <c r="F135" s="41"/>
      <c r="G135" s="41"/>
      <c r="H135" s="47"/>
    </row>
    <row r="136" s="2" customFormat="1" ht="16.8" customHeight="1">
      <c r="A136" s="41"/>
      <c r="B136" s="47"/>
      <c r="C136" s="304" t="s">
        <v>1241</v>
      </c>
      <c r="D136" s="304" t="s">
        <v>1242</v>
      </c>
      <c r="E136" s="20" t="s">
        <v>194</v>
      </c>
      <c r="F136" s="305">
        <v>248.089</v>
      </c>
      <c r="G136" s="41"/>
      <c r="H136" s="47"/>
    </row>
    <row r="137" s="2" customFormat="1" ht="16.8" customHeight="1">
      <c r="A137" s="41"/>
      <c r="B137" s="47"/>
      <c r="C137" s="304" t="s">
        <v>1208</v>
      </c>
      <c r="D137" s="304" t="s">
        <v>1209</v>
      </c>
      <c r="E137" s="20" t="s">
        <v>194</v>
      </c>
      <c r="F137" s="305">
        <v>248.089</v>
      </c>
      <c r="G137" s="41"/>
      <c r="H137" s="47"/>
    </row>
    <row r="138" s="2" customFormat="1" ht="16.8" customHeight="1">
      <c r="A138" s="41"/>
      <c r="B138" s="47"/>
      <c r="C138" s="304" t="s">
        <v>1222</v>
      </c>
      <c r="D138" s="304" t="s">
        <v>1223</v>
      </c>
      <c r="E138" s="20" t="s">
        <v>194</v>
      </c>
      <c r="F138" s="305">
        <v>248.089</v>
      </c>
      <c r="G138" s="41"/>
      <c r="H138" s="47"/>
    </row>
    <row r="139" s="2" customFormat="1" ht="16.8" customHeight="1">
      <c r="A139" s="41"/>
      <c r="B139" s="47"/>
      <c r="C139" s="304" t="s">
        <v>1746</v>
      </c>
      <c r="D139" s="304" t="s">
        <v>1747</v>
      </c>
      <c r="E139" s="20" t="s">
        <v>543</v>
      </c>
      <c r="F139" s="305">
        <v>1879.9559999999999</v>
      </c>
      <c r="G139" s="41"/>
      <c r="H139" s="47"/>
    </row>
    <row r="140" s="2" customFormat="1" ht="16.8" customHeight="1">
      <c r="A140" s="41"/>
      <c r="B140" s="47"/>
      <c r="C140" s="300" t="s">
        <v>575</v>
      </c>
      <c r="D140" s="301" t="s">
        <v>576</v>
      </c>
      <c r="E140" s="302" t="s">
        <v>543</v>
      </c>
      <c r="F140" s="303">
        <v>8.3699999999999992</v>
      </c>
      <c r="G140" s="41"/>
      <c r="H140" s="47"/>
    </row>
    <row r="141" s="2" customFormat="1" ht="16.8" customHeight="1">
      <c r="A141" s="41"/>
      <c r="B141" s="47"/>
      <c r="C141" s="304" t="s">
        <v>575</v>
      </c>
      <c r="D141" s="304" t="s">
        <v>1108</v>
      </c>
      <c r="E141" s="20" t="s">
        <v>21</v>
      </c>
      <c r="F141" s="305">
        <v>8.3699999999999992</v>
      </c>
      <c r="G141" s="41"/>
      <c r="H141" s="47"/>
    </row>
    <row r="142" s="2" customFormat="1" ht="16.8" customHeight="1">
      <c r="A142" s="41"/>
      <c r="B142" s="47"/>
      <c r="C142" s="306" t="s">
        <v>3096</v>
      </c>
      <c r="D142" s="41"/>
      <c r="E142" s="41"/>
      <c r="F142" s="41"/>
      <c r="G142" s="41"/>
      <c r="H142" s="47"/>
    </row>
    <row r="143" s="2" customFormat="1" ht="16.8" customHeight="1">
      <c r="A143" s="41"/>
      <c r="B143" s="47"/>
      <c r="C143" s="304" t="s">
        <v>1080</v>
      </c>
      <c r="D143" s="304" t="s">
        <v>1081</v>
      </c>
      <c r="E143" s="20" t="s">
        <v>543</v>
      </c>
      <c r="F143" s="305">
        <v>325.29700000000003</v>
      </c>
      <c r="G143" s="41"/>
      <c r="H143" s="47"/>
    </row>
    <row r="144" s="2" customFormat="1" ht="16.8" customHeight="1">
      <c r="A144" s="41"/>
      <c r="B144" s="47"/>
      <c r="C144" s="304" t="s">
        <v>1144</v>
      </c>
      <c r="D144" s="304" t="s">
        <v>1145</v>
      </c>
      <c r="E144" s="20" t="s">
        <v>550</v>
      </c>
      <c r="F144" s="305">
        <v>20.834</v>
      </c>
      <c r="G144" s="41"/>
      <c r="H144" s="47"/>
    </row>
    <row r="145" s="2" customFormat="1" ht="16.8" customHeight="1">
      <c r="A145" s="41"/>
      <c r="B145" s="47"/>
      <c r="C145" s="300" t="s">
        <v>655</v>
      </c>
      <c r="D145" s="301" t="s">
        <v>656</v>
      </c>
      <c r="E145" s="302" t="s">
        <v>543</v>
      </c>
      <c r="F145" s="303">
        <v>17.114999999999998</v>
      </c>
      <c r="G145" s="41"/>
      <c r="H145" s="47"/>
    </row>
    <row r="146" s="2" customFormat="1" ht="16.8" customHeight="1">
      <c r="A146" s="41"/>
      <c r="B146" s="47"/>
      <c r="C146" s="304" t="s">
        <v>21</v>
      </c>
      <c r="D146" s="304" t="s">
        <v>1113</v>
      </c>
      <c r="E146" s="20" t="s">
        <v>21</v>
      </c>
      <c r="F146" s="305">
        <v>0</v>
      </c>
      <c r="G146" s="41"/>
      <c r="H146" s="47"/>
    </row>
    <row r="147" s="2" customFormat="1" ht="16.8" customHeight="1">
      <c r="A147" s="41"/>
      <c r="B147" s="47"/>
      <c r="C147" s="304" t="s">
        <v>655</v>
      </c>
      <c r="D147" s="304" t="s">
        <v>1114</v>
      </c>
      <c r="E147" s="20" t="s">
        <v>21</v>
      </c>
      <c r="F147" s="305">
        <v>17.114999999999998</v>
      </c>
      <c r="G147" s="41"/>
      <c r="H147" s="47"/>
    </row>
    <row r="148" s="2" customFormat="1" ht="16.8" customHeight="1">
      <c r="A148" s="41"/>
      <c r="B148" s="47"/>
      <c r="C148" s="306" t="s">
        <v>3096</v>
      </c>
      <c r="D148" s="41"/>
      <c r="E148" s="41"/>
      <c r="F148" s="41"/>
      <c r="G148" s="41"/>
      <c r="H148" s="47"/>
    </row>
    <row r="149" s="2" customFormat="1" ht="16.8" customHeight="1">
      <c r="A149" s="41"/>
      <c r="B149" s="47"/>
      <c r="C149" s="304" t="s">
        <v>1080</v>
      </c>
      <c r="D149" s="304" t="s">
        <v>1081</v>
      </c>
      <c r="E149" s="20" t="s">
        <v>543</v>
      </c>
      <c r="F149" s="305">
        <v>325.29700000000003</v>
      </c>
      <c r="G149" s="41"/>
      <c r="H149" s="47"/>
    </row>
    <row r="150" s="2" customFormat="1" ht="16.8" customHeight="1">
      <c r="A150" s="41"/>
      <c r="B150" s="47"/>
      <c r="C150" s="304" t="s">
        <v>1144</v>
      </c>
      <c r="D150" s="304" t="s">
        <v>1145</v>
      </c>
      <c r="E150" s="20" t="s">
        <v>550</v>
      </c>
      <c r="F150" s="305">
        <v>20.834</v>
      </c>
      <c r="G150" s="41"/>
      <c r="H150" s="47"/>
    </row>
    <row r="151" s="2" customFormat="1" ht="16.8" customHeight="1">
      <c r="A151" s="41"/>
      <c r="B151" s="47"/>
      <c r="C151" s="300" t="s">
        <v>578</v>
      </c>
      <c r="D151" s="301" t="s">
        <v>579</v>
      </c>
      <c r="E151" s="302" t="s">
        <v>227</v>
      </c>
      <c r="F151" s="303">
        <v>69.5</v>
      </c>
      <c r="G151" s="41"/>
      <c r="H151" s="47"/>
    </row>
    <row r="152" s="2" customFormat="1" ht="16.8" customHeight="1">
      <c r="A152" s="41"/>
      <c r="B152" s="47"/>
      <c r="C152" s="304" t="s">
        <v>21</v>
      </c>
      <c r="D152" s="304" t="s">
        <v>1003</v>
      </c>
      <c r="E152" s="20" t="s">
        <v>21</v>
      </c>
      <c r="F152" s="305">
        <v>0</v>
      </c>
      <c r="G152" s="41"/>
      <c r="H152" s="47"/>
    </row>
    <row r="153" s="2" customFormat="1" ht="16.8" customHeight="1">
      <c r="A153" s="41"/>
      <c r="B153" s="47"/>
      <c r="C153" s="304" t="s">
        <v>578</v>
      </c>
      <c r="D153" s="304" t="s">
        <v>1004</v>
      </c>
      <c r="E153" s="20" t="s">
        <v>21</v>
      </c>
      <c r="F153" s="305">
        <v>69.5</v>
      </c>
      <c r="G153" s="41"/>
      <c r="H153" s="47"/>
    </row>
    <row r="154" s="2" customFormat="1" ht="16.8" customHeight="1">
      <c r="A154" s="41"/>
      <c r="B154" s="47"/>
      <c r="C154" s="306" t="s">
        <v>3096</v>
      </c>
      <c r="D154" s="41"/>
      <c r="E154" s="41"/>
      <c r="F154" s="41"/>
      <c r="G154" s="41"/>
      <c r="H154" s="47"/>
    </row>
    <row r="155" s="2" customFormat="1" ht="16.8" customHeight="1">
      <c r="A155" s="41"/>
      <c r="B155" s="47"/>
      <c r="C155" s="304" t="s">
        <v>998</v>
      </c>
      <c r="D155" s="304" t="s">
        <v>999</v>
      </c>
      <c r="E155" s="20" t="s">
        <v>227</v>
      </c>
      <c r="F155" s="305">
        <v>69.5</v>
      </c>
      <c r="G155" s="41"/>
      <c r="H155" s="47"/>
    </row>
    <row r="156" s="2" customFormat="1" ht="16.8" customHeight="1">
      <c r="A156" s="41"/>
      <c r="B156" s="47"/>
      <c r="C156" s="304" t="s">
        <v>991</v>
      </c>
      <c r="D156" s="304" t="s">
        <v>992</v>
      </c>
      <c r="E156" s="20" t="s">
        <v>543</v>
      </c>
      <c r="F156" s="305">
        <v>10.425000000000001</v>
      </c>
      <c r="G156" s="41"/>
      <c r="H156" s="47"/>
    </row>
    <row r="157" s="2" customFormat="1" ht="16.8" customHeight="1">
      <c r="A157" s="41"/>
      <c r="B157" s="47"/>
      <c r="C157" s="300" t="s">
        <v>581</v>
      </c>
      <c r="D157" s="301" t="s">
        <v>582</v>
      </c>
      <c r="E157" s="302" t="s">
        <v>543</v>
      </c>
      <c r="F157" s="303">
        <v>2093.152</v>
      </c>
      <c r="G157" s="41"/>
      <c r="H157" s="47"/>
    </row>
    <row r="158" s="2" customFormat="1" ht="16.8" customHeight="1">
      <c r="A158" s="41"/>
      <c r="B158" s="47"/>
      <c r="C158" s="304" t="s">
        <v>21</v>
      </c>
      <c r="D158" s="304" t="s">
        <v>829</v>
      </c>
      <c r="E158" s="20" t="s">
        <v>21</v>
      </c>
      <c r="F158" s="305">
        <v>0</v>
      </c>
      <c r="G158" s="41"/>
      <c r="H158" s="47"/>
    </row>
    <row r="159" s="2" customFormat="1" ht="16.8" customHeight="1">
      <c r="A159" s="41"/>
      <c r="B159" s="47"/>
      <c r="C159" s="304" t="s">
        <v>21</v>
      </c>
      <c r="D159" s="304" t="s">
        <v>830</v>
      </c>
      <c r="E159" s="20" t="s">
        <v>21</v>
      </c>
      <c r="F159" s="305">
        <v>0</v>
      </c>
      <c r="G159" s="41"/>
      <c r="H159" s="47"/>
    </row>
    <row r="160" s="2" customFormat="1" ht="16.8" customHeight="1">
      <c r="A160" s="41"/>
      <c r="B160" s="47"/>
      <c r="C160" s="304" t="s">
        <v>21</v>
      </c>
      <c r="D160" s="304" t="s">
        <v>831</v>
      </c>
      <c r="E160" s="20" t="s">
        <v>21</v>
      </c>
      <c r="F160" s="305">
        <v>41.033999999999999</v>
      </c>
      <c r="G160" s="41"/>
      <c r="H160" s="47"/>
    </row>
    <row r="161" s="2" customFormat="1" ht="16.8" customHeight="1">
      <c r="A161" s="41"/>
      <c r="B161" s="47"/>
      <c r="C161" s="304" t="s">
        <v>21</v>
      </c>
      <c r="D161" s="304" t="s">
        <v>832</v>
      </c>
      <c r="E161" s="20" t="s">
        <v>21</v>
      </c>
      <c r="F161" s="305">
        <v>1571.5</v>
      </c>
      <c r="G161" s="41"/>
      <c r="H161" s="47"/>
    </row>
    <row r="162" s="2" customFormat="1" ht="16.8" customHeight="1">
      <c r="A162" s="41"/>
      <c r="B162" s="47"/>
      <c r="C162" s="304" t="s">
        <v>21</v>
      </c>
      <c r="D162" s="304" t="s">
        <v>834</v>
      </c>
      <c r="E162" s="20" t="s">
        <v>21</v>
      </c>
      <c r="F162" s="305">
        <v>0</v>
      </c>
      <c r="G162" s="41"/>
      <c r="H162" s="47"/>
    </row>
    <row r="163" s="2" customFormat="1" ht="16.8" customHeight="1">
      <c r="A163" s="41"/>
      <c r="B163" s="47"/>
      <c r="C163" s="304" t="s">
        <v>21</v>
      </c>
      <c r="D163" s="304" t="s">
        <v>835</v>
      </c>
      <c r="E163" s="20" t="s">
        <v>21</v>
      </c>
      <c r="F163" s="305">
        <v>94.680000000000007</v>
      </c>
      <c r="G163" s="41"/>
      <c r="H163" s="47"/>
    </row>
    <row r="164" s="2" customFormat="1" ht="16.8" customHeight="1">
      <c r="A164" s="41"/>
      <c r="B164" s="47"/>
      <c r="C164" s="304" t="s">
        <v>21</v>
      </c>
      <c r="D164" s="304" t="s">
        <v>836</v>
      </c>
      <c r="E164" s="20" t="s">
        <v>21</v>
      </c>
      <c r="F164" s="305">
        <v>385.93799999999999</v>
      </c>
      <c r="G164" s="41"/>
      <c r="H164" s="47"/>
    </row>
    <row r="165" s="2" customFormat="1" ht="16.8" customHeight="1">
      <c r="A165" s="41"/>
      <c r="B165" s="47"/>
      <c r="C165" s="304" t="s">
        <v>581</v>
      </c>
      <c r="D165" s="304" t="s">
        <v>280</v>
      </c>
      <c r="E165" s="20" t="s">
        <v>21</v>
      </c>
      <c r="F165" s="305">
        <v>2093.152</v>
      </c>
      <c r="G165" s="41"/>
      <c r="H165" s="47"/>
    </row>
    <row r="166" s="2" customFormat="1" ht="16.8" customHeight="1">
      <c r="A166" s="41"/>
      <c r="B166" s="47"/>
      <c r="C166" s="306" t="s">
        <v>3096</v>
      </c>
      <c r="D166" s="41"/>
      <c r="E166" s="41"/>
      <c r="F166" s="41"/>
      <c r="G166" s="41"/>
      <c r="H166" s="47"/>
    </row>
    <row r="167" s="2" customFormat="1" ht="16.8" customHeight="1">
      <c r="A167" s="41"/>
      <c r="B167" s="47"/>
      <c r="C167" s="304" t="s">
        <v>824</v>
      </c>
      <c r="D167" s="304" t="s">
        <v>825</v>
      </c>
      <c r="E167" s="20" t="s">
        <v>194</v>
      </c>
      <c r="F167" s="305">
        <v>2093.152</v>
      </c>
      <c r="G167" s="41"/>
      <c r="H167" s="47"/>
    </row>
    <row r="168" s="2" customFormat="1" ht="16.8" customHeight="1">
      <c r="A168" s="41"/>
      <c r="B168" s="47"/>
      <c r="C168" s="304" t="s">
        <v>854</v>
      </c>
      <c r="D168" s="304" t="s">
        <v>855</v>
      </c>
      <c r="E168" s="20" t="s">
        <v>543</v>
      </c>
      <c r="F168" s="305">
        <v>1329.816</v>
      </c>
      <c r="G168" s="41"/>
      <c r="H168" s="47"/>
    </row>
    <row r="169" s="2" customFormat="1" ht="16.8" customHeight="1">
      <c r="A169" s="41"/>
      <c r="B169" s="47"/>
      <c r="C169" s="304" t="s">
        <v>880</v>
      </c>
      <c r="D169" s="304" t="s">
        <v>881</v>
      </c>
      <c r="E169" s="20" t="s">
        <v>543</v>
      </c>
      <c r="F169" s="305">
        <v>1102.281</v>
      </c>
      <c r="G169" s="41"/>
      <c r="H169" s="47"/>
    </row>
    <row r="170" s="2" customFormat="1" ht="16.8" customHeight="1">
      <c r="A170" s="41"/>
      <c r="B170" s="47"/>
      <c r="C170" s="304" t="s">
        <v>887</v>
      </c>
      <c r="D170" s="304" t="s">
        <v>888</v>
      </c>
      <c r="E170" s="20" t="s">
        <v>543</v>
      </c>
      <c r="F170" s="305">
        <v>1102.281</v>
      </c>
      <c r="G170" s="41"/>
      <c r="H170" s="47"/>
    </row>
    <row r="171" s="2" customFormat="1" ht="16.8" customHeight="1">
      <c r="A171" s="41"/>
      <c r="B171" s="47"/>
      <c r="C171" s="300" t="s">
        <v>584</v>
      </c>
      <c r="D171" s="301" t="s">
        <v>585</v>
      </c>
      <c r="E171" s="302" t="s">
        <v>543</v>
      </c>
      <c r="F171" s="303">
        <v>1612.5340000000001</v>
      </c>
      <c r="G171" s="41"/>
      <c r="H171" s="47"/>
    </row>
    <row r="172" s="2" customFormat="1" ht="16.8" customHeight="1">
      <c r="A172" s="41"/>
      <c r="B172" s="47"/>
      <c r="C172" s="304" t="s">
        <v>21</v>
      </c>
      <c r="D172" s="304" t="s">
        <v>829</v>
      </c>
      <c r="E172" s="20" t="s">
        <v>21</v>
      </c>
      <c r="F172" s="305">
        <v>0</v>
      </c>
      <c r="G172" s="41"/>
      <c r="H172" s="47"/>
    </row>
    <row r="173" s="2" customFormat="1" ht="16.8" customHeight="1">
      <c r="A173" s="41"/>
      <c r="B173" s="47"/>
      <c r="C173" s="304" t="s">
        <v>21</v>
      </c>
      <c r="D173" s="304" t="s">
        <v>830</v>
      </c>
      <c r="E173" s="20" t="s">
        <v>21</v>
      </c>
      <c r="F173" s="305">
        <v>0</v>
      </c>
      <c r="G173" s="41"/>
      <c r="H173" s="47"/>
    </row>
    <row r="174" s="2" customFormat="1" ht="16.8" customHeight="1">
      <c r="A174" s="41"/>
      <c r="B174" s="47"/>
      <c r="C174" s="304" t="s">
        <v>21</v>
      </c>
      <c r="D174" s="304" t="s">
        <v>831</v>
      </c>
      <c r="E174" s="20" t="s">
        <v>21</v>
      </c>
      <c r="F174" s="305">
        <v>41.033999999999999</v>
      </c>
      <c r="G174" s="41"/>
      <c r="H174" s="47"/>
    </row>
    <row r="175" s="2" customFormat="1" ht="16.8" customHeight="1">
      <c r="A175" s="41"/>
      <c r="B175" s="47"/>
      <c r="C175" s="304" t="s">
        <v>21</v>
      </c>
      <c r="D175" s="304" t="s">
        <v>832</v>
      </c>
      <c r="E175" s="20" t="s">
        <v>21</v>
      </c>
      <c r="F175" s="305">
        <v>1571.5</v>
      </c>
      <c r="G175" s="41"/>
      <c r="H175" s="47"/>
    </row>
    <row r="176" s="2" customFormat="1" ht="16.8" customHeight="1">
      <c r="A176" s="41"/>
      <c r="B176" s="47"/>
      <c r="C176" s="304" t="s">
        <v>584</v>
      </c>
      <c r="D176" s="304" t="s">
        <v>833</v>
      </c>
      <c r="E176" s="20" t="s">
        <v>21</v>
      </c>
      <c r="F176" s="305">
        <v>1612.5340000000001</v>
      </c>
      <c r="G176" s="41"/>
      <c r="H176" s="47"/>
    </row>
    <row r="177" s="2" customFormat="1" ht="16.8" customHeight="1">
      <c r="A177" s="41"/>
      <c r="B177" s="47"/>
      <c r="C177" s="306" t="s">
        <v>3096</v>
      </c>
      <c r="D177" s="41"/>
      <c r="E177" s="41"/>
      <c r="F177" s="41"/>
      <c r="G177" s="41"/>
      <c r="H177" s="47"/>
    </row>
    <row r="178" s="2" customFormat="1" ht="16.8" customHeight="1">
      <c r="A178" s="41"/>
      <c r="B178" s="47"/>
      <c r="C178" s="304" t="s">
        <v>824</v>
      </c>
      <c r="D178" s="304" t="s">
        <v>825</v>
      </c>
      <c r="E178" s="20" t="s">
        <v>194</v>
      </c>
      <c r="F178" s="305">
        <v>2093.152</v>
      </c>
      <c r="G178" s="41"/>
      <c r="H178" s="47"/>
    </row>
    <row r="179" s="2" customFormat="1" ht="16.8" customHeight="1">
      <c r="A179" s="41"/>
      <c r="B179" s="47"/>
      <c r="C179" s="304" t="s">
        <v>854</v>
      </c>
      <c r="D179" s="304" t="s">
        <v>855</v>
      </c>
      <c r="E179" s="20" t="s">
        <v>543</v>
      </c>
      <c r="F179" s="305">
        <v>1329.816</v>
      </c>
      <c r="G179" s="41"/>
      <c r="H179" s="47"/>
    </row>
    <row r="180" s="2" customFormat="1" ht="16.8" customHeight="1">
      <c r="A180" s="41"/>
      <c r="B180" s="47"/>
      <c r="C180" s="300" t="s">
        <v>587</v>
      </c>
      <c r="D180" s="301" t="s">
        <v>585</v>
      </c>
      <c r="E180" s="302" t="s">
        <v>543</v>
      </c>
      <c r="F180" s="303">
        <v>480.618</v>
      </c>
      <c r="G180" s="41"/>
      <c r="H180" s="47"/>
    </row>
    <row r="181" s="2" customFormat="1" ht="16.8" customHeight="1">
      <c r="A181" s="41"/>
      <c r="B181" s="47"/>
      <c r="C181" s="304" t="s">
        <v>21</v>
      </c>
      <c r="D181" s="304" t="s">
        <v>834</v>
      </c>
      <c r="E181" s="20" t="s">
        <v>21</v>
      </c>
      <c r="F181" s="305">
        <v>0</v>
      </c>
      <c r="G181" s="41"/>
      <c r="H181" s="47"/>
    </row>
    <row r="182" s="2" customFormat="1" ht="16.8" customHeight="1">
      <c r="A182" s="41"/>
      <c r="B182" s="47"/>
      <c r="C182" s="304" t="s">
        <v>21</v>
      </c>
      <c r="D182" s="304" t="s">
        <v>835</v>
      </c>
      <c r="E182" s="20" t="s">
        <v>21</v>
      </c>
      <c r="F182" s="305">
        <v>94.680000000000007</v>
      </c>
      <c r="G182" s="41"/>
      <c r="H182" s="47"/>
    </row>
    <row r="183" s="2" customFormat="1" ht="16.8" customHeight="1">
      <c r="A183" s="41"/>
      <c r="B183" s="47"/>
      <c r="C183" s="304" t="s">
        <v>21</v>
      </c>
      <c r="D183" s="304" t="s">
        <v>836</v>
      </c>
      <c r="E183" s="20" t="s">
        <v>21</v>
      </c>
      <c r="F183" s="305">
        <v>385.93799999999999</v>
      </c>
      <c r="G183" s="41"/>
      <c r="H183" s="47"/>
    </row>
    <row r="184" s="2" customFormat="1" ht="16.8" customHeight="1">
      <c r="A184" s="41"/>
      <c r="B184" s="47"/>
      <c r="C184" s="304" t="s">
        <v>587</v>
      </c>
      <c r="D184" s="304" t="s">
        <v>833</v>
      </c>
      <c r="E184" s="20" t="s">
        <v>21</v>
      </c>
      <c r="F184" s="305">
        <v>480.618</v>
      </c>
      <c r="G184" s="41"/>
      <c r="H184" s="47"/>
    </row>
    <row r="185" s="2" customFormat="1" ht="16.8" customHeight="1">
      <c r="A185" s="41"/>
      <c r="B185" s="47"/>
      <c r="C185" s="306" t="s">
        <v>3096</v>
      </c>
      <c r="D185" s="41"/>
      <c r="E185" s="41"/>
      <c r="F185" s="41"/>
      <c r="G185" s="41"/>
      <c r="H185" s="47"/>
    </row>
    <row r="186" s="2" customFormat="1" ht="16.8" customHeight="1">
      <c r="A186" s="41"/>
      <c r="B186" s="47"/>
      <c r="C186" s="304" t="s">
        <v>824</v>
      </c>
      <c r="D186" s="304" t="s">
        <v>825</v>
      </c>
      <c r="E186" s="20" t="s">
        <v>194</v>
      </c>
      <c r="F186" s="305">
        <v>2093.152</v>
      </c>
      <c r="G186" s="41"/>
      <c r="H186" s="47"/>
    </row>
    <row r="187" s="2" customFormat="1" ht="16.8" customHeight="1">
      <c r="A187" s="41"/>
      <c r="B187" s="47"/>
      <c r="C187" s="304" t="s">
        <v>865</v>
      </c>
      <c r="D187" s="304" t="s">
        <v>866</v>
      </c>
      <c r="E187" s="20" t="s">
        <v>543</v>
      </c>
      <c r="F187" s="305">
        <v>1727.759</v>
      </c>
      <c r="G187" s="41"/>
      <c r="H187" s="47"/>
    </row>
    <row r="188" s="2" customFormat="1" ht="16.8" customHeight="1">
      <c r="A188" s="41"/>
      <c r="B188" s="47"/>
      <c r="C188" s="300" t="s">
        <v>589</v>
      </c>
      <c r="D188" s="301" t="s">
        <v>590</v>
      </c>
      <c r="E188" s="302" t="s">
        <v>227</v>
      </c>
      <c r="F188" s="303">
        <v>13.6</v>
      </c>
      <c r="G188" s="41"/>
      <c r="H188" s="47"/>
    </row>
    <row r="189" s="2" customFormat="1" ht="16.8" customHeight="1">
      <c r="A189" s="41"/>
      <c r="B189" s="47"/>
      <c r="C189" s="304" t="s">
        <v>21</v>
      </c>
      <c r="D189" s="304" t="s">
        <v>1178</v>
      </c>
      <c r="E189" s="20" t="s">
        <v>21</v>
      </c>
      <c r="F189" s="305">
        <v>0</v>
      </c>
      <c r="G189" s="41"/>
      <c r="H189" s="47"/>
    </row>
    <row r="190" s="2" customFormat="1" ht="16.8" customHeight="1">
      <c r="A190" s="41"/>
      <c r="B190" s="47"/>
      <c r="C190" s="304" t="s">
        <v>21</v>
      </c>
      <c r="D190" s="304" t="s">
        <v>830</v>
      </c>
      <c r="E190" s="20" t="s">
        <v>21</v>
      </c>
      <c r="F190" s="305">
        <v>0</v>
      </c>
      <c r="G190" s="41"/>
      <c r="H190" s="47"/>
    </row>
    <row r="191" s="2" customFormat="1" ht="16.8" customHeight="1">
      <c r="A191" s="41"/>
      <c r="B191" s="47"/>
      <c r="C191" s="304" t="s">
        <v>21</v>
      </c>
      <c r="D191" s="304" t="s">
        <v>591</v>
      </c>
      <c r="E191" s="20" t="s">
        <v>21</v>
      </c>
      <c r="F191" s="305">
        <v>13.6</v>
      </c>
      <c r="G191" s="41"/>
      <c r="H191" s="47"/>
    </row>
    <row r="192" s="2" customFormat="1" ht="16.8" customHeight="1">
      <c r="A192" s="41"/>
      <c r="B192" s="47"/>
      <c r="C192" s="304" t="s">
        <v>589</v>
      </c>
      <c r="D192" s="304" t="s">
        <v>280</v>
      </c>
      <c r="E192" s="20" t="s">
        <v>21</v>
      </c>
      <c r="F192" s="305">
        <v>13.6</v>
      </c>
      <c r="G192" s="41"/>
      <c r="H192" s="47"/>
    </row>
    <row r="193" s="2" customFormat="1" ht="16.8" customHeight="1">
      <c r="A193" s="41"/>
      <c r="B193" s="47"/>
      <c r="C193" s="306" t="s">
        <v>3096</v>
      </c>
      <c r="D193" s="41"/>
      <c r="E193" s="41"/>
      <c r="F193" s="41"/>
      <c r="G193" s="41"/>
      <c r="H193" s="47"/>
    </row>
    <row r="194" s="2" customFormat="1" ht="16.8" customHeight="1">
      <c r="A194" s="41"/>
      <c r="B194" s="47"/>
      <c r="C194" s="304" t="s">
        <v>1764</v>
      </c>
      <c r="D194" s="304" t="s">
        <v>1765</v>
      </c>
      <c r="E194" s="20" t="s">
        <v>227</v>
      </c>
      <c r="F194" s="305">
        <v>13.6</v>
      </c>
      <c r="G194" s="41"/>
      <c r="H194" s="47"/>
    </row>
    <row r="195" s="2" customFormat="1" ht="16.8" customHeight="1">
      <c r="A195" s="41"/>
      <c r="B195" s="47"/>
      <c r="C195" s="304" t="s">
        <v>1758</v>
      </c>
      <c r="D195" s="304" t="s">
        <v>1759</v>
      </c>
      <c r="E195" s="20" t="s">
        <v>227</v>
      </c>
      <c r="F195" s="305">
        <v>176.875</v>
      </c>
      <c r="G195" s="41"/>
      <c r="H195" s="47"/>
    </row>
    <row r="196" s="2" customFormat="1" ht="16.8" customHeight="1">
      <c r="A196" s="41"/>
      <c r="B196" s="47"/>
      <c r="C196" s="300" t="s">
        <v>592</v>
      </c>
      <c r="D196" s="301" t="s">
        <v>593</v>
      </c>
      <c r="E196" s="302" t="s">
        <v>227</v>
      </c>
      <c r="F196" s="303">
        <v>163.27500000000001</v>
      </c>
      <c r="G196" s="41"/>
      <c r="H196" s="47"/>
    </row>
    <row r="197" s="2" customFormat="1" ht="16.8" customHeight="1">
      <c r="A197" s="41"/>
      <c r="B197" s="47"/>
      <c r="C197" s="304" t="s">
        <v>21</v>
      </c>
      <c r="D197" s="304" t="s">
        <v>1178</v>
      </c>
      <c r="E197" s="20" t="s">
        <v>21</v>
      </c>
      <c r="F197" s="305">
        <v>0</v>
      </c>
      <c r="G197" s="41"/>
      <c r="H197" s="47"/>
    </row>
    <row r="198" s="2" customFormat="1" ht="16.8" customHeight="1">
      <c r="A198" s="41"/>
      <c r="B198" s="47"/>
      <c r="C198" s="304" t="s">
        <v>21</v>
      </c>
      <c r="D198" s="304" t="s">
        <v>1770</v>
      </c>
      <c r="E198" s="20" t="s">
        <v>21</v>
      </c>
      <c r="F198" s="305">
        <v>0</v>
      </c>
      <c r="G198" s="41"/>
      <c r="H198" s="47"/>
    </row>
    <row r="199" s="2" customFormat="1" ht="16.8" customHeight="1">
      <c r="A199" s="41"/>
      <c r="B199" s="47"/>
      <c r="C199" s="304" t="s">
        <v>21</v>
      </c>
      <c r="D199" s="304" t="s">
        <v>1771</v>
      </c>
      <c r="E199" s="20" t="s">
        <v>21</v>
      </c>
      <c r="F199" s="305">
        <v>0</v>
      </c>
      <c r="G199" s="41"/>
      <c r="H199" s="47"/>
    </row>
    <row r="200" s="2" customFormat="1" ht="16.8" customHeight="1">
      <c r="A200" s="41"/>
      <c r="B200" s="47"/>
      <c r="C200" s="304" t="s">
        <v>21</v>
      </c>
      <c r="D200" s="304" t="s">
        <v>1772</v>
      </c>
      <c r="E200" s="20" t="s">
        <v>21</v>
      </c>
      <c r="F200" s="305">
        <v>60.438000000000002</v>
      </c>
      <c r="G200" s="41"/>
      <c r="H200" s="47"/>
    </row>
    <row r="201" s="2" customFormat="1" ht="16.8" customHeight="1">
      <c r="A201" s="41"/>
      <c r="B201" s="47"/>
      <c r="C201" s="304" t="s">
        <v>21</v>
      </c>
      <c r="D201" s="304" t="s">
        <v>830</v>
      </c>
      <c r="E201" s="20" t="s">
        <v>21</v>
      </c>
      <c r="F201" s="305">
        <v>0</v>
      </c>
      <c r="G201" s="41"/>
      <c r="H201" s="47"/>
    </row>
    <row r="202" s="2" customFormat="1" ht="16.8" customHeight="1">
      <c r="A202" s="41"/>
      <c r="B202" s="47"/>
      <c r="C202" s="304" t="s">
        <v>21</v>
      </c>
      <c r="D202" s="304" t="s">
        <v>1773</v>
      </c>
      <c r="E202" s="20" t="s">
        <v>21</v>
      </c>
      <c r="F202" s="305">
        <v>102.837</v>
      </c>
      <c r="G202" s="41"/>
      <c r="H202" s="47"/>
    </row>
    <row r="203" s="2" customFormat="1" ht="16.8" customHeight="1">
      <c r="A203" s="41"/>
      <c r="B203" s="47"/>
      <c r="C203" s="304" t="s">
        <v>592</v>
      </c>
      <c r="D203" s="304" t="s">
        <v>280</v>
      </c>
      <c r="E203" s="20" t="s">
        <v>21</v>
      </c>
      <c r="F203" s="305">
        <v>163.27500000000001</v>
      </c>
      <c r="G203" s="41"/>
      <c r="H203" s="47"/>
    </row>
    <row r="204" s="2" customFormat="1" ht="16.8" customHeight="1">
      <c r="A204" s="41"/>
      <c r="B204" s="47"/>
      <c r="C204" s="306" t="s">
        <v>3096</v>
      </c>
      <c r="D204" s="41"/>
      <c r="E204" s="41"/>
      <c r="F204" s="41"/>
      <c r="G204" s="41"/>
      <c r="H204" s="47"/>
    </row>
    <row r="205" s="2" customFormat="1" ht="16.8" customHeight="1">
      <c r="A205" s="41"/>
      <c r="B205" s="47"/>
      <c r="C205" s="304" t="s">
        <v>1767</v>
      </c>
      <c r="D205" s="304" t="s">
        <v>1768</v>
      </c>
      <c r="E205" s="20" t="s">
        <v>227</v>
      </c>
      <c r="F205" s="305">
        <v>163.27500000000001</v>
      </c>
      <c r="G205" s="41"/>
      <c r="H205" s="47"/>
    </row>
    <row r="206" s="2" customFormat="1" ht="16.8" customHeight="1">
      <c r="A206" s="41"/>
      <c r="B206" s="47"/>
      <c r="C206" s="304" t="s">
        <v>1758</v>
      </c>
      <c r="D206" s="304" t="s">
        <v>1759</v>
      </c>
      <c r="E206" s="20" t="s">
        <v>227</v>
      </c>
      <c r="F206" s="305">
        <v>176.875</v>
      </c>
      <c r="G206" s="41"/>
      <c r="H206" s="47"/>
    </row>
    <row r="207" s="2" customFormat="1" ht="16.8" customHeight="1">
      <c r="A207" s="41"/>
      <c r="B207" s="47"/>
      <c r="C207" s="300" t="s">
        <v>595</v>
      </c>
      <c r="D207" s="301" t="s">
        <v>596</v>
      </c>
      <c r="E207" s="302" t="s">
        <v>227</v>
      </c>
      <c r="F207" s="303">
        <v>160.755</v>
      </c>
      <c r="G207" s="41"/>
      <c r="H207" s="47"/>
    </row>
    <row r="208" s="2" customFormat="1" ht="16.8" customHeight="1">
      <c r="A208" s="41"/>
      <c r="B208" s="47"/>
      <c r="C208" s="304" t="s">
        <v>21</v>
      </c>
      <c r="D208" s="304" t="s">
        <v>1178</v>
      </c>
      <c r="E208" s="20" t="s">
        <v>21</v>
      </c>
      <c r="F208" s="305">
        <v>0</v>
      </c>
      <c r="G208" s="41"/>
      <c r="H208" s="47"/>
    </row>
    <row r="209" s="2" customFormat="1" ht="16.8" customHeight="1">
      <c r="A209" s="41"/>
      <c r="B209" s="47"/>
      <c r="C209" s="304" t="s">
        <v>21</v>
      </c>
      <c r="D209" s="304" t="s">
        <v>1783</v>
      </c>
      <c r="E209" s="20" t="s">
        <v>21</v>
      </c>
      <c r="F209" s="305">
        <v>0</v>
      </c>
      <c r="G209" s="41"/>
      <c r="H209" s="47"/>
    </row>
    <row r="210" s="2" customFormat="1" ht="16.8" customHeight="1">
      <c r="A210" s="41"/>
      <c r="B210" s="47"/>
      <c r="C210" s="304" t="s">
        <v>21</v>
      </c>
      <c r="D210" s="304" t="s">
        <v>1771</v>
      </c>
      <c r="E210" s="20" t="s">
        <v>21</v>
      </c>
      <c r="F210" s="305">
        <v>0</v>
      </c>
      <c r="G210" s="41"/>
      <c r="H210" s="47"/>
    </row>
    <row r="211" s="2" customFormat="1" ht="16.8" customHeight="1">
      <c r="A211" s="41"/>
      <c r="B211" s="47"/>
      <c r="C211" s="304" t="s">
        <v>21</v>
      </c>
      <c r="D211" s="304" t="s">
        <v>1784</v>
      </c>
      <c r="E211" s="20" t="s">
        <v>21</v>
      </c>
      <c r="F211" s="305">
        <v>46.179000000000002</v>
      </c>
      <c r="G211" s="41"/>
      <c r="H211" s="47"/>
    </row>
    <row r="212" s="2" customFormat="1" ht="16.8" customHeight="1">
      <c r="A212" s="41"/>
      <c r="B212" s="47"/>
      <c r="C212" s="304" t="s">
        <v>21</v>
      </c>
      <c r="D212" s="304" t="s">
        <v>830</v>
      </c>
      <c r="E212" s="20" t="s">
        <v>21</v>
      </c>
      <c r="F212" s="305">
        <v>0</v>
      </c>
      <c r="G212" s="41"/>
      <c r="H212" s="47"/>
    </row>
    <row r="213" s="2" customFormat="1" ht="16.8" customHeight="1">
      <c r="A213" s="41"/>
      <c r="B213" s="47"/>
      <c r="C213" s="304" t="s">
        <v>21</v>
      </c>
      <c r="D213" s="304" t="s">
        <v>1785</v>
      </c>
      <c r="E213" s="20" t="s">
        <v>21</v>
      </c>
      <c r="F213" s="305">
        <v>114.57599999999999</v>
      </c>
      <c r="G213" s="41"/>
      <c r="H213" s="47"/>
    </row>
    <row r="214" s="2" customFormat="1" ht="16.8" customHeight="1">
      <c r="A214" s="41"/>
      <c r="B214" s="47"/>
      <c r="C214" s="304" t="s">
        <v>595</v>
      </c>
      <c r="D214" s="304" t="s">
        <v>280</v>
      </c>
      <c r="E214" s="20" t="s">
        <v>21</v>
      </c>
      <c r="F214" s="305">
        <v>160.755</v>
      </c>
      <c r="G214" s="41"/>
      <c r="H214" s="47"/>
    </row>
    <row r="215" s="2" customFormat="1" ht="16.8" customHeight="1">
      <c r="A215" s="41"/>
      <c r="B215" s="47"/>
      <c r="C215" s="306" t="s">
        <v>3096</v>
      </c>
      <c r="D215" s="41"/>
      <c r="E215" s="41"/>
      <c r="F215" s="41"/>
      <c r="G215" s="41"/>
      <c r="H215" s="47"/>
    </row>
    <row r="216" s="2" customFormat="1" ht="16.8" customHeight="1">
      <c r="A216" s="41"/>
      <c r="B216" s="47"/>
      <c r="C216" s="304" t="s">
        <v>1780</v>
      </c>
      <c r="D216" s="304" t="s">
        <v>1781</v>
      </c>
      <c r="E216" s="20" t="s">
        <v>227</v>
      </c>
      <c r="F216" s="305">
        <v>160.755</v>
      </c>
      <c r="G216" s="41"/>
      <c r="H216" s="47"/>
    </row>
    <row r="217" s="2" customFormat="1" ht="16.8" customHeight="1">
      <c r="A217" s="41"/>
      <c r="B217" s="47"/>
      <c r="C217" s="304" t="s">
        <v>1775</v>
      </c>
      <c r="D217" s="304" t="s">
        <v>1776</v>
      </c>
      <c r="E217" s="20" t="s">
        <v>227</v>
      </c>
      <c r="F217" s="305">
        <v>160.755</v>
      </c>
      <c r="G217" s="41"/>
      <c r="H217" s="47"/>
    </row>
    <row r="218" s="2" customFormat="1" ht="16.8" customHeight="1">
      <c r="A218" s="41"/>
      <c r="B218" s="47"/>
      <c r="C218" s="300" t="s">
        <v>663</v>
      </c>
      <c r="D218" s="301" t="s">
        <v>664</v>
      </c>
      <c r="E218" s="302" t="s">
        <v>227</v>
      </c>
      <c r="F218" s="303">
        <v>3.2000000000000002</v>
      </c>
      <c r="G218" s="41"/>
      <c r="H218" s="47"/>
    </row>
    <row r="219" s="2" customFormat="1" ht="16.8" customHeight="1">
      <c r="A219" s="41"/>
      <c r="B219" s="47"/>
      <c r="C219" s="304" t="s">
        <v>21</v>
      </c>
      <c r="D219" s="304" t="s">
        <v>1570</v>
      </c>
      <c r="E219" s="20" t="s">
        <v>21</v>
      </c>
      <c r="F219" s="305">
        <v>0</v>
      </c>
      <c r="G219" s="41"/>
      <c r="H219" s="47"/>
    </row>
    <row r="220" s="2" customFormat="1" ht="16.8" customHeight="1">
      <c r="A220" s="41"/>
      <c r="B220" s="47"/>
      <c r="C220" s="304" t="s">
        <v>663</v>
      </c>
      <c r="D220" s="304" t="s">
        <v>1571</v>
      </c>
      <c r="E220" s="20" t="s">
        <v>21</v>
      </c>
      <c r="F220" s="305">
        <v>3.2000000000000002</v>
      </c>
      <c r="G220" s="41"/>
      <c r="H220" s="47"/>
    </row>
    <row r="221" s="2" customFormat="1" ht="16.8" customHeight="1">
      <c r="A221" s="41"/>
      <c r="B221" s="47"/>
      <c r="C221" s="306" t="s">
        <v>3096</v>
      </c>
      <c r="D221" s="41"/>
      <c r="E221" s="41"/>
      <c r="F221" s="41"/>
      <c r="G221" s="41"/>
      <c r="H221" s="47"/>
    </row>
    <row r="222" s="2" customFormat="1" ht="16.8" customHeight="1">
      <c r="A222" s="41"/>
      <c r="B222" s="47"/>
      <c r="C222" s="304" t="s">
        <v>1565</v>
      </c>
      <c r="D222" s="304" t="s">
        <v>1566</v>
      </c>
      <c r="E222" s="20" t="s">
        <v>227</v>
      </c>
      <c r="F222" s="305">
        <v>3.2000000000000002</v>
      </c>
      <c r="G222" s="41"/>
      <c r="H222" s="47"/>
    </row>
    <row r="223" s="2" customFormat="1" ht="16.8" customHeight="1">
      <c r="A223" s="41"/>
      <c r="B223" s="47"/>
      <c r="C223" s="304" t="s">
        <v>1691</v>
      </c>
      <c r="D223" s="304" t="s">
        <v>1692</v>
      </c>
      <c r="E223" s="20" t="s">
        <v>550</v>
      </c>
      <c r="F223" s="305">
        <v>2890.4299999999998</v>
      </c>
      <c r="G223" s="41"/>
      <c r="H223" s="47"/>
    </row>
    <row r="224" s="2" customFormat="1" ht="16.8" customHeight="1">
      <c r="A224" s="41"/>
      <c r="B224" s="47"/>
      <c r="C224" s="300" t="s">
        <v>598</v>
      </c>
      <c r="D224" s="301" t="s">
        <v>599</v>
      </c>
      <c r="E224" s="302" t="s">
        <v>543</v>
      </c>
      <c r="F224" s="303">
        <v>1395.943</v>
      </c>
      <c r="G224" s="41"/>
      <c r="H224" s="47"/>
    </row>
    <row r="225" s="2" customFormat="1" ht="16.8" customHeight="1">
      <c r="A225" s="41"/>
      <c r="B225" s="47"/>
      <c r="C225" s="304" t="s">
        <v>21</v>
      </c>
      <c r="D225" s="304" t="s">
        <v>842</v>
      </c>
      <c r="E225" s="20" t="s">
        <v>21</v>
      </c>
      <c r="F225" s="305">
        <v>0</v>
      </c>
      <c r="G225" s="41"/>
      <c r="H225" s="47"/>
    </row>
    <row r="226" s="2" customFormat="1" ht="16.8" customHeight="1">
      <c r="A226" s="41"/>
      <c r="B226" s="47"/>
      <c r="C226" s="304" t="s">
        <v>21</v>
      </c>
      <c r="D226" s="304" t="s">
        <v>843</v>
      </c>
      <c r="E226" s="20" t="s">
        <v>21</v>
      </c>
      <c r="F226" s="305">
        <v>0</v>
      </c>
      <c r="G226" s="41"/>
      <c r="H226" s="47"/>
    </row>
    <row r="227" s="2" customFormat="1" ht="16.8" customHeight="1">
      <c r="A227" s="41"/>
      <c r="B227" s="47"/>
      <c r="C227" s="304" t="s">
        <v>21</v>
      </c>
      <c r="D227" s="304" t="s">
        <v>844</v>
      </c>
      <c r="E227" s="20" t="s">
        <v>21</v>
      </c>
      <c r="F227" s="305">
        <v>27.710000000000001</v>
      </c>
      <c r="G227" s="41"/>
      <c r="H227" s="47"/>
    </row>
    <row r="228" s="2" customFormat="1" ht="16.8" customHeight="1">
      <c r="A228" s="41"/>
      <c r="B228" s="47"/>
      <c r="C228" s="304" t="s">
        <v>21</v>
      </c>
      <c r="D228" s="304" t="s">
        <v>845</v>
      </c>
      <c r="E228" s="20" t="s">
        <v>21</v>
      </c>
      <c r="F228" s="305">
        <v>511.22500000000002</v>
      </c>
      <c r="G228" s="41"/>
      <c r="H228" s="47"/>
    </row>
    <row r="229" s="2" customFormat="1" ht="16.8" customHeight="1">
      <c r="A229" s="41"/>
      <c r="B229" s="47"/>
      <c r="C229" s="304" t="s">
        <v>21</v>
      </c>
      <c r="D229" s="304" t="s">
        <v>846</v>
      </c>
      <c r="E229" s="20" t="s">
        <v>21</v>
      </c>
      <c r="F229" s="305">
        <v>96</v>
      </c>
      <c r="G229" s="41"/>
      <c r="H229" s="47"/>
    </row>
    <row r="230" s="2" customFormat="1" ht="16.8" customHeight="1">
      <c r="A230" s="41"/>
      <c r="B230" s="47"/>
      <c r="C230" s="304" t="s">
        <v>21</v>
      </c>
      <c r="D230" s="304" t="s">
        <v>847</v>
      </c>
      <c r="E230" s="20" t="s">
        <v>21</v>
      </c>
      <c r="F230" s="305">
        <v>7.2149999999999999</v>
      </c>
      <c r="G230" s="41"/>
      <c r="H230" s="47"/>
    </row>
    <row r="231" s="2" customFormat="1" ht="16.8" customHeight="1">
      <c r="A231" s="41"/>
      <c r="B231" s="47"/>
      <c r="C231" s="304" t="s">
        <v>21</v>
      </c>
      <c r="D231" s="304" t="s">
        <v>848</v>
      </c>
      <c r="E231" s="20" t="s">
        <v>21</v>
      </c>
      <c r="F231" s="305">
        <v>0</v>
      </c>
      <c r="G231" s="41"/>
      <c r="H231" s="47"/>
    </row>
    <row r="232" s="2" customFormat="1" ht="16.8" customHeight="1">
      <c r="A232" s="41"/>
      <c r="B232" s="47"/>
      <c r="C232" s="304" t="s">
        <v>21</v>
      </c>
      <c r="D232" s="304" t="s">
        <v>849</v>
      </c>
      <c r="E232" s="20" t="s">
        <v>21</v>
      </c>
      <c r="F232" s="305">
        <v>485.77499999999998</v>
      </c>
      <c r="G232" s="41"/>
      <c r="H232" s="47"/>
    </row>
    <row r="233" s="2" customFormat="1" ht="16.8" customHeight="1">
      <c r="A233" s="41"/>
      <c r="B233" s="47"/>
      <c r="C233" s="304" t="s">
        <v>21</v>
      </c>
      <c r="D233" s="304" t="s">
        <v>850</v>
      </c>
      <c r="E233" s="20" t="s">
        <v>21</v>
      </c>
      <c r="F233" s="305">
        <v>111.72</v>
      </c>
      <c r="G233" s="41"/>
      <c r="H233" s="47"/>
    </row>
    <row r="234" s="2" customFormat="1" ht="16.8" customHeight="1">
      <c r="A234" s="41"/>
      <c r="B234" s="47"/>
      <c r="C234" s="304" t="s">
        <v>21</v>
      </c>
      <c r="D234" s="304" t="s">
        <v>851</v>
      </c>
      <c r="E234" s="20" t="s">
        <v>21</v>
      </c>
      <c r="F234" s="305">
        <v>43.009999999999998</v>
      </c>
      <c r="G234" s="41"/>
      <c r="H234" s="47"/>
    </row>
    <row r="235" s="2" customFormat="1" ht="16.8" customHeight="1">
      <c r="A235" s="41"/>
      <c r="B235" s="47"/>
      <c r="C235" s="304" t="s">
        <v>21</v>
      </c>
      <c r="D235" s="304" t="s">
        <v>852</v>
      </c>
      <c r="E235" s="20" t="s">
        <v>21</v>
      </c>
      <c r="F235" s="305">
        <v>46.287999999999997</v>
      </c>
      <c r="G235" s="41"/>
      <c r="H235" s="47"/>
    </row>
    <row r="236" s="2" customFormat="1" ht="16.8" customHeight="1">
      <c r="A236" s="41"/>
      <c r="B236" s="47"/>
      <c r="C236" s="304" t="s">
        <v>21</v>
      </c>
      <c r="D236" s="304" t="s">
        <v>853</v>
      </c>
      <c r="E236" s="20" t="s">
        <v>21</v>
      </c>
      <c r="F236" s="305">
        <v>67</v>
      </c>
      <c r="G236" s="41"/>
      <c r="H236" s="47"/>
    </row>
    <row r="237" s="2" customFormat="1" ht="16.8" customHeight="1">
      <c r="A237" s="41"/>
      <c r="B237" s="47"/>
      <c r="C237" s="304" t="s">
        <v>598</v>
      </c>
      <c r="D237" s="304" t="s">
        <v>280</v>
      </c>
      <c r="E237" s="20" t="s">
        <v>21</v>
      </c>
      <c r="F237" s="305">
        <v>1395.943</v>
      </c>
      <c r="G237" s="41"/>
      <c r="H237" s="47"/>
    </row>
    <row r="238" s="2" customFormat="1" ht="16.8" customHeight="1">
      <c r="A238" s="41"/>
      <c r="B238" s="47"/>
      <c r="C238" s="306" t="s">
        <v>3096</v>
      </c>
      <c r="D238" s="41"/>
      <c r="E238" s="41"/>
      <c r="F238" s="41"/>
      <c r="G238" s="41"/>
      <c r="H238" s="47"/>
    </row>
    <row r="239" s="2" customFormat="1" ht="16.8" customHeight="1">
      <c r="A239" s="41"/>
      <c r="B239" s="47"/>
      <c r="C239" s="304" t="s">
        <v>837</v>
      </c>
      <c r="D239" s="304" t="s">
        <v>838</v>
      </c>
      <c r="E239" s="20" t="s">
        <v>543</v>
      </c>
      <c r="F239" s="305">
        <v>1395.943</v>
      </c>
      <c r="G239" s="41"/>
      <c r="H239" s="47"/>
    </row>
    <row r="240" s="2" customFormat="1" ht="16.8" customHeight="1">
      <c r="A240" s="41"/>
      <c r="B240" s="47"/>
      <c r="C240" s="304" t="s">
        <v>873</v>
      </c>
      <c r="D240" s="304" t="s">
        <v>874</v>
      </c>
      <c r="E240" s="20" t="s">
        <v>550</v>
      </c>
      <c r="F240" s="305">
        <v>2428.3609999999999</v>
      </c>
      <c r="G240" s="41"/>
      <c r="H240" s="47"/>
    </row>
    <row r="241" s="2" customFormat="1" ht="16.8" customHeight="1">
      <c r="A241" s="41"/>
      <c r="B241" s="47"/>
      <c r="C241" s="300" t="s">
        <v>601</v>
      </c>
      <c r="D241" s="301" t="s">
        <v>602</v>
      </c>
      <c r="E241" s="302" t="s">
        <v>543</v>
      </c>
      <c r="F241" s="303">
        <v>753.79300000000001</v>
      </c>
      <c r="G241" s="41"/>
      <c r="H241" s="47"/>
    </row>
    <row r="242" s="2" customFormat="1" ht="16.8" customHeight="1">
      <c r="A242" s="41"/>
      <c r="B242" s="47"/>
      <c r="C242" s="304" t="s">
        <v>21</v>
      </c>
      <c r="D242" s="304" t="s">
        <v>848</v>
      </c>
      <c r="E242" s="20" t="s">
        <v>21</v>
      </c>
      <c r="F242" s="305">
        <v>0</v>
      </c>
      <c r="G242" s="41"/>
      <c r="H242" s="47"/>
    </row>
    <row r="243" s="2" customFormat="1" ht="16.8" customHeight="1">
      <c r="A243" s="41"/>
      <c r="B243" s="47"/>
      <c r="C243" s="304" t="s">
        <v>21</v>
      </c>
      <c r="D243" s="304" t="s">
        <v>849</v>
      </c>
      <c r="E243" s="20" t="s">
        <v>21</v>
      </c>
      <c r="F243" s="305">
        <v>485.77499999999998</v>
      </c>
      <c r="G243" s="41"/>
      <c r="H243" s="47"/>
    </row>
    <row r="244" s="2" customFormat="1" ht="16.8" customHeight="1">
      <c r="A244" s="41"/>
      <c r="B244" s="47"/>
      <c r="C244" s="304" t="s">
        <v>21</v>
      </c>
      <c r="D244" s="304" t="s">
        <v>850</v>
      </c>
      <c r="E244" s="20" t="s">
        <v>21</v>
      </c>
      <c r="F244" s="305">
        <v>111.72</v>
      </c>
      <c r="G244" s="41"/>
      <c r="H244" s="47"/>
    </row>
    <row r="245" s="2" customFormat="1" ht="16.8" customHeight="1">
      <c r="A245" s="41"/>
      <c r="B245" s="47"/>
      <c r="C245" s="304" t="s">
        <v>21</v>
      </c>
      <c r="D245" s="304" t="s">
        <v>851</v>
      </c>
      <c r="E245" s="20" t="s">
        <v>21</v>
      </c>
      <c r="F245" s="305">
        <v>43.009999999999998</v>
      </c>
      <c r="G245" s="41"/>
      <c r="H245" s="47"/>
    </row>
    <row r="246" s="2" customFormat="1" ht="16.8" customHeight="1">
      <c r="A246" s="41"/>
      <c r="B246" s="47"/>
      <c r="C246" s="304" t="s">
        <v>21</v>
      </c>
      <c r="D246" s="304" t="s">
        <v>852</v>
      </c>
      <c r="E246" s="20" t="s">
        <v>21</v>
      </c>
      <c r="F246" s="305">
        <v>46.287999999999997</v>
      </c>
      <c r="G246" s="41"/>
      <c r="H246" s="47"/>
    </row>
    <row r="247" s="2" customFormat="1" ht="16.8" customHeight="1">
      <c r="A247" s="41"/>
      <c r="B247" s="47"/>
      <c r="C247" s="304" t="s">
        <v>21</v>
      </c>
      <c r="D247" s="304" t="s">
        <v>853</v>
      </c>
      <c r="E247" s="20" t="s">
        <v>21</v>
      </c>
      <c r="F247" s="305">
        <v>67</v>
      </c>
      <c r="G247" s="41"/>
      <c r="H247" s="47"/>
    </row>
    <row r="248" s="2" customFormat="1" ht="16.8" customHeight="1">
      <c r="A248" s="41"/>
      <c r="B248" s="47"/>
      <c r="C248" s="304" t="s">
        <v>601</v>
      </c>
      <c r="D248" s="304" t="s">
        <v>833</v>
      </c>
      <c r="E248" s="20" t="s">
        <v>21</v>
      </c>
      <c r="F248" s="305">
        <v>753.79300000000001</v>
      </c>
      <c r="G248" s="41"/>
      <c r="H248" s="47"/>
    </row>
    <row r="249" s="2" customFormat="1" ht="16.8" customHeight="1">
      <c r="A249" s="41"/>
      <c r="B249" s="47"/>
      <c r="C249" s="306" t="s">
        <v>3096</v>
      </c>
      <c r="D249" s="41"/>
      <c r="E249" s="41"/>
      <c r="F249" s="41"/>
      <c r="G249" s="41"/>
      <c r="H249" s="47"/>
    </row>
    <row r="250" s="2" customFormat="1" ht="16.8" customHeight="1">
      <c r="A250" s="41"/>
      <c r="B250" s="47"/>
      <c r="C250" s="304" t="s">
        <v>837</v>
      </c>
      <c r="D250" s="304" t="s">
        <v>838</v>
      </c>
      <c r="E250" s="20" t="s">
        <v>543</v>
      </c>
      <c r="F250" s="305">
        <v>1395.943</v>
      </c>
      <c r="G250" s="41"/>
      <c r="H250" s="47"/>
    </row>
    <row r="251" s="2" customFormat="1" ht="16.8" customHeight="1">
      <c r="A251" s="41"/>
      <c r="B251" s="47"/>
      <c r="C251" s="304" t="s">
        <v>854</v>
      </c>
      <c r="D251" s="304" t="s">
        <v>855</v>
      </c>
      <c r="E251" s="20" t="s">
        <v>543</v>
      </c>
      <c r="F251" s="305">
        <v>1329.816</v>
      </c>
      <c r="G251" s="41"/>
      <c r="H251" s="47"/>
    </row>
    <row r="252" s="2" customFormat="1" ht="16.8" customHeight="1">
      <c r="A252" s="41"/>
      <c r="B252" s="47"/>
      <c r="C252" s="300" t="s">
        <v>613</v>
      </c>
      <c r="D252" s="301" t="s">
        <v>614</v>
      </c>
      <c r="E252" s="302" t="s">
        <v>543</v>
      </c>
      <c r="F252" s="303">
        <v>642.14999999999998</v>
      </c>
      <c r="G252" s="41"/>
      <c r="H252" s="47"/>
    </row>
    <row r="253" s="2" customFormat="1" ht="16.8" customHeight="1">
      <c r="A253" s="41"/>
      <c r="B253" s="47"/>
      <c r="C253" s="304" t="s">
        <v>21</v>
      </c>
      <c r="D253" s="304" t="s">
        <v>842</v>
      </c>
      <c r="E253" s="20" t="s">
        <v>21</v>
      </c>
      <c r="F253" s="305">
        <v>0</v>
      </c>
      <c r="G253" s="41"/>
      <c r="H253" s="47"/>
    </row>
    <row r="254" s="2" customFormat="1" ht="16.8" customHeight="1">
      <c r="A254" s="41"/>
      <c r="B254" s="47"/>
      <c r="C254" s="304" t="s">
        <v>21</v>
      </c>
      <c r="D254" s="304" t="s">
        <v>843</v>
      </c>
      <c r="E254" s="20" t="s">
        <v>21</v>
      </c>
      <c r="F254" s="305">
        <v>0</v>
      </c>
      <c r="G254" s="41"/>
      <c r="H254" s="47"/>
    </row>
    <row r="255" s="2" customFormat="1" ht="16.8" customHeight="1">
      <c r="A255" s="41"/>
      <c r="B255" s="47"/>
      <c r="C255" s="304" t="s">
        <v>21</v>
      </c>
      <c r="D255" s="304" t="s">
        <v>844</v>
      </c>
      <c r="E255" s="20" t="s">
        <v>21</v>
      </c>
      <c r="F255" s="305">
        <v>27.710000000000001</v>
      </c>
      <c r="G255" s="41"/>
      <c r="H255" s="47"/>
    </row>
    <row r="256" s="2" customFormat="1" ht="16.8" customHeight="1">
      <c r="A256" s="41"/>
      <c r="B256" s="47"/>
      <c r="C256" s="304" t="s">
        <v>21</v>
      </c>
      <c r="D256" s="304" t="s">
        <v>845</v>
      </c>
      <c r="E256" s="20" t="s">
        <v>21</v>
      </c>
      <c r="F256" s="305">
        <v>511.22500000000002</v>
      </c>
      <c r="G256" s="41"/>
      <c r="H256" s="47"/>
    </row>
    <row r="257" s="2" customFormat="1" ht="16.8" customHeight="1">
      <c r="A257" s="41"/>
      <c r="B257" s="47"/>
      <c r="C257" s="304" t="s">
        <v>21</v>
      </c>
      <c r="D257" s="304" t="s">
        <v>846</v>
      </c>
      <c r="E257" s="20" t="s">
        <v>21</v>
      </c>
      <c r="F257" s="305">
        <v>96</v>
      </c>
      <c r="G257" s="41"/>
      <c r="H257" s="47"/>
    </row>
    <row r="258" s="2" customFormat="1" ht="16.8" customHeight="1">
      <c r="A258" s="41"/>
      <c r="B258" s="47"/>
      <c r="C258" s="304" t="s">
        <v>21</v>
      </c>
      <c r="D258" s="304" t="s">
        <v>847</v>
      </c>
      <c r="E258" s="20" t="s">
        <v>21</v>
      </c>
      <c r="F258" s="305">
        <v>7.2149999999999999</v>
      </c>
      <c r="G258" s="41"/>
      <c r="H258" s="47"/>
    </row>
    <row r="259" s="2" customFormat="1" ht="16.8" customHeight="1">
      <c r="A259" s="41"/>
      <c r="B259" s="47"/>
      <c r="C259" s="304" t="s">
        <v>613</v>
      </c>
      <c r="D259" s="304" t="s">
        <v>833</v>
      </c>
      <c r="E259" s="20" t="s">
        <v>21</v>
      </c>
      <c r="F259" s="305">
        <v>642.14999999999998</v>
      </c>
      <c r="G259" s="41"/>
      <c r="H259" s="47"/>
    </row>
    <row r="260" s="2" customFormat="1" ht="16.8" customHeight="1">
      <c r="A260" s="41"/>
      <c r="B260" s="47"/>
      <c r="C260" s="306" t="s">
        <v>3096</v>
      </c>
      <c r="D260" s="41"/>
      <c r="E260" s="41"/>
      <c r="F260" s="41"/>
      <c r="G260" s="41"/>
      <c r="H260" s="47"/>
    </row>
    <row r="261" s="2" customFormat="1" ht="16.8" customHeight="1">
      <c r="A261" s="41"/>
      <c r="B261" s="47"/>
      <c r="C261" s="304" t="s">
        <v>837</v>
      </c>
      <c r="D261" s="304" t="s">
        <v>838</v>
      </c>
      <c r="E261" s="20" t="s">
        <v>543</v>
      </c>
      <c r="F261" s="305">
        <v>1395.943</v>
      </c>
      <c r="G261" s="41"/>
      <c r="H261" s="47"/>
    </row>
    <row r="262" s="2" customFormat="1" ht="16.8" customHeight="1">
      <c r="A262" s="41"/>
      <c r="B262" s="47"/>
      <c r="C262" s="304" t="s">
        <v>865</v>
      </c>
      <c r="D262" s="304" t="s">
        <v>866</v>
      </c>
      <c r="E262" s="20" t="s">
        <v>543</v>
      </c>
      <c r="F262" s="305">
        <v>1727.759</v>
      </c>
      <c r="G262" s="41"/>
      <c r="H262" s="47"/>
    </row>
    <row r="263" s="2" customFormat="1" ht="16.8" customHeight="1">
      <c r="A263" s="41"/>
      <c r="B263" s="47"/>
      <c r="C263" s="300" t="s">
        <v>616</v>
      </c>
      <c r="D263" s="301" t="s">
        <v>617</v>
      </c>
      <c r="E263" s="302" t="s">
        <v>543</v>
      </c>
      <c r="F263" s="303">
        <v>14.955</v>
      </c>
      <c r="G263" s="41"/>
      <c r="H263" s="47"/>
    </row>
    <row r="264" s="2" customFormat="1" ht="16.8" customHeight="1">
      <c r="A264" s="41"/>
      <c r="B264" s="47"/>
      <c r="C264" s="304" t="s">
        <v>21</v>
      </c>
      <c r="D264" s="304" t="s">
        <v>830</v>
      </c>
      <c r="E264" s="20" t="s">
        <v>21</v>
      </c>
      <c r="F264" s="305">
        <v>0</v>
      </c>
      <c r="G264" s="41"/>
      <c r="H264" s="47"/>
    </row>
    <row r="265" s="2" customFormat="1" ht="16.8" customHeight="1">
      <c r="A265" s="41"/>
      <c r="B265" s="47"/>
      <c r="C265" s="304" t="s">
        <v>616</v>
      </c>
      <c r="D265" s="304" t="s">
        <v>1515</v>
      </c>
      <c r="E265" s="20" t="s">
        <v>21</v>
      </c>
      <c r="F265" s="305">
        <v>14.955</v>
      </c>
      <c r="G265" s="41"/>
      <c r="H265" s="47"/>
    </row>
    <row r="266" s="2" customFormat="1" ht="16.8" customHeight="1">
      <c r="A266" s="41"/>
      <c r="B266" s="47"/>
      <c r="C266" s="306" t="s">
        <v>3096</v>
      </c>
      <c r="D266" s="41"/>
      <c r="E266" s="41"/>
      <c r="F266" s="41"/>
      <c r="G266" s="41"/>
      <c r="H266" s="47"/>
    </row>
    <row r="267" s="2" customFormat="1" ht="16.8" customHeight="1">
      <c r="A267" s="41"/>
      <c r="B267" s="47"/>
      <c r="C267" s="304" t="s">
        <v>1508</v>
      </c>
      <c r="D267" s="304" t="s">
        <v>1509</v>
      </c>
      <c r="E267" s="20" t="s">
        <v>543</v>
      </c>
      <c r="F267" s="305">
        <v>29.774999999999999</v>
      </c>
      <c r="G267" s="41"/>
      <c r="H267" s="47"/>
    </row>
    <row r="268" s="2" customFormat="1" ht="16.8" customHeight="1">
      <c r="A268" s="41"/>
      <c r="B268" s="47"/>
      <c r="C268" s="304" t="s">
        <v>1712</v>
      </c>
      <c r="D268" s="304" t="s">
        <v>1713</v>
      </c>
      <c r="E268" s="20" t="s">
        <v>550</v>
      </c>
      <c r="F268" s="305">
        <v>163.762</v>
      </c>
      <c r="G268" s="41"/>
      <c r="H268" s="47"/>
    </row>
    <row r="269" s="2" customFormat="1" ht="16.8" customHeight="1">
      <c r="A269" s="41"/>
      <c r="B269" s="47"/>
      <c r="C269" s="304" t="s">
        <v>1721</v>
      </c>
      <c r="D269" s="304" t="s">
        <v>1722</v>
      </c>
      <c r="E269" s="20" t="s">
        <v>550</v>
      </c>
      <c r="F269" s="305">
        <v>81.881</v>
      </c>
      <c r="G269" s="41"/>
      <c r="H269" s="47"/>
    </row>
    <row r="270" s="2" customFormat="1" ht="16.8" customHeight="1">
      <c r="A270" s="41"/>
      <c r="B270" s="47"/>
      <c r="C270" s="300" t="s">
        <v>619</v>
      </c>
      <c r="D270" s="301" t="s">
        <v>620</v>
      </c>
      <c r="E270" s="302" t="s">
        <v>543</v>
      </c>
      <c r="F270" s="303">
        <v>14.82</v>
      </c>
      <c r="G270" s="41"/>
      <c r="H270" s="47"/>
    </row>
    <row r="271" s="2" customFormat="1" ht="16.8" customHeight="1">
      <c r="A271" s="41"/>
      <c r="B271" s="47"/>
      <c r="C271" s="304" t="s">
        <v>21</v>
      </c>
      <c r="D271" s="304" t="s">
        <v>1513</v>
      </c>
      <c r="E271" s="20" t="s">
        <v>21</v>
      </c>
      <c r="F271" s="305">
        <v>0</v>
      </c>
      <c r="G271" s="41"/>
      <c r="H271" s="47"/>
    </row>
    <row r="272" s="2" customFormat="1" ht="16.8" customHeight="1">
      <c r="A272" s="41"/>
      <c r="B272" s="47"/>
      <c r="C272" s="304" t="s">
        <v>21</v>
      </c>
      <c r="D272" s="304" t="s">
        <v>843</v>
      </c>
      <c r="E272" s="20" t="s">
        <v>21</v>
      </c>
      <c r="F272" s="305">
        <v>0</v>
      </c>
      <c r="G272" s="41"/>
      <c r="H272" s="47"/>
    </row>
    <row r="273" s="2" customFormat="1" ht="16.8" customHeight="1">
      <c r="A273" s="41"/>
      <c r="B273" s="47"/>
      <c r="C273" s="304" t="s">
        <v>619</v>
      </c>
      <c r="D273" s="304" t="s">
        <v>1514</v>
      </c>
      <c r="E273" s="20" t="s">
        <v>21</v>
      </c>
      <c r="F273" s="305">
        <v>14.82</v>
      </c>
      <c r="G273" s="41"/>
      <c r="H273" s="47"/>
    </row>
    <row r="274" s="2" customFormat="1" ht="16.8" customHeight="1">
      <c r="A274" s="41"/>
      <c r="B274" s="47"/>
      <c r="C274" s="306" t="s">
        <v>3096</v>
      </c>
      <c r="D274" s="41"/>
      <c r="E274" s="41"/>
      <c r="F274" s="41"/>
      <c r="G274" s="41"/>
      <c r="H274" s="47"/>
    </row>
    <row r="275" s="2" customFormat="1" ht="16.8" customHeight="1">
      <c r="A275" s="41"/>
      <c r="B275" s="47"/>
      <c r="C275" s="304" t="s">
        <v>1508</v>
      </c>
      <c r="D275" s="304" t="s">
        <v>1509</v>
      </c>
      <c r="E275" s="20" t="s">
        <v>543</v>
      </c>
      <c r="F275" s="305">
        <v>29.774999999999999</v>
      </c>
      <c r="G275" s="41"/>
      <c r="H275" s="47"/>
    </row>
    <row r="276" s="2" customFormat="1" ht="16.8" customHeight="1">
      <c r="A276" s="41"/>
      <c r="B276" s="47"/>
      <c r="C276" s="304" t="s">
        <v>1712</v>
      </c>
      <c r="D276" s="304" t="s">
        <v>1713</v>
      </c>
      <c r="E276" s="20" t="s">
        <v>550</v>
      </c>
      <c r="F276" s="305">
        <v>163.762</v>
      </c>
      <c r="G276" s="41"/>
      <c r="H276" s="47"/>
    </row>
    <row r="277" s="2" customFormat="1" ht="16.8" customHeight="1">
      <c r="A277" s="41"/>
      <c r="B277" s="47"/>
      <c r="C277" s="304" t="s">
        <v>1721</v>
      </c>
      <c r="D277" s="304" t="s">
        <v>1722</v>
      </c>
      <c r="E277" s="20" t="s">
        <v>550</v>
      </c>
      <c r="F277" s="305">
        <v>81.881</v>
      </c>
      <c r="G277" s="41"/>
      <c r="H277" s="47"/>
    </row>
    <row r="278" s="2" customFormat="1" ht="16.8" customHeight="1">
      <c r="A278" s="41"/>
      <c r="B278" s="47"/>
      <c r="C278" s="300" t="s">
        <v>622</v>
      </c>
      <c r="D278" s="301" t="s">
        <v>623</v>
      </c>
      <c r="E278" s="302" t="s">
        <v>543</v>
      </c>
      <c r="F278" s="303">
        <v>29.774999999999999</v>
      </c>
      <c r="G278" s="41"/>
      <c r="H278" s="47"/>
    </row>
    <row r="279" s="2" customFormat="1" ht="16.8" customHeight="1">
      <c r="A279" s="41"/>
      <c r="B279" s="47"/>
      <c r="C279" s="304" t="s">
        <v>21</v>
      </c>
      <c r="D279" s="304" t="s">
        <v>1513</v>
      </c>
      <c r="E279" s="20" t="s">
        <v>21</v>
      </c>
      <c r="F279" s="305">
        <v>0</v>
      </c>
      <c r="G279" s="41"/>
      <c r="H279" s="47"/>
    </row>
    <row r="280" s="2" customFormat="1" ht="16.8" customHeight="1">
      <c r="A280" s="41"/>
      <c r="B280" s="47"/>
      <c r="C280" s="304" t="s">
        <v>21</v>
      </c>
      <c r="D280" s="304" t="s">
        <v>843</v>
      </c>
      <c r="E280" s="20" t="s">
        <v>21</v>
      </c>
      <c r="F280" s="305">
        <v>0</v>
      </c>
      <c r="G280" s="41"/>
      <c r="H280" s="47"/>
    </row>
    <row r="281" s="2" customFormat="1" ht="16.8" customHeight="1">
      <c r="A281" s="41"/>
      <c r="B281" s="47"/>
      <c r="C281" s="304" t="s">
        <v>619</v>
      </c>
      <c r="D281" s="304" t="s">
        <v>1514</v>
      </c>
      <c r="E281" s="20" t="s">
        <v>21</v>
      </c>
      <c r="F281" s="305">
        <v>14.82</v>
      </c>
      <c r="G281" s="41"/>
      <c r="H281" s="47"/>
    </row>
    <row r="282" s="2" customFormat="1" ht="16.8" customHeight="1">
      <c r="A282" s="41"/>
      <c r="B282" s="47"/>
      <c r="C282" s="304" t="s">
        <v>21</v>
      </c>
      <c r="D282" s="304" t="s">
        <v>830</v>
      </c>
      <c r="E282" s="20" t="s">
        <v>21</v>
      </c>
      <c r="F282" s="305">
        <v>0</v>
      </c>
      <c r="G282" s="41"/>
      <c r="H282" s="47"/>
    </row>
    <row r="283" s="2" customFormat="1" ht="16.8" customHeight="1">
      <c r="A283" s="41"/>
      <c r="B283" s="47"/>
      <c r="C283" s="304" t="s">
        <v>616</v>
      </c>
      <c r="D283" s="304" t="s">
        <v>1515</v>
      </c>
      <c r="E283" s="20" t="s">
        <v>21</v>
      </c>
      <c r="F283" s="305">
        <v>14.955</v>
      </c>
      <c r="G283" s="41"/>
      <c r="H283" s="47"/>
    </row>
    <row r="284" s="2" customFormat="1" ht="16.8" customHeight="1">
      <c r="A284" s="41"/>
      <c r="B284" s="47"/>
      <c r="C284" s="304" t="s">
        <v>622</v>
      </c>
      <c r="D284" s="304" t="s">
        <v>280</v>
      </c>
      <c r="E284" s="20" t="s">
        <v>21</v>
      </c>
      <c r="F284" s="305">
        <v>29.774999999999999</v>
      </c>
      <c r="G284" s="41"/>
      <c r="H284" s="47"/>
    </row>
    <row r="285" s="2" customFormat="1" ht="16.8" customHeight="1">
      <c r="A285" s="41"/>
      <c r="B285" s="47"/>
      <c r="C285" s="306" t="s">
        <v>3096</v>
      </c>
      <c r="D285" s="41"/>
      <c r="E285" s="41"/>
      <c r="F285" s="41"/>
      <c r="G285" s="41"/>
      <c r="H285" s="47"/>
    </row>
    <row r="286" s="2" customFormat="1" ht="16.8" customHeight="1">
      <c r="A286" s="41"/>
      <c r="B286" s="47"/>
      <c r="C286" s="304" t="s">
        <v>1508</v>
      </c>
      <c r="D286" s="304" t="s">
        <v>1509</v>
      </c>
      <c r="E286" s="20" t="s">
        <v>543</v>
      </c>
      <c r="F286" s="305">
        <v>29.774999999999999</v>
      </c>
      <c r="G286" s="41"/>
      <c r="H286" s="47"/>
    </row>
    <row r="287" s="2" customFormat="1" ht="16.8" customHeight="1">
      <c r="A287" s="41"/>
      <c r="B287" s="47"/>
      <c r="C287" s="304" t="s">
        <v>1069</v>
      </c>
      <c r="D287" s="304" t="s">
        <v>1070</v>
      </c>
      <c r="E287" s="20" t="s">
        <v>543</v>
      </c>
      <c r="F287" s="305">
        <v>29.774999999999999</v>
      </c>
      <c r="G287" s="41"/>
      <c r="H287" s="47"/>
    </row>
    <row r="288" s="2" customFormat="1" ht="16.8" customHeight="1">
      <c r="A288" s="41"/>
      <c r="B288" s="47"/>
      <c r="C288" s="304" t="s">
        <v>1282</v>
      </c>
      <c r="D288" s="304" t="s">
        <v>1283</v>
      </c>
      <c r="E288" s="20" t="s">
        <v>194</v>
      </c>
      <c r="F288" s="305">
        <v>1122.75</v>
      </c>
      <c r="G288" s="41"/>
      <c r="H288" s="47"/>
    </row>
    <row r="289" s="2" customFormat="1" ht="16.8" customHeight="1">
      <c r="A289" s="41"/>
      <c r="B289" s="47"/>
      <c r="C289" s="304" t="s">
        <v>1295</v>
      </c>
      <c r="D289" s="304" t="s">
        <v>1296</v>
      </c>
      <c r="E289" s="20" t="s">
        <v>194</v>
      </c>
      <c r="F289" s="305">
        <v>4038.5</v>
      </c>
      <c r="G289" s="41"/>
      <c r="H289" s="47"/>
    </row>
    <row r="290" s="2" customFormat="1" ht="16.8" customHeight="1">
      <c r="A290" s="41"/>
      <c r="B290" s="47"/>
      <c r="C290" s="304" t="s">
        <v>1729</v>
      </c>
      <c r="D290" s="304" t="s">
        <v>1730</v>
      </c>
      <c r="E290" s="20" t="s">
        <v>550</v>
      </c>
      <c r="F290" s="305">
        <v>441.74000000000001</v>
      </c>
      <c r="G290" s="41"/>
      <c r="H290" s="47"/>
    </row>
    <row r="291" s="2" customFormat="1" ht="16.8" customHeight="1">
      <c r="A291" s="41"/>
      <c r="B291" s="47"/>
      <c r="C291" s="304" t="s">
        <v>1075</v>
      </c>
      <c r="D291" s="304" t="s">
        <v>1076</v>
      </c>
      <c r="E291" s="20" t="s">
        <v>543</v>
      </c>
      <c r="F291" s="305">
        <v>4.4660000000000002</v>
      </c>
      <c r="G291" s="41"/>
      <c r="H291" s="47"/>
    </row>
    <row r="292" s="2" customFormat="1" ht="16.8" customHeight="1">
      <c r="A292" s="41"/>
      <c r="B292" s="47"/>
      <c r="C292" s="300" t="s">
        <v>625</v>
      </c>
      <c r="D292" s="301" t="s">
        <v>626</v>
      </c>
      <c r="E292" s="302" t="s">
        <v>194</v>
      </c>
      <c r="F292" s="303">
        <v>1140</v>
      </c>
      <c r="G292" s="41"/>
      <c r="H292" s="47"/>
    </row>
    <row r="293" s="2" customFormat="1" ht="16.8" customHeight="1">
      <c r="A293" s="41"/>
      <c r="B293" s="47"/>
      <c r="C293" s="304" t="s">
        <v>21</v>
      </c>
      <c r="D293" s="304" t="s">
        <v>1468</v>
      </c>
      <c r="E293" s="20" t="s">
        <v>21</v>
      </c>
      <c r="F293" s="305">
        <v>1140</v>
      </c>
      <c r="G293" s="41"/>
      <c r="H293" s="47"/>
    </row>
    <row r="294" s="2" customFormat="1" ht="16.8" customHeight="1">
      <c r="A294" s="41"/>
      <c r="B294" s="47"/>
      <c r="C294" s="304" t="s">
        <v>625</v>
      </c>
      <c r="D294" s="304" t="s">
        <v>280</v>
      </c>
      <c r="E294" s="20" t="s">
        <v>21</v>
      </c>
      <c r="F294" s="305">
        <v>1140</v>
      </c>
      <c r="G294" s="41"/>
      <c r="H294" s="47"/>
    </row>
    <row r="295" s="2" customFormat="1" ht="16.8" customHeight="1">
      <c r="A295" s="41"/>
      <c r="B295" s="47"/>
      <c r="C295" s="306" t="s">
        <v>3096</v>
      </c>
      <c r="D295" s="41"/>
      <c r="E295" s="41"/>
      <c r="F295" s="41"/>
      <c r="G295" s="41"/>
      <c r="H295" s="47"/>
    </row>
    <row r="296" s="2" customFormat="1" ht="16.8" customHeight="1">
      <c r="A296" s="41"/>
      <c r="B296" s="47"/>
      <c r="C296" s="304" t="s">
        <v>1463</v>
      </c>
      <c r="D296" s="304" t="s">
        <v>1464</v>
      </c>
      <c r="E296" s="20" t="s">
        <v>194</v>
      </c>
      <c r="F296" s="305">
        <v>1140</v>
      </c>
      <c r="G296" s="41"/>
      <c r="H296" s="47"/>
    </row>
    <row r="297" s="2" customFormat="1" ht="16.8" customHeight="1">
      <c r="A297" s="41"/>
      <c r="B297" s="47"/>
      <c r="C297" s="304" t="s">
        <v>1469</v>
      </c>
      <c r="D297" s="304" t="s">
        <v>1470</v>
      </c>
      <c r="E297" s="20" t="s">
        <v>194</v>
      </c>
      <c r="F297" s="305">
        <v>102600</v>
      </c>
      <c r="G297" s="41"/>
      <c r="H297" s="47"/>
    </row>
    <row r="298" s="2" customFormat="1" ht="16.8" customHeight="1">
      <c r="A298" s="41"/>
      <c r="B298" s="47"/>
      <c r="C298" s="304" t="s">
        <v>1475</v>
      </c>
      <c r="D298" s="304" t="s">
        <v>1476</v>
      </c>
      <c r="E298" s="20" t="s">
        <v>194</v>
      </c>
      <c r="F298" s="305">
        <v>1140</v>
      </c>
      <c r="G298" s="41"/>
      <c r="H298" s="47"/>
    </row>
    <row r="299" s="2" customFormat="1" ht="16.8" customHeight="1">
      <c r="A299" s="41"/>
      <c r="B299" s="47"/>
      <c r="C299" s="300" t="s">
        <v>762</v>
      </c>
      <c r="D299" s="301" t="s">
        <v>762</v>
      </c>
      <c r="E299" s="302" t="s">
        <v>543</v>
      </c>
      <c r="F299" s="303">
        <v>1.075</v>
      </c>
      <c r="G299" s="41"/>
      <c r="H299" s="47"/>
    </row>
    <row r="300" s="2" customFormat="1" ht="16.8" customHeight="1">
      <c r="A300" s="41"/>
      <c r="B300" s="47"/>
      <c r="C300" s="304" t="s">
        <v>21</v>
      </c>
      <c r="D300" s="304" t="s">
        <v>1359</v>
      </c>
      <c r="E300" s="20" t="s">
        <v>21</v>
      </c>
      <c r="F300" s="305">
        <v>0</v>
      </c>
      <c r="G300" s="41"/>
      <c r="H300" s="47"/>
    </row>
    <row r="301" s="2" customFormat="1" ht="16.8" customHeight="1">
      <c r="A301" s="41"/>
      <c r="B301" s="47"/>
      <c r="C301" s="304" t="s">
        <v>762</v>
      </c>
      <c r="D301" s="304" t="s">
        <v>1360</v>
      </c>
      <c r="E301" s="20" t="s">
        <v>21</v>
      </c>
      <c r="F301" s="305">
        <v>1.075</v>
      </c>
      <c r="G301" s="41"/>
      <c r="H301" s="47"/>
    </row>
    <row r="302" s="2" customFormat="1" ht="16.8" customHeight="1">
      <c r="A302" s="41"/>
      <c r="B302" s="47"/>
      <c r="C302" s="306" t="s">
        <v>3096</v>
      </c>
      <c r="D302" s="41"/>
      <c r="E302" s="41"/>
      <c r="F302" s="41"/>
      <c r="G302" s="41"/>
      <c r="H302" s="47"/>
    </row>
    <row r="303" s="2" customFormat="1" ht="16.8" customHeight="1">
      <c r="A303" s="41"/>
      <c r="B303" s="47"/>
      <c r="C303" s="304" t="s">
        <v>1354</v>
      </c>
      <c r="D303" s="304" t="s">
        <v>1355</v>
      </c>
      <c r="E303" s="20" t="s">
        <v>543</v>
      </c>
      <c r="F303" s="305">
        <v>1.075</v>
      </c>
      <c r="G303" s="41"/>
      <c r="H303" s="47"/>
    </row>
    <row r="304" s="2" customFormat="1" ht="16.8" customHeight="1">
      <c r="A304" s="41"/>
      <c r="B304" s="47"/>
      <c r="C304" s="304" t="s">
        <v>1746</v>
      </c>
      <c r="D304" s="304" t="s">
        <v>1747</v>
      </c>
      <c r="E304" s="20" t="s">
        <v>543</v>
      </c>
      <c r="F304" s="305">
        <v>1879.9559999999999</v>
      </c>
      <c r="G304" s="41"/>
      <c r="H304" s="47"/>
    </row>
    <row r="305" s="2" customFormat="1" ht="16.8" customHeight="1">
      <c r="A305" s="41"/>
      <c r="B305" s="47"/>
      <c r="C305" s="300" t="s">
        <v>759</v>
      </c>
      <c r="D305" s="301" t="s">
        <v>759</v>
      </c>
      <c r="E305" s="302" t="s">
        <v>543</v>
      </c>
      <c r="F305" s="303">
        <v>4.7999999999999998</v>
      </c>
      <c r="G305" s="41"/>
      <c r="H305" s="47"/>
    </row>
    <row r="306" s="2" customFormat="1" ht="16.8" customHeight="1">
      <c r="A306" s="41"/>
      <c r="B306" s="47"/>
      <c r="C306" s="304" t="s">
        <v>759</v>
      </c>
      <c r="D306" s="304" t="s">
        <v>1353</v>
      </c>
      <c r="E306" s="20" t="s">
        <v>21</v>
      </c>
      <c r="F306" s="305">
        <v>4.7999999999999998</v>
      </c>
      <c r="G306" s="41"/>
      <c r="H306" s="47"/>
    </row>
    <row r="307" s="2" customFormat="1" ht="16.8" customHeight="1">
      <c r="A307" s="41"/>
      <c r="B307" s="47"/>
      <c r="C307" s="306" t="s">
        <v>3096</v>
      </c>
      <c r="D307" s="41"/>
      <c r="E307" s="41"/>
      <c r="F307" s="41"/>
      <c r="G307" s="41"/>
      <c r="H307" s="47"/>
    </row>
    <row r="308" s="2" customFormat="1" ht="16.8" customHeight="1">
      <c r="A308" s="41"/>
      <c r="B308" s="47"/>
      <c r="C308" s="304" t="s">
        <v>1350</v>
      </c>
      <c r="D308" s="304" t="s">
        <v>1351</v>
      </c>
      <c r="E308" s="20" t="s">
        <v>543</v>
      </c>
      <c r="F308" s="305">
        <v>4.7999999999999998</v>
      </c>
      <c r="G308" s="41"/>
      <c r="H308" s="47"/>
    </row>
    <row r="309" s="2" customFormat="1" ht="16.8" customHeight="1">
      <c r="A309" s="41"/>
      <c r="B309" s="47"/>
      <c r="C309" s="304" t="s">
        <v>1746</v>
      </c>
      <c r="D309" s="304" t="s">
        <v>1747</v>
      </c>
      <c r="E309" s="20" t="s">
        <v>543</v>
      </c>
      <c r="F309" s="305">
        <v>1879.9559999999999</v>
      </c>
      <c r="G309" s="41"/>
      <c r="H309" s="47"/>
    </row>
    <row r="310" s="2" customFormat="1" ht="16.8" customHeight="1">
      <c r="A310" s="41"/>
      <c r="B310" s="47"/>
      <c r="C310" s="300" t="s">
        <v>628</v>
      </c>
      <c r="D310" s="301" t="s">
        <v>629</v>
      </c>
      <c r="E310" s="302" t="s">
        <v>227</v>
      </c>
      <c r="F310" s="303">
        <v>285.44999999999999</v>
      </c>
      <c r="G310" s="41"/>
      <c r="H310" s="47"/>
    </row>
    <row r="311" s="2" customFormat="1" ht="16.8" customHeight="1">
      <c r="A311" s="41"/>
      <c r="B311" s="47"/>
      <c r="C311" s="304" t="s">
        <v>21</v>
      </c>
      <c r="D311" s="304" t="s">
        <v>1391</v>
      </c>
      <c r="E311" s="20" t="s">
        <v>21</v>
      </c>
      <c r="F311" s="305">
        <v>0</v>
      </c>
      <c r="G311" s="41"/>
      <c r="H311" s="47"/>
    </row>
    <row r="312" s="2" customFormat="1" ht="16.8" customHeight="1">
      <c r="A312" s="41"/>
      <c r="B312" s="47"/>
      <c r="C312" s="304" t="s">
        <v>21</v>
      </c>
      <c r="D312" s="304" t="s">
        <v>1392</v>
      </c>
      <c r="E312" s="20" t="s">
        <v>21</v>
      </c>
      <c r="F312" s="305">
        <v>32.450000000000003</v>
      </c>
      <c r="G312" s="41"/>
      <c r="H312" s="47"/>
    </row>
    <row r="313" s="2" customFormat="1" ht="16.8" customHeight="1">
      <c r="A313" s="41"/>
      <c r="B313" s="47"/>
      <c r="C313" s="304" t="s">
        <v>21</v>
      </c>
      <c r="D313" s="304" t="s">
        <v>1393</v>
      </c>
      <c r="E313" s="20" t="s">
        <v>21</v>
      </c>
      <c r="F313" s="305">
        <v>253</v>
      </c>
      <c r="G313" s="41"/>
      <c r="H313" s="47"/>
    </row>
    <row r="314" s="2" customFormat="1" ht="16.8" customHeight="1">
      <c r="A314" s="41"/>
      <c r="B314" s="47"/>
      <c r="C314" s="304" t="s">
        <v>628</v>
      </c>
      <c r="D314" s="304" t="s">
        <v>280</v>
      </c>
      <c r="E314" s="20" t="s">
        <v>21</v>
      </c>
      <c r="F314" s="305">
        <v>285.44999999999999</v>
      </c>
      <c r="G314" s="41"/>
      <c r="H314" s="47"/>
    </row>
    <row r="315" s="2" customFormat="1" ht="16.8" customHeight="1">
      <c r="A315" s="41"/>
      <c r="B315" s="47"/>
      <c r="C315" s="306" t="s">
        <v>3096</v>
      </c>
      <c r="D315" s="41"/>
      <c r="E315" s="41"/>
      <c r="F315" s="41"/>
      <c r="G315" s="41"/>
      <c r="H315" s="47"/>
    </row>
    <row r="316" s="2" customFormat="1" ht="16.8" customHeight="1">
      <c r="A316" s="41"/>
      <c r="B316" s="47"/>
      <c r="C316" s="304" t="s">
        <v>1388</v>
      </c>
      <c r="D316" s="304" t="s">
        <v>1389</v>
      </c>
      <c r="E316" s="20" t="s">
        <v>227</v>
      </c>
      <c r="F316" s="305">
        <v>285.44999999999999</v>
      </c>
      <c r="G316" s="41"/>
      <c r="H316" s="47"/>
    </row>
    <row r="317" s="2" customFormat="1" ht="16.8" customHeight="1">
      <c r="A317" s="41"/>
      <c r="B317" s="47"/>
      <c r="C317" s="304" t="s">
        <v>1382</v>
      </c>
      <c r="D317" s="304" t="s">
        <v>1383</v>
      </c>
      <c r="E317" s="20" t="s">
        <v>227</v>
      </c>
      <c r="F317" s="305">
        <v>285.44999999999999</v>
      </c>
      <c r="G317" s="41"/>
      <c r="H317" s="47"/>
    </row>
    <row r="318" s="2" customFormat="1" ht="16.8" customHeight="1">
      <c r="A318" s="41"/>
      <c r="B318" s="47"/>
      <c r="C318" s="300" t="s">
        <v>631</v>
      </c>
      <c r="D318" s="301" t="s">
        <v>632</v>
      </c>
      <c r="E318" s="302" t="s">
        <v>194</v>
      </c>
      <c r="F318" s="303">
        <v>1391.25</v>
      </c>
      <c r="G318" s="41"/>
      <c r="H318" s="47"/>
    </row>
    <row r="319" s="2" customFormat="1" ht="16.8" customHeight="1">
      <c r="A319" s="41"/>
      <c r="B319" s="47"/>
      <c r="C319" s="304" t="s">
        <v>21</v>
      </c>
      <c r="D319" s="304" t="s">
        <v>830</v>
      </c>
      <c r="E319" s="20" t="s">
        <v>21</v>
      </c>
      <c r="F319" s="305">
        <v>0</v>
      </c>
      <c r="G319" s="41"/>
      <c r="H319" s="47"/>
    </row>
    <row r="320" s="2" customFormat="1" ht="16.8" customHeight="1">
      <c r="A320" s="41"/>
      <c r="B320" s="47"/>
      <c r="C320" s="304" t="s">
        <v>21</v>
      </c>
      <c r="D320" s="304" t="s">
        <v>932</v>
      </c>
      <c r="E320" s="20" t="s">
        <v>21</v>
      </c>
      <c r="F320" s="305">
        <v>1391.25</v>
      </c>
      <c r="G320" s="41"/>
      <c r="H320" s="47"/>
    </row>
    <row r="321" s="2" customFormat="1" ht="16.8" customHeight="1">
      <c r="A321" s="41"/>
      <c r="B321" s="47"/>
      <c r="C321" s="304" t="s">
        <v>631</v>
      </c>
      <c r="D321" s="304" t="s">
        <v>280</v>
      </c>
      <c r="E321" s="20" t="s">
        <v>21</v>
      </c>
      <c r="F321" s="305">
        <v>1391.25</v>
      </c>
      <c r="G321" s="41"/>
      <c r="H321" s="47"/>
    </row>
    <row r="322" s="2" customFormat="1" ht="16.8" customHeight="1">
      <c r="A322" s="41"/>
      <c r="B322" s="47"/>
      <c r="C322" s="306" t="s">
        <v>3096</v>
      </c>
      <c r="D322" s="41"/>
      <c r="E322" s="41"/>
      <c r="F322" s="41"/>
      <c r="G322" s="41"/>
      <c r="H322" s="47"/>
    </row>
    <row r="323" s="2" customFormat="1" ht="16.8" customHeight="1">
      <c r="A323" s="41"/>
      <c r="B323" s="47"/>
      <c r="C323" s="304" t="s">
        <v>926</v>
      </c>
      <c r="D323" s="304" t="s">
        <v>927</v>
      </c>
      <c r="E323" s="20" t="s">
        <v>194</v>
      </c>
      <c r="F323" s="305">
        <v>1391.25</v>
      </c>
      <c r="G323" s="41"/>
      <c r="H323" s="47"/>
    </row>
    <row r="324" s="2" customFormat="1" ht="16.8" customHeight="1">
      <c r="A324" s="41"/>
      <c r="B324" s="47"/>
      <c r="C324" s="304" t="s">
        <v>854</v>
      </c>
      <c r="D324" s="304" t="s">
        <v>855</v>
      </c>
      <c r="E324" s="20" t="s">
        <v>543</v>
      </c>
      <c r="F324" s="305">
        <v>1329.816</v>
      </c>
      <c r="G324" s="41"/>
      <c r="H324" s="47"/>
    </row>
    <row r="325" s="2" customFormat="1" ht="16.8" customHeight="1">
      <c r="A325" s="41"/>
      <c r="B325" s="47"/>
      <c r="C325" s="304" t="s">
        <v>933</v>
      </c>
      <c r="D325" s="304" t="s">
        <v>934</v>
      </c>
      <c r="E325" s="20" t="s">
        <v>194</v>
      </c>
      <c r="F325" s="305">
        <v>1391.25</v>
      </c>
      <c r="G325" s="41"/>
      <c r="H325" s="47"/>
    </row>
    <row r="326" s="2" customFormat="1" ht="16.8" customHeight="1">
      <c r="A326" s="41"/>
      <c r="B326" s="47"/>
      <c r="C326" s="304" t="s">
        <v>951</v>
      </c>
      <c r="D326" s="304" t="s">
        <v>952</v>
      </c>
      <c r="E326" s="20" t="s">
        <v>194</v>
      </c>
      <c r="F326" s="305">
        <v>1391.25</v>
      </c>
      <c r="G326" s="41"/>
      <c r="H326" s="47"/>
    </row>
    <row r="327" s="2" customFormat="1" ht="16.8" customHeight="1">
      <c r="A327" s="41"/>
      <c r="B327" s="47"/>
      <c r="C327" s="304" t="s">
        <v>974</v>
      </c>
      <c r="D327" s="304" t="s">
        <v>975</v>
      </c>
      <c r="E327" s="20" t="s">
        <v>194</v>
      </c>
      <c r="F327" s="305">
        <v>1391.25</v>
      </c>
      <c r="G327" s="41"/>
      <c r="H327" s="47"/>
    </row>
    <row r="328" s="2" customFormat="1" ht="16.8" customHeight="1">
      <c r="A328" s="41"/>
      <c r="B328" s="47"/>
      <c r="C328" s="304" t="s">
        <v>984</v>
      </c>
      <c r="D328" s="304" t="s">
        <v>985</v>
      </c>
      <c r="E328" s="20" t="s">
        <v>543</v>
      </c>
      <c r="F328" s="305">
        <v>52.033000000000001</v>
      </c>
      <c r="G328" s="41"/>
      <c r="H328" s="47"/>
    </row>
    <row r="329" s="2" customFormat="1" ht="16.8" customHeight="1">
      <c r="A329" s="41"/>
      <c r="B329" s="47"/>
      <c r="C329" s="304" t="s">
        <v>938</v>
      </c>
      <c r="D329" s="304" t="s">
        <v>939</v>
      </c>
      <c r="E329" s="20" t="s">
        <v>140</v>
      </c>
      <c r="F329" s="305">
        <v>41.738</v>
      </c>
      <c r="G329" s="41"/>
      <c r="H329" s="47"/>
    </row>
    <row r="330" s="2" customFormat="1" ht="16.8" customHeight="1">
      <c r="A330" s="41"/>
      <c r="B330" s="47"/>
      <c r="C330" s="300" t="s">
        <v>634</v>
      </c>
      <c r="D330" s="301" t="s">
        <v>635</v>
      </c>
      <c r="E330" s="302" t="s">
        <v>194</v>
      </c>
      <c r="F330" s="303">
        <v>343.17000000000002</v>
      </c>
      <c r="G330" s="41"/>
      <c r="H330" s="47"/>
    </row>
    <row r="331" s="2" customFormat="1" ht="16.8" customHeight="1">
      <c r="A331" s="41"/>
      <c r="B331" s="47"/>
      <c r="C331" s="304" t="s">
        <v>21</v>
      </c>
      <c r="D331" s="304" t="s">
        <v>972</v>
      </c>
      <c r="E331" s="20" t="s">
        <v>21</v>
      </c>
      <c r="F331" s="305">
        <v>0</v>
      </c>
      <c r="G331" s="41"/>
      <c r="H331" s="47"/>
    </row>
    <row r="332" s="2" customFormat="1" ht="16.8" customHeight="1">
      <c r="A332" s="41"/>
      <c r="B332" s="47"/>
      <c r="C332" s="304" t="s">
        <v>21</v>
      </c>
      <c r="D332" s="304" t="s">
        <v>973</v>
      </c>
      <c r="E332" s="20" t="s">
        <v>21</v>
      </c>
      <c r="F332" s="305">
        <v>343.17000000000002</v>
      </c>
      <c r="G332" s="41"/>
      <c r="H332" s="47"/>
    </row>
    <row r="333" s="2" customFormat="1" ht="16.8" customHeight="1">
      <c r="A333" s="41"/>
      <c r="B333" s="47"/>
      <c r="C333" s="304" t="s">
        <v>634</v>
      </c>
      <c r="D333" s="304" t="s">
        <v>280</v>
      </c>
      <c r="E333" s="20" t="s">
        <v>21</v>
      </c>
      <c r="F333" s="305">
        <v>343.17000000000002</v>
      </c>
      <c r="G333" s="41"/>
      <c r="H333" s="47"/>
    </row>
    <row r="334" s="2" customFormat="1" ht="16.8" customHeight="1">
      <c r="A334" s="41"/>
      <c r="B334" s="47"/>
      <c r="C334" s="306" t="s">
        <v>3096</v>
      </c>
      <c r="D334" s="41"/>
      <c r="E334" s="41"/>
      <c r="F334" s="41"/>
      <c r="G334" s="41"/>
      <c r="H334" s="47"/>
    </row>
    <row r="335" s="2" customFormat="1" ht="16.8" customHeight="1">
      <c r="A335" s="41"/>
      <c r="B335" s="47"/>
      <c r="C335" s="304" t="s">
        <v>967</v>
      </c>
      <c r="D335" s="304" t="s">
        <v>968</v>
      </c>
      <c r="E335" s="20" t="s">
        <v>194</v>
      </c>
      <c r="F335" s="305">
        <v>343.17000000000002</v>
      </c>
      <c r="G335" s="41"/>
      <c r="H335" s="47"/>
    </row>
    <row r="336" s="2" customFormat="1" ht="16.8" customHeight="1">
      <c r="A336" s="41"/>
      <c r="B336" s="47"/>
      <c r="C336" s="304" t="s">
        <v>865</v>
      </c>
      <c r="D336" s="304" t="s">
        <v>866</v>
      </c>
      <c r="E336" s="20" t="s">
        <v>543</v>
      </c>
      <c r="F336" s="305">
        <v>1727.759</v>
      </c>
      <c r="G336" s="41"/>
      <c r="H336" s="47"/>
    </row>
    <row r="337" s="2" customFormat="1" ht="16.8" customHeight="1">
      <c r="A337" s="41"/>
      <c r="B337" s="47"/>
      <c r="C337" s="304" t="s">
        <v>942</v>
      </c>
      <c r="D337" s="304" t="s">
        <v>943</v>
      </c>
      <c r="E337" s="20" t="s">
        <v>194</v>
      </c>
      <c r="F337" s="305">
        <v>343.17000000000002</v>
      </c>
      <c r="G337" s="41"/>
      <c r="H337" s="47"/>
    </row>
    <row r="338" s="2" customFormat="1" ht="16.8" customHeight="1">
      <c r="A338" s="41"/>
      <c r="B338" s="47"/>
      <c r="C338" s="304" t="s">
        <v>962</v>
      </c>
      <c r="D338" s="304" t="s">
        <v>963</v>
      </c>
      <c r="E338" s="20" t="s">
        <v>194</v>
      </c>
      <c r="F338" s="305">
        <v>343.17000000000002</v>
      </c>
      <c r="G338" s="41"/>
      <c r="H338" s="47"/>
    </row>
    <row r="339" s="2" customFormat="1" ht="16.8" customHeight="1">
      <c r="A339" s="41"/>
      <c r="B339" s="47"/>
      <c r="C339" s="304" t="s">
        <v>979</v>
      </c>
      <c r="D339" s="304" t="s">
        <v>980</v>
      </c>
      <c r="E339" s="20" t="s">
        <v>194</v>
      </c>
      <c r="F339" s="305">
        <v>343.17000000000002</v>
      </c>
      <c r="G339" s="41"/>
      <c r="H339" s="47"/>
    </row>
    <row r="340" s="2" customFormat="1" ht="16.8" customHeight="1">
      <c r="A340" s="41"/>
      <c r="B340" s="47"/>
      <c r="C340" s="304" t="s">
        <v>984</v>
      </c>
      <c r="D340" s="304" t="s">
        <v>985</v>
      </c>
      <c r="E340" s="20" t="s">
        <v>543</v>
      </c>
      <c r="F340" s="305">
        <v>52.033000000000001</v>
      </c>
      <c r="G340" s="41"/>
      <c r="H340" s="47"/>
    </row>
    <row r="341" s="2" customFormat="1" ht="16.8" customHeight="1">
      <c r="A341" s="41"/>
      <c r="B341" s="47"/>
      <c r="C341" s="304" t="s">
        <v>947</v>
      </c>
      <c r="D341" s="304" t="s">
        <v>948</v>
      </c>
      <c r="E341" s="20" t="s">
        <v>140</v>
      </c>
      <c r="F341" s="305">
        <v>10.295</v>
      </c>
      <c r="G341" s="41"/>
      <c r="H341" s="47"/>
    </row>
    <row r="342" s="2" customFormat="1" ht="16.8" customHeight="1">
      <c r="A342" s="41"/>
      <c r="B342" s="47"/>
      <c r="C342" s="300" t="s">
        <v>637</v>
      </c>
      <c r="D342" s="301" t="s">
        <v>638</v>
      </c>
      <c r="E342" s="302" t="s">
        <v>140</v>
      </c>
      <c r="F342" s="303">
        <v>1329.8399999999999</v>
      </c>
      <c r="G342" s="41"/>
      <c r="H342" s="47"/>
    </row>
    <row r="343" s="2" customFormat="1" ht="16.8" customHeight="1">
      <c r="A343" s="41"/>
      <c r="B343" s="47"/>
      <c r="C343" s="304" t="s">
        <v>637</v>
      </c>
      <c r="D343" s="304" t="s">
        <v>1865</v>
      </c>
      <c r="E343" s="20" t="s">
        <v>21</v>
      </c>
      <c r="F343" s="305">
        <v>1329.8399999999999</v>
      </c>
      <c r="G343" s="41"/>
      <c r="H343" s="47"/>
    </row>
    <row r="344" s="2" customFormat="1" ht="16.8" customHeight="1">
      <c r="A344" s="41"/>
      <c r="B344" s="47"/>
      <c r="C344" s="306" t="s">
        <v>3096</v>
      </c>
      <c r="D344" s="41"/>
      <c r="E344" s="41"/>
      <c r="F344" s="41"/>
      <c r="G344" s="41"/>
      <c r="H344" s="47"/>
    </row>
    <row r="345" s="2" customFormat="1" ht="16.8" customHeight="1">
      <c r="A345" s="41"/>
      <c r="B345" s="47"/>
      <c r="C345" s="304" t="s">
        <v>1861</v>
      </c>
      <c r="D345" s="304" t="s">
        <v>1862</v>
      </c>
      <c r="E345" s="20" t="s">
        <v>140</v>
      </c>
      <c r="F345" s="305">
        <v>1329.8399999999999</v>
      </c>
      <c r="G345" s="41"/>
      <c r="H345" s="47"/>
    </row>
    <row r="346" s="2" customFormat="1" ht="16.8" customHeight="1">
      <c r="A346" s="41"/>
      <c r="B346" s="47"/>
      <c r="C346" s="304" t="s">
        <v>1856</v>
      </c>
      <c r="D346" s="304" t="s">
        <v>1857</v>
      </c>
      <c r="E346" s="20" t="s">
        <v>140</v>
      </c>
      <c r="F346" s="305">
        <v>1329.8399999999999</v>
      </c>
      <c r="G346" s="41"/>
      <c r="H346" s="47"/>
    </row>
    <row r="347" s="2" customFormat="1" ht="16.8" customHeight="1">
      <c r="A347" s="41"/>
      <c r="B347" s="47"/>
      <c r="C347" s="300" t="s">
        <v>643</v>
      </c>
      <c r="D347" s="301" t="s">
        <v>644</v>
      </c>
      <c r="E347" s="302" t="s">
        <v>140</v>
      </c>
      <c r="F347" s="303">
        <v>38171.953000000001</v>
      </c>
      <c r="G347" s="41"/>
      <c r="H347" s="47"/>
    </row>
    <row r="348" s="2" customFormat="1" ht="16.8" customHeight="1">
      <c r="A348" s="41"/>
      <c r="B348" s="47"/>
      <c r="C348" s="304" t="s">
        <v>643</v>
      </c>
      <c r="D348" s="304" t="s">
        <v>1831</v>
      </c>
      <c r="E348" s="20" t="s">
        <v>21</v>
      </c>
      <c r="F348" s="305">
        <v>38171.953000000001</v>
      </c>
      <c r="G348" s="41"/>
      <c r="H348" s="47"/>
    </row>
    <row r="349" s="2" customFormat="1" ht="16.8" customHeight="1">
      <c r="A349" s="41"/>
      <c r="B349" s="47"/>
      <c r="C349" s="306" t="s">
        <v>3096</v>
      </c>
      <c r="D349" s="41"/>
      <c r="E349" s="41"/>
      <c r="F349" s="41"/>
      <c r="G349" s="41"/>
      <c r="H349" s="47"/>
    </row>
    <row r="350" s="2" customFormat="1" ht="16.8" customHeight="1">
      <c r="A350" s="41"/>
      <c r="B350" s="47"/>
      <c r="C350" s="304" t="s">
        <v>1827</v>
      </c>
      <c r="D350" s="304" t="s">
        <v>1828</v>
      </c>
      <c r="E350" s="20" t="s">
        <v>140</v>
      </c>
      <c r="F350" s="305">
        <v>38171.953000000001</v>
      </c>
      <c r="G350" s="41"/>
      <c r="H350" s="47"/>
    </row>
    <row r="351" s="2" customFormat="1" ht="16.8" customHeight="1">
      <c r="A351" s="41"/>
      <c r="B351" s="47"/>
      <c r="C351" s="304" t="s">
        <v>1816</v>
      </c>
      <c r="D351" s="304" t="s">
        <v>1817</v>
      </c>
      <c r="E351" s="20" t="s">
        <v>140</v>
      </c>
      <c r="F351" s="305">
        <v>59905.339999999997</v>
      </c>
      <c r="G351" s="41"/>
      <c r="H351" s="47"/>
    </row>
    <row r="352" s="2" customFormat="1" ht="16.8" customHeight="1">
      <c r="A352" s="41"/>
      <c r="B352" s="47"/>
      <c r="C352" s="300" t="s">
        <v>646</v>
      </c>
      <c r="D352" s="301" t="s">
        <v>647</v>
      </c>
      <c r="E352" s="302" t="s">
        <v>140</v>
      </c>
      <c r="F352" s="303">
        <v>21309.847000000002</v>
      </c>
      <c r="G352" s="41"/>
      <c r="H352" s="47"/>
    </row>
    <row r="353" s="2" customFormat="1" ht="16.8" customHeight="1">
      <c r="A353" s="41"/>
      <c r="B353" s="47"/>
      <c r="C353" s="304" t="s">
        <v>646</v>
      </c>
      <c r="D353" s="304" t="s">
        <v>1826</v>
      </c>
      <c r="E353" s="20" t="s">
        <v>21</v>
      </c>
      <c r="F353" s="305">
        <v>21309.847000000002</v>
      </c>
      <c r="G353" s="41"/>
      <c r="H353" s="47"/>
    </row>
    <row r="354" s="2" customFormat="1" ht="16.8" customHeight="1">
      <c r="A354" s="41"/>
      <c r="B354" s="47"/>
      <c r="C354" s="306" t="s">
        <v>3096</v>
      </c>
      <c r="D354" s="41"/>
      <c r="E354" s="41"/>
      <c r="F354" s="41"/>
      <c r="G354" s="41"/>
      <c r="H354" s="47"/>
    </row>
    <row r="355" s="2" customFormat="1" ht="16.8" customHeight="1">
      <c r="A355" s="41"/>
      <c r="B355" s="47"/>
      <c r="C355" s="304" t="s">
        <v>1822</v>
      </c>
      <c r="D355" s="304" t="s">
        <v>1823</v>
      </c>
      <c r="E355" s="20" t="s">
        <v>140</v>
      </c>
      <c r="F355" s="305">
        <v>21309.847000000002</v>
      </c>
      <c r="G355" s="41"/>
      <c r="H355" s="47"/>
    </row>
    <row r="356" s="2" customFormat="1" ht="16.8" customHeight="1">
      <c r="A356" s="41"/>
      <c r="B356" s="47"/>
      <c r="C356" s="304" t="s">
        <v>1816</v>
      </c>
      <c r="D356" s="304" t="s">
        <v>1817</v>
      </c>
      <c r="E356" s="20" t="s">
        <v>140</v>
      </c>
      <c r="F356" s="305">
        <v>59905.339999999997</v>
      </c>
      <c r="G356" s="41"/>
      <c r="H356" s="47"/>
    </row>
    <row r="357" s="2" customFormat="1" ht="16.8" customHeight="1">
      <c r="A357" s="41"/>
      <c r="B357" s="47"/>
      <c r="C357" s="300" t="s">
        <v>649</v>
      </c>
      <c r="D357" s="301" t="s">
        <v>650</v>
      </c>
      <c r="E357" s="302" t="s">
        <v>140</v>
      </c>
      <c r="F357" s="303">
        <v>7179.4799999999996</v>
      </c>
      <c r="G357" s="41"/>
      <c r="H357" s="47"/>
    </row>
    <row r="358" s="2" customFormat="1" ht="16.8" customHeight="1">
      <c r="A358" s="41"/>
      <c r="B358" s="47"/>
      <c r="C358" s="304" t="s">
        <v>649</v>
      </c>
      <c r="D358" s="304" t="s">
        <v>1854</v>
      </c>
      <c r="E358" s="20" t="s">
        <v>21</v>
      </c>
      <c r="F358" s="305">
        <v>7179.4799999999996</v>
      </c>
      <c r="G358" s="41"/>
      <c r="H358" s="47"/>
    </row>
    <row r="359" s="2" customFormat="1" ht="16.8" customHeight="1">
      <c r="A359" s="41"/>
      <c r="B359" s="47"/>
      <c r="C359" s="306" t="s">
        <v>3096</v>
      </c>
      <c r="D359" s="41"/>
      <c r="E359" s="41"/>
      <c r="F359" s="41"/>
      <c r="G359" s="41"/>
      <c r="H359" s="47"/>
    </row>
    <row r="360" s="2" customFormat="1" ht="16.8" customHeight="1">
      <c r="A360" s="41"/>
      <c r="B360" s="47"/>
      <c r="C360" s="304" t="s">
        <v>1850</v>
      </c>
      <c r="D360" s="304" t="s">
        <v>1851</v>
      </c>
      <c r="E360" s="20" t="s">
        <v>140</v>
      </c>
      <c r="F360" s="305">
        <v>7179.4799999999996</v>
      </c>
      <c r="G360" s="41"/>
      <c r="H360" s="47"/>
    </row>
    <row r="361" s="2" customFormat="1" ht="16.8" customHeight="1">
      <c r="A361" s="41"/>
      <c r="B361" s="47"/>
      <c r="C361" s="304" t="s">
        <v>1844</v>
      </c>
      <c r="D361" s="304" t="s">
        <v>1845</v>
      </c>
      <c r="E361" s="20" t="s">
        <v>140</v>
      </c>
      <c r="F361" s="305">
        <v>7409.4799999999996</v>
      </c>
      <c r="G361" s="41"/>
      <c r="H361" s="47"/>
    </row>
    <row r="362" s="2" customFormat="1" ht="16.8" customHeight="1">
      <c r="A362" s="41"/>
      <c r="B362" s="47"/>
      <c r="C362" s="300" t="s">
        <v>640</v>
      </c>
      <c r="D362" s="301" t="s">
        <v>641</v>
      </c>
      <c r="E362" s="302" t="s">
        <v>140</v>
      </c>
      <c r="F362" s="303">
        <v>247.75999999999999</v>
      </c>
      <c r="G362" s="41"/>
      <c r="H362" s="47"/>
    </row>
    <row r="363" s="2" customFormat="1" ht="16.8" customHeight="1">
      <c r="A363" s="41"/>
      <c r="B363" s="47"/>
      <c r="C363" s="304" t="s">
        <v>640</v>
      </c>
      <c r="D363" s="304" t="s">
        <v>1838</v>
      </c>
      <c r="E363" s="20" t="s">
        <v>21</v>
      </c>
      <c r="F363" s="305">
        <v>247.75999999999999</v>
      </c>
      <c r="G363" s="41"/>
      <c r="H363" s="47"/>
    </row>
    <row r="364" s="2" customFormat="1" ht="16.8" customHeight="1">
      <c r="A364" s="41"/>
      <c r="B364" s="47"/>
      <c r="C364" s="306" t="s">
        <v>3096</v>
      </c>
      <c r="D364" s="41"/>
      <c r="E364" s="41"/>
      <c r="F364" s="41"/>
      <c r="G364" s="41"/>
      <c r="H364" s="47"/>
    </row>
    <row r="365" s="2" customFormat="1" ht="16.8" customHeight="1">
      <c r="A365" s="41"/>
      <c r="B365" s="47"/>
      <c r="C365" s="304" t="s">
        <v>1833</v>
      </c>
      <c r="D365" s="304" t="s">
        <v>1834</v>
      </c>
      <c r="E365" s="20" t="s">
        <v>140</v>
      </c>
      <c r="F365" s="305">
        <v>247.75999999999999</v>
      </c>
      <c r="G365" s="41"/>
      <c r="H365" s="47"/>
    </row>
    <row r="366" s="2" customFormat="1" ht="16.8" customHeight="1">
      <c r="A366" s="41"/>
      <c r="B366" s="47"/>
      <c r="C366" s="304" t="s">
        <v>1816</v>
      </c>
      <c r="D366" s="304" t="s">
        <v>1817</v>
      </c>
      <c r="E366" s="20" t="s">
        <v>140</v>
      </c>
      <c r="F366" s="305">
        <v>59905.339999999997</v>
      </c>
      <c r="G366" s="41"/>
      <c r="H366" s="47"/>
    </row>
    <row r="367" s="2" customFormat="1" ht="16.8" customHeight="1">
      <c r="A367" s="41"/>
      <c r="B367" s="47"/>
      <c r="C367" s="300" t="s">
        <v>652</v>
      </c>
      <c r="D367" s="301" t="s">
        <v>653</v>
      </c>
      <c r="E367" s="302" t="s">
        <v>227</v>
      </c>
      <c r="F367" s="303">
        <v>10.75</v>
      </c>
      <c r="G367" s="41"/>
      <c r="H367" s="47"/>
    </row>
    <row r="368" s="2" customFormat="1" ht="16.8" customHeight="1">
      <c r="A368" s="41"/>
      <c r="B368" s="47"/>
      <c r="C368" s="304" t="s">
        <v>21</v>
      </c>
      <c r="D368" s="304" t="s">
        <v>1336</v>
      </c>
      <c r="E368" s="20" t="s">
        <v>21</v>
      </c>
      <c r="F368" s="305">
        <v>0</v>
      </c>
      <c r="G368" s="41"/>
      <c r="H368" s="47"/>
    </row>
    <row r="369" s="2" customFormat="1" ht="16.8" customHeight="1">
      <c r="A369" s="41"/>
      <c r="B369" s="47"/>
      <c r="C369" s="304" t="s">
        <v>652</v>
      </c>
      <c r="D369" s="304" t="s">
        <v>1337</v>
      </c>
      <c r="E369" s="20" t="s">
        <v>21</v>
      </c>
      <c r="F369" s="305">
        <v>10.75</v>
      </c>
      <c r="G369" s="41"/>
      <c r="H369" s="47"/>
    </row>
    <row r="370" s="2" customFormat="1" ht="16.8" customHeight="1">
      <c r="A370" s="41"/>
      <c r="B370" s="47"/>
      <c r="C370" s="306" t="s">
        <v>3096</v>
      </c>
      <c r="D370" s="41"/>
      <c r="E370" s="41"/>
      <c r="F370" s="41"/>
      <c r="G370" s="41"/>
      <c r="H370" s="47"/>
    </row>
    <row r="371" s="2" customFormat="1" ht="16.8" customHeight="1">
      <c r="A371" s="41"/>
      <c r="B371" s="47"/>
      <c r="C371" s="304" t="s">
        <v>1331</v>
      </c>
      <c r="D371" s="304" t="s">
        <v>1332</v>
      </c>
      <c r="E371" s="20" t="s">
        <v>227</v>
      </c>
      <c r="F371" s="305">
        <v>10.75</v>
      </c>
      <c r="G371" s="41"/>
      <c r="H371" s="47"/>
    </row>
    <row r="372" s="2" customFormat="1" ht="16.8" customHeight="1">
      <c r="A372" s="41"/>
      <c r="B372" s="47"/>
      <c r="C372" s="304" t="s">
        <v>1354</v>
      </c>
      <c r="D372" s="304" t="s">
        <v>1355</v>
      </c>
      <c r="E372" s="20" t="s">
        <v>543</v>
      </c>
      <c r="F372" s="305">
        <v>1.075</v>
      </c>
      <c r="G372" s="41"/>
      <c r="H372" s="47"/>
    </row>
    <row r="373" s="2" customFormat="1" ht="16.8" customHeight="1">
      <c r="A373" s="41"/>
      <c r="B373" s="47"/>
      <c r="C373" s="304" t="s">
        <v>1370</v>
      </c>
      <c r="D373" s="304" t="s">
        <v>1371</v>
      </c>
      <c r="E373" s="20" t="s">
        <v>194</v>
      </c>
      <c r="F373" s="305">
        <v>10.75</v>
      </c>
      <c r="G373" s="41"/>
      <c r="H373" s="47"/>
    </row>
    <row r="374" s="2" customFormat="1" ht="16.8" customHeight="1">
      <c r="A374" s="41"/>
      <c r="B374" s="47"/>
      <c r="C374" s="304" t="s">
        <v>1338</v>
      </c>
      <c r="D374" s="304" t="s">
        <v>1339</v>
      </c>
      <c r="E374" s="20" t="s">
        <v>227</v>
      </c>
      <c r="F374" s="305">
        <v>10.75</v>
      </c>
      <c r="G374" s="41"/>
      <c r="H374" s="47"/>
    </row>
    <row r="375" s="2" customFormat="1" ht="16.8" customHeight="1">
      <c r="A375" s="41"/>
      <c r="B375" s="47"/>
      <c r="C375" s="300" t="s">
        <v>666</v>
      </c>
      <c r="D375" s="301" t="s">
        <v>667</v>
      </c>
      <c r="E375" s="302" t="s">
        <v>543</v>
      </c>
      <c r="F375" s="303">
        <v>548.41200000000003</v>
      </c>
      <c r="G375" s="41"/>
      <c r="H375" s="47"/>
    </row>
    <row r="376" s="2" customFormat="1" ht="16.8" customHeight="1">
      <c r="A376" s="41"/>
      <c r="B376" s="47"/>
      <c r="C376" s="304" t="s">
        <v>21</v>
      </c>
      <c r="D376" s="304" t="s">
        <v>917</v>
      </c>
      <c r="E376" s="20" t="s">
        <v>21</v>
      </c>
      <c r="F376" s="305">
        <v>0</v>
      </c>
      <c r="G376" s="41"/>
      <c r="H376" s="47"/>
    </row>
    <row r="377" s="2" customFormat="1" ht="16.8" customHeight="1">
      <c r="A377" s="41"/>
      <c r="B377" s="47"/>
      <c r="C377" s="304" t="s">
        <v>21</v>
      </c>
      <c r="D377" s="304" t="s">
        <v>899</v>
      </c>
      <c r="E377" s="20" t="s">
        <v>21</v>
      </c>
      <c r="F377" s="305">
        <v>0</v>
      </c>
      <c r="G377" s="41"/>
      <c r="H377" s="47"/>
    </row>
    <row r="378" s="2" customFormat="1" ht="16.8" customHeight="1">
      <c r="A378" s="41"/>
      <c r="B378" s="47"/>
      <c r="C378" s="304" t="s">
        <v>21</v>
      </c>
      <c r="D378" s="304" t="s">
        <v>918</v>
      </c>
      <c r="E378" s="20" t="s">
        <v>21</v>
      </c>
      <c r="F378" s="305">
        <v>6</v>
      </c>
      <c r="G378" s="41"/>
      <c r="H378" s="47"/>
    </row>
    <row r="379" s="2" customFormat="1" ht="16.8" customHeight="1">
      <c r="A379" s="41"/>
      <c r="B379" s="47"/>
      <c r="C379" s="304" t="s">
        <v>21</v>
      </c>
      <c r="D379" s="304" t="s">
        <v>919</v>
      </c>
      <c r="E379" s="20" t="s">
        <v>21</v>
      </c>
      <c r="F379" s="305">
        <v>188.75999999999999</v>
      </c>
      <c r="G379" s="41"/>
      <c r="H379" s="47"/>
    </row>
    <row r="380" s="2" customFormat="1" ht="16.8" customHeight="1">
      <c r="A380" s="41"/>
      <c r="B380" s="47"/>
      <c r="C380" s="304" t="s">
        <v>21</v>
      </c>
      <c r="D380" s="304" t="s">
        <v>920</v>
      </c>
      <c r="E380" s="20" t="s">
        <v>21</v>
      </c>
      <c r="F380" s="305">
        <v>27.539999999999999</v>
      </c>
      <c r="G380" s="41"/>
      <c r="H380" s="47"/>
    </row>
    <row r="381" s="2" customFormat="1" ht="16.8" customHeight="1">
      <c r="A381" s="41"/>
      <c r="B381" s="47"/>
      <c r="C381" s="304" t="s">
        <v>21</v>
      </c>
      <c r="D381" s="304" t="s">
        <v>830</v>
      </c>
      <c r="E381" s="20" t="s">
        <v>21</v>
      </c>
      <c r="F381" s="305">
        <v>0</v>
      </c>
      <c r="G381" s="41"/>
      <c r="H381" s="47"/>
    </row>
    <row r="382" s="2" customFormat="1" ht="16.8" customHeight="1">
      <c r="A382" s="41"/>
      <c r="B382" s="47"/>
      <c r="C382" s="304" t="s">
        <v>21</v>
      </c>
      <c r="D382" s="304" t="s">
        <v>921</v>
      </c>
      <c r="E382" s="20" t="s">
        <v>21</v>
      </c>
      <c r="F382" s="305">
        <v>67.031999999999996</v>
      </c>
      <c r="G382" s="41"/>
      <c r="H382" s="47"/>
    </row>
    <row r="383" s="2" customFormat="1" ht="16.8" customHeight="1">
      <c r="A383" s="41"/>
      <c r="B383" s="47"/>
      <c r="C383" s="304" t="s">
        <v>21</v>
      </c>
      <c r="D383" s="304" t="s">
        <v>922</v>
      </c>
      <c r="E383" s="20" t="s">
        <v>21</v>
      </c>
      <c r="F383" s="305">
        <v>259.07999999999998</v>
      </c>
      <c r="G383" s="41"/>
      <c r="H383" s="47"/>
    </row>
    <row r="384" s="2" customFormat="1" ht="16.8" customHeight="1">
      <c r="A384" s="41"/>
      <c r="B384" s="47"/>
      <c r="C384" s="304" t="s">
        <v>666</v>
      </c>
      <c r="D384" s="304" t="s">
        <v>280</v>
      </c>
      <c r="E384" s="20" t="s">
        <v>21</v>
      </c>
      <c r="F384" s="305">
        <v>548.41200000000003</v>
      </c>
      <c r="G384" s="41"/>
      <c r="H384" s="47"/>
    </row>
    <row r="385" s="2" customFormat="1" ht="16.8" customHeight="1">
      <c r="A385" s="41"/>
      <c r="B385" s="47"/>
      <c r="C385" s="306" t="s">
        <v>3096</v>
      </c>
      <c r="D385" s="41"/>
      <c r="E385" s="41"/>
      <c r="F385" s="41"/>
      <c r="G385" s="41"/>
      <c r="H385" s="47"/>
    </row>
    <row r="386" s="2" customFormat="1" ht="16.8" customHeight="1">
      <c r="A386" s="41"/>
      <c r="B386" s="47"/>
      <c r="C386" s="304" t="s">
        <v>913</v>
      </c>
      <c r="D386" s="304" t="s">
        <v>894</v>
      </c>
      <c r="E386" s="20" t="s">
        <v>543</v>
      </c>
      <c r="F386" s="305">
        <v>548.41200000000003</v>
      </c>
      <c r="G386" s="41"/>
      <c r="H386" s="47"/>
    </row>
    <row r="387" s="2" customFormat="1" ht="16.8" customHeight="1">
      <c r="A387" s="41"/>
      <c r="B387" s="47"/>
      <c r="C387" s="304" t="s">
        <v>893</v>
      </c>
      <c r="D387" s="304" t="s">
        <v>894</v>
      </c>
      <c r="E387" s="20" t="s">
        <v>543</v>
      </c>
      <c r="F387" s="305">
        <v>788.30799999999999</v>
      </c>
      <c r="G387" s="41"/>
      <c r="H387" s="47"/>
    </row>
    <row r="388" s="2" customFormat="1" ht="16.8" customHeight="1">
      <c r="A388" s="41"/>
      <c r="B388" s="47"/>
      <c r="C388" s="304" t="s">
        <v>1705</v>
      </c>
      <c r="D388" s="304" t="s">
        <v>1706</v>
      </c>
      <c r="E388" s="20" t="s">
        <v>550</v>
      </c>
      <c r="F388" s="305">
        <v>2995.1390000000001</v>
      </c>
      <c r="G388" s="41"/>
      <c r="H388" s="47"/>
    </row>
    <row r="389" s="2" customFormat="1" ht="16.8" customHeight="1">
      <c r="A389" s="41"/>
      <c r="B389" s="47"/>
      <c r="C389" s="304" t="s">
        <v>923</v>
      </c>
      <c r="D389" s="304" t="s">
        <v>924</v>
      </c>
      <c r="E389" s="20" t="s">
        <v>550</v>
      </c>
      <c r="F389" s="305">
        <v>1041.983</v>
      </c>
      <c r="G389" s="41"/>
      <c r="H389" s="47"/>
    </row>
    <row r="390" s="2" customFormat="1" ht="16.8" customHeight="1">
      <c r="A390" s="41"/>
      <c r="B390" s="47"/>
      <c r="C390" s="300" t="s">
        <v>747</v>
      </c>
      <c r="D390" s="301" t="s">
        <v>747</v>
      </c>
      <c r="E390" s="302" t="s">
        <v>550</v>
      </c>
      <c r="F390" s="303">
        <v>2890.4299999999998</v>
      </c>
      <c r="G390" s="41"/>
      <c r="H390" s="47"/>
    </row>
    <row r="391" s="2" customFormat="1" ht="16.8" customHeight="1">
      <c r="A391" s="41"/>
      <c r="B391" s="47"/>
      <c r="C391" s="304" t="s">
        <v>21</v>
      </c>
      <c r="D391" s="304" t="s">
        <v>1696</v>
      </c>
      <c r="E391" s="20" t="s">
        <v>21</v>
      </c>
      <c r="F391" s="305">
        <v>0</v>
      </c>
      <c r="G391" s="41"/>
      <c r="H391" s="47"/>
    </row>
    <row r="392" s="2" customFormat="1" ht="16.8" customHeight="1">
      <c r="A392" s="41"/>
      <c r="B392" s="47"/>
      <c r="C392" s="304" t="s">
        <v>21</v>
      </c>
      <c r="D392" s="304" t="s">
        <v>1123</v>
      </c>
      <c r="E392" s="20" t="s">
        <v>21</v>
      </c>
      <c r="F392" s="305">
        <v>0</v>
      </c>
      <c r="G392" s="41"/>
      <c r="H392" s="47"/>
    </row>
    <row r="393" s="2" customFormat="1" ht="16.8" customHeight="1">
      <c r="A393" s="41"/>
      <c r="B393" s="47"/>
      <c r="C393" s="304" t="s">
        <v>21</v>
      </c>
      <c r="D393" s="304" t="s">
        <v>1697</v>
      </c>
      <c r="E393" s="20" t="s">
        <v>21</v>
      </c>
      <c r="F393" s="305">
        <v>696.14999999999998</v>
      </c>
      <c r="G393" s="41"/>
      <c r="H393" s="47"/>
    </row>
    <row r="394" s="2" customFormat="1" ht="16.8" customHeight="1">
      <c r="A394" s="41"/>
      <c r="B394" s="47"/>
      <c r="C394" s="304" t="s">
        <v>21</v>
      </c>
      <c r="D394" s="304" t="s">
        <v>1698</v>
      </c>
      <c r="E394" s="20" t="s">
        <v>21</v>
      </c>
      <c r="F394" s="305">
        <v>11.467000000000001</v>
      </c>
      <c r="G394" s="41"/>
      <c r="H394" s="47"/>
    </row>
    <row r="395" s="2" customFormat="1" ht="16.8" customHeight="1">
      <c r="A395" s="41"/>
      <c r="B395" s="47"/>
      <c r="C395" s="304" t="s">
        <v>21</v>
      </c>
      <c r="D395" s="304" t="s">
        <v>1699</v>
      </c>
      <c r="E395" s="20" t="s">
        <v>21</v>
      </c>
      <c r="F395" s="305">
        <v>470.45499999999998</v>
      </c>
      <c r="G395" s="41"/>
      <c r="H395" s="47"/>
    </row>
    <row r="396" s="2" customFormat="1" ht="16.8" customHeight="1">
      <c r="A396" s="41"/>
      <c r="B396" s="47"/>
      <c r="C396" s="304" t="s">
        <v>21</v>
      </c>
      <c r="D396" s="304" t="s">
        <v>1700</v>
      </c>
      <c r="E396" s="20" t="s">
        <v>21</v>
      </c>
      <c r="F396" s="305">
        <v>168.94999999999999</v>
      </c>
      <c r="G396" s="41"/>
      <c r="H396" s="47"/>
    </row>
    <row r="397" s="2" customFormat="1" ht="16.8" customHeight="1">
      <c r="A397" s="41"/>
      <c r="B397" s="47"/>
      <c r="C397" s="304" t="s">
        <v>21</v>
      </c>
      <c r="D397" s="304" t="s">
        <v>1701</v>
      </c>
      <c r="E397" s="20" t="s">
        <v>21</v>
      </c>
      <c r="F397" s="305">
        <v>0.35199999999999998</v>
      </c>
      <c r="G397" s="41"/>
      <c r="H397" s="47"/>
    </row>
    <row r="398" s="2" customFormat="1" ht="16.8" customHeight="1">
      <c r="A398" s="41"/>
      <c r="B398" s="47"/>
      <c r="C398" s="304" t="s">
        <v>21</v>
      </c>
      <c r="D398" s="304" t="s">
        <v>1127</v>
      </c>
      <c r="E398" s="20" t="s">
        <v>21</v>
      </c>
      <c r="F398" s="305">
        <v>0</v>
      </c>
      <c r="G398" s="41"/>
      <c r="H398" s="47"/>
    </row>
    <row r="399" s="2" customFormat="1" ht="16.8" customHeight="1">
      <c r="A399" s="41"/>
      <c r="B399" s="47"/>
      <c r="C399" s="304" t="s">
        <v>21</v>
      </c>
      <c r="D399" s="304" t="s">
        <v>1702</v>
      </c>
      <c r="E399" s="20" t="s">
        <v>21</v>
      </c>
      <c r="F399" s="305">
        <v>720.09000000000003</v>
      </c>
      <c r="G399" s="41"/>
      <c r="H399" s="47"/>
    </row>
    <row r="400" s="2" customFormat="1" ht="16.8" customHeight="1">
      <c r="A400" s="41"/>
      <c r="B400" s="47"/>
      <c r="C400" s="304" t="s">
        <v>21</v>
      </c>
      <c r="D400" s="304" t="s">
        <v>1703</v>
      </c>
      <c r="E400" s="20" t="s">
        <v>21</v>
      </c>
      <c r="F400" s="305">
        <v>790.774</v>
      </c>
      <c r="G400" s="41"/>
      <c r="H400" s="47"/>
    </row>
    <row r="401" s="2" customFormat="1" ht="16.8" customHeight="1">
      <c r="A401" s="41"/>
      <c r="B401" s="47"/>
      <c r="C401" s="304" t="s">
        <v>21</v>
      </c>
      <c r="D401" s="304" t="s">
        <v>1704</v>
      </c>
      <c r="E401" s="20" t="s">
        <v>21</v>
      </c>
      <c r="F401" s="305">
        <v>32.192</v>
      </c>
      <c r="G401" s="41"/>
      <c r="H401" s="47"/>
    </row>
    <row r="402" s="2" customFormat="1" ht="16.8" customHeight="1">
      <c r="A402" s="41"/>
      <c r="B402" s="47"/>
      <c r="C402" s="304" t="s">
        <v>747</v>
      </c>
      <c r="D402" s="304" t="s">
        <v>280</v>
      </c>
      <c r="E402" s="20" t="s">
        <v>21</v>
      </c>
      <c r="F402" s="305">
        <v>2890.4299999999998</v>
      </c>
      <c r="G402" s="41"/>
      <c r="H402" s="47"/>
    </row>
    <row r="403" s="2" customFormat="1" ht="16.8" customHeight="1">
      <c r="A403" s="41"/>
      <c r="B403" s="47"/>
      <c r="C403" s="306" t="s">
        <v>3096</v>
      </c>
      <c r="D403" s="41"/>
      <c r="E403" s="41"/>
      <c r="F403" s="41"/>
      <c r="G403" s="41"/>
      <c r="H403" s="47"/>
    </row>
    <row r="404" s="2" customFormat="1" ht="16.8" customHeight="1">
      <c r="A404" s="41"/>
      <c r="B404" s="47"/>
      <c r="C404" s="304" t="s">
        <v>1691</v>
      </c>
      <c r="D404" s="304" t="s">
        <v>1692</v>
      </c>
      <c r="E404" s="20" t="s">
        <v>550</v>
      </c>
      <c r="F404" s="305">
        <v>2890.4299999999998</v>
      </c>
      <c r="G404" s="41"/>
      <c r="H404" s="47"/>
    </row>
    <row r="405" s="2" customFormat="1" ht="16.8" customHeight="1">
      <c r="A405" s="41"/>
      <c r="B405" s="47"/>
      <c r="C405" s="304" t="s">
        <v>893</v>
      </c>
      <c r="D405" s="304" t="s">
        <v>894</v>
      </c>
      <c r="E405" s="20" t="s">
        <v>543</v>
      </c>
      <c r="F405" s="305">
        <v>788.30799999999999</v>
      </c>
      <c r="G405" s="41"/>
      <c r="H405" s="47"/>
    </row>
    <row r="406" s="2" customFormat="1" ht="16.8" customHeight="1">
      <c r="A406" s="41"/>
      <c r="B406" s="47"/>
      <c r="C406" s="304" t="s">
        <v>1669</v>
      </c>
      <c r="D406" s="304" t="s">
        <v>1670</v>
      </c>
      <c r="E406" s="20" t="s">
        <v>550</v>
      </c>
      <c r="F406" s="305">
        <v>2890.4299999999998</v>
      </c>
      <c r="G406" s="41"/>
      <c r="H406" s="47"/>
    </row>
    <row r="407" s="2" customFormat="1" ht="16.8" customHeight="1">
      <c r="A407" s="41"/>
      <c r="B407" s="47"/>
      <c r="C407" s="304" t="s">
        <v>1674</v>
      </c>
      <c r="D407" s="304" t="s">
        <v>1675</v>
      </c>
      <c r="E407" s="20" t="s">
        <v>550</v>
      </c>
      <c r="F407" s="305">
        <v>2890.4299999999998</v>
      </c>
      <c r="G407" s="41"/>
      <c r="H407" s="47"/>
    </row>
    <row r="408" s="2" customFormat="1" ht="16.8" customHeight="1">
      <c r="A408" s="41"/>
      <c r="B408" s="47"/>
      <c r="C408" s="304" t="s">
        <v>1680</v>
      </c>
      <c r="D408" s="304" t="s">
        <v>1681</v>
      </c>
      <c r="E408" s="20" t="s">
        <v>550</v>
      </c>
      <c r="F408" s="305">
        <v>2890.4299999999998</v>
      </c>
      <c r="G408" s="41"/>
      <c r="H408" s="47"/>
    </row>
    <row r="409" s="2" customFormat="1" ht="16.8" customHeight="1">
      <c r="A409" s="41"/>
      <c r="B409" s="47"/>
      <c r="C409" s="300" t="s">
        <v>539</v>
      </c>
      <c r="D409" s="301" t="s">
        <v>540</v>
      </c>
      <c r="E409" s="302" t="s">
        <v>194</v>
      </c>
      <c r="F409" s="303">
        <v>248.089</v>
      </c>
      <c r="G409" s="41"/>
      <c r="H409" s="47"/>
    </row>
    <row r="410" s="2" customFormat="1" ht="16.8" customHeight="1">
      <c r="A410" s="41"/>
      <c r="B410" s="47"/>
      <c r="C410" s="304" t="s">
        <v>539</v>
      </c>
      <c r="D410" s="304" t="s">
        <v>573</v>
      </c>
      <c r="E410" s="20" t="s">
        <v>21</v>
      </c>
      <c r="F410" s="305">
        <v>248.089</v>
      </c>
      <c r="G410" s="41"/>
      <c r="H410" s="47"/>
    </row>
    <row r="411" s="2" customFormat="1" ht="16.8" customHeight="1">
      <c r="A411" s="41"/>
      <c r="B411" s="47"/>
      <c r="C411" s="306" t="s">
        <v>3096</v>
      </c>
      <c r="D411" s="41"/>
      <c r="E411" s="41"/>
      <c r="F411" s="41"/>
      <c r="G411" s="41"/>
      <c r="H411" s="47"/>
    </row>
    <row r="412" s="2" customFormat="1" ht="16.8" customHeight="1">
      <c r="A412" s="41"/>
      <c r="B412" s="47"/>
      <c r="C412" s="304" t="s">
        <v>1222</v>
      </c>
      <c r="D412" s="304" t="s">
        <v>1223</v>
      </c>
      <c r="E412" s="20" t="s">
        <v>194</v>
      </c>
      <c r="F412" s="305">
        <v>248.089</v>
      </c>
      <c r="G412" s="41"/>
      <c r="H412" s="47"/>
    </row>
    <row r="413" s="2" customFormat="1" ht="16.8" customHeight="1">
      <c r="A413" s="41"/>
      <c r="B413" s="47"/>
      <c r="C413" s="304" t="s">
        <v>893</v>
      </c>
      <c r="D413" s="304" t="s">
        <v>894</v>
      </c>
      <c r="E413" s="20" t="s">
        <v>543</v>
      </c>
      <c r="F413" s="305">
        <v>788.30799999999999</v>
      </c>
      <c r="G413" s="41"/>
      <c r="H413" s="47"/>
    </row>
    <row r="414" s="2" customFormat="1" ht="16.8" customHeight="1">
      <c r="A414" s="41"/>
      <c r="B414" s="47"/>
      <c r="C414" s="304" t="s">
        <v>1705</v>
      </c>
      <c r="D414" s="304" t="s">
        <v>1706</v>
      </c>
      <c r="E414" s="20" t="s">
        <v>550</v>
      </c>
      <c r="F414" s="305">
        <v>2995.1390000000001</v>
      </c>
      <c r="G414" s="41"/>
      <c r="H414" s="47"/>
    </row>
    <row r="415" s="2" customFormat="1" ht="16.8" customHeight="1">
      <c r="A415" s="41"/>
      <c r="B415" s="47"/>
      <c r="C415" s="300" t="s">
        <v>772</v>
      </c>
      <c r="D415" s="301" t="s">
        <v>773</v>
      </c>
      <c r="E415" s="302" t="s">
        <v>194</v>
      </c>
      <c r="F415" s="303">
        <v>4106.6199999999999</v>
      </c>
      <c r="G415" s="41"/>
      <c r="H415" s="47"/>
    </row>
    <row r="416" s="2" customFormat="1" ht="16.8" customHeight="1">
      <c r="A416" s="41"/>
      <c r="B416" s="47"/>
      <c r="C416" s="304" t="s">
        <v>21</v>
      </c>
      <c r="D416" s="304" t="s">
        <v>1256</v>
      </c>
      <c r="E416" s="20" t="s">
        <v>21</v>
      </c>
      <c r="F416" s="305">
        <v>0</v>
      </c>
      <c r="G416" s="41"/>
      <c r="H416" s="47"/>
    </row>
    <row r="417" s="2" customFormat="1" ht="16.8" customHeight="1">
      <c r="A417" s="41"/>
      <c r="B417" s="47"/>
      <c r="C417" s="304" t="s">
        <v>21</v>
      </c>
      <c r="D417" s="304" t="s">
        <v>1257</v>
      </c>
      <c r="E417" s="20" t="s">
        <v>21</v>
      </c>
      <c r="F417" s="305">
        <v>0</v>
      </c>
      <c r="G417" s="41"/>
      <c r="H417" s="47"/>
    </row>
    <row r="418" s="2" customFormat="1" ht="16.8" customHeight="1">
      <c r="A418" s="41"/>
      <c r="B418" s="47"/>
      <c r="C418" s="304" t="s">
        <v>21</v>
      </c>
      <c r="D418" s="304" t="s">
        <v>1258</v>
      </c>
      <c r="E418" s="20" t="s">
        <v>21</v>
      </c>
      <c r="F418" s="305">
        <v>2933.3000000000002</v>
      </c>
      <c r="G418" s="41"/>
      <c r="H418" s="47"/>
    </row>
    <row r="419" s="2" customFormat="1" ht="16.8" customHeight="1">
      <c r="A419" s="41"/>
      <c r="B419" s="47"/>
      <c r="C419" s="304" t="s">
        <v>21</v>
      </c>
      <c r="D419" s="304" t="s">
        <v>1259</v>
      </c>
      <c r="E419" s="20" t="s">
        <v>21</v>
      </c>
      <c r="F419" s="305">
        <v>0</v>
      </c>
      <c r="G419" s="41"/>
      <c r="H419" s="47"/>
    </row>
    <row r="420" s="2" customFormat="1" ht="16.8" customHeight="1">
      <c r="A420" s="41"/>
      <c r="B420" s="47"/>
      <c r="C420" s="304" t="s">
        <v>21</v>
      </c>
      <c r="D420" s="304" t="s">
        <v>1260</v>
      </c>
      <c r="E420" s="20" t="s">
        <v>21</v>
      </c>
      <c r="F420" s="305">
        <v>1173.3199999999999</v>
      </c>
      <c r="G420" s="41"/>
      <c r="H420" s="47"/>
    </row>
    <row r="421" s="2" customFormat="1" ht="16.8" customHeight="1">
      <c r="A421" s="41"/>
      <c r="B421" s="47"/>
      <c r="C421" s="304" t="s">
        <v>772</v>
      </c>
      <c r="D421" s="304" t="s">
        <v>280</v>
      </c>
      <c r="E421" s="20" t="s">
        <v>21</v>
      </c>
      <c r="F421" s="305">
        <v>4106.6199999999999</v>
      </c>
      <c r="G421" s="41"/>
      <c r="H421" s="47"/>
    </row>
    <row r="422" s="2" customFormat="1" ht="16.8" customHeight="1">
      <c r="A422" s="41"/>
      <c r="B422" s="47"/>
      <c r="C422" s="306" t="s">
        <v>3096</v>
      </c>
      <c r="D422" s="41"/>
      <c r="E422" s="41"/>
      <c r="F422" s="41"/>
      <c r="G422" s="41"/>
      <c r="H422" s="47"/>
    </row>
    <row r="423" s="2" customFormat="1" ht="16.8" customHeight="1">
      <c r="A423" s="41"/>
      <c r="B423" s="47"/>
      <c r="C423" s="304" t="s">
        <v>1251</v>
      </c>
      <c r="D423" s="304" t="s">
        <v>1252</v>
      </c>
      <c r="E423" s="20" t="s">
        <v>194</v>
      </c>
      <c r="F423" s="305">
        <v>4106.6199999999999</v>
      </c>
      <c r="G423" s="41"/>
      <c r="H423" s="47"/>
    </row>
    <row r="424" s="2" customFormat="1" ht="16.8" customHeight="1">
      <c r="A424" s="41"/>
      <c r="B424" s="47"/>
      <c r="C424" s="304" t="s">
        <v>893</v>
      </c>
      <c r="D424" s="304" t="s">
        <v>894</v>
      </c>
      <c r="E424" s="20" t="s">
        <v>543</v>
      </c>
      <c r="F424" s="305">
        <v>788.30799999999999</v>
      </c>
      <c r="G424" s="41"/>
      <c r="H424" s="47"/>
    </row>
    <row r="425" s="2" customFormat="1" ht="16.8" customHeight="1">
      <c r="A425" s="41"/>
      <c r="B425" s="47"/>
      <c r="C425" s="304" t="s">
        <v>1705</v>
      </c>
      <c r="D425" s="304" t="s">
        <v>1706</v>
      </c>
      <c r="E425" s="20" t="s">
        <v>550</v>
      </c>
      <c r="F425" s="305">
        <v>2995.1390000000001</v>
      </c>
      <c r="G425" s="41"/>
      <c r="H425" s="47"/>
    </row>
    <row r="426" s="2" customFormat="1" ht="16.8" customHeight="1">
      <c r="A426" s="41"/>
      <c r="B426" s="47"/>
      <c r="C426" s="300" t="s">
        <v>775</v>
      </c>
      <c r="D426" s="301" t="s">
        <v>776</v>
      </c>
      <c r="E426" s="302" t="s">
        <v>194</v>
      </c>
      <c r="F426" s="303">
        <v>2933.3000000000002</v>
      </c>
      <c r="G426" s="41"/>
      <c r="H426" s="47"/>
    </row>
    <row r="427" s="2" customFormat="1" ht="16.8" customHeight="1">
      <c r="A427" s="41"/>
      <c r="B427" s="47"/>
      <c r="C427" s="304" t="s">
        <v>21</v>
      </c>
      <c r="D427" s="304" t="s">
        <v>1265</v>
      </c>
      <c r="E427" s="20" t="s">
        <v>21</v>
      </c>
      <c r="F427" s="305">
        <v>0</v>
      </c>
      <c r="G427" s="41"/>
      <c r="H427" s="47"/>
    </row>
    <row r="428" s="2" customFormat="1" ht="16.8" customHeight="1">
      <c r="A428" s="41"/>
      <c r="B428" s="47"/>
      <c r="C428" s="304" t="s">
        <v>21</v>
      </c>
      <c r="D428" s="304" t="s">
        <v>1256</v>
      </c>
      <c r="E428" s="20" t="s">
        <v>21</v>
      </c>
      <c r="F428" s="305">
        <v>0</v>
      </c>
      <c r="G428" s="41"/>
      <c r="H428" s="47"/>
    </row>
    <row r="429" s="2" customFormat="1" ht="16.8" customHeight="1">
      <c r="A429" s="41"/>
      <c r="B429" s="47"/>
      <c r="C429" s="304" t="s">
        <v>775</v>
      </c>
      <c r="D429" s="304" t="s">
        <v>1258</v>
      </c>
      <c r="E429" s="20" t="s">
        <v>21</v>
      </c>
      <c r="F429" s="305">
        <v>2933.3000000000002</v>
      </c>
      <c r="G429" s="41"/>
      <c r="H429" s="47"/>
    </row>
    <row r="430" s="2" customFormat="1" ht="16.8" customHeight="1">
      <c r="A430" s="41"/>
      <c r="B430" s="47"/>
      <c r="C430" s="306" t="s">
        <v>3096</v>
      </c>
      <c r="D430" s="41"/>
      <c r="E430" s="41"/>
      <c r="F430" s="41"/>
      <c r="G430" s="41"/>
      <c r="H430" s="47"/>
    </row>
    <row r="431" s="2" customFormat="1" ht="16.8" customHeight="1">
      <c r="A431" s="41"/>
      <c r="B431" s="47"/>
      <c r="C431" s="304" t="s">
        <v>1261</v>
      </c>
      <c r="D431" s="304" t="s">
        <v>1262</v>
      </c>
      <c r="E431" s="20" t="s">
        <v>194</v>
      </c>
      <c r="F431" s="305">
        <v>2933.3000000000002</v>
      </c>
      <c r="G431" s="41"/>
      <c r="H431" s="47"/>
    </row>
    <row r="432" s="2" customFormat="1" ht="16.8" customHeight="1">
      <c r="A432" s="41"/>
      <c r="B432" s="47"/>
      <c r="C432" s="304" t="s">
        <v>893</v>
      </c>
      <c r="D432" s="304" t="s">
        <v>894</v>
      </c>
      <c r="E432" s="20" t="s">
        <v>543</v>
      </c>
      <c r="F432" s="305">
        <v>788.30799999999999</v>
      </c>
      <c r="G432" s="41"/>
      <c r="H432" s="47"/>
    </row>
    <row r="433" s="2" customFormat="1" ht="16.8" customHeight="1">
      <c r="A433" s="41"/>
      <c r="B433" s="47"/>
      <c r="C433" s="304" t="s">
        <v>1705</v>
      </c>
      <c r="D433" s="304" t="s">
        <v>1706</v>
      </c>
      <c r="E433" s="20" t="s">
        <v>550</v>
      </c>
      <c r="F433" s="305">
        <v>2995.1390000000001</v>
      </c>
      <c r="G433" s="41"/>
      <c r="H433" s="47"/>
    </row>
    <row r="434" s="2" customFormat="1" ht="16.8" customHeight="1">
      <c r="A434" s="41"/>
      <c r="B434" s="47"/>
      <c r="C434" s="300" t="s">
        <v>777</v>
      </c>
      <c r="D434" s="301" t="s">
        <v>778</v>
      </c>
      <c r="E434" s="302" t="s">
        <v>550</v>
      </c>
      <c r="F434" s="303">
        <v>2995.1390000000001</v>
      </c>
      <c r="G434" s="41"/>
      <c r="H434" s="47"/>
    </row>
    <row r="435" s="2" customFormat="1" ht="16.8" customHeight="1">
      <c r="A435" s="41"/>
      <c r="B435" s="47"/>
      <c r="C435" s="304" t="s">
        <v>21</v>
      </c>
      <c r="D435" s="304" t="s">
        <v>885</v>
      </c>
      <c r="E435" s="20" t="s">
        <v>21</v>
      </c>
      <c r="F435" s="305">
        <v>0</v>
      </c>
      <c r="G435" s="41"/>
      <c r="H435" s="47"/>
    </row>
    <row r="436" s="2" customFormat="1" ht="16.8" customHeight="1">
      <c r="A436" s="41"/>
      <c r="B436" s="47"/>
      <c r="C436" s="304" t="s">
        <v>21</v>
      </c>
      <c r="D436" s="304" t="s">
        <v>909</v>
      </c>
      <c r="E436" s="20" t="s">
        <v>21</v>
      </c>
      <c r="F436" s="305">
        <v>1041.983</v>
      </c>
      <c r="G436" s="41"/>
      <c r="H436" s="47"/>
    </row>
    <row r="437" s="2" customFormat="1" ht="16.8" customHeight="1">
      <c r="A437" s="41"/>
      <c r="B437" s="47"/>
      <c r="C437" s="304" t="s">
        <v>21</v>
      </c>
      <c r="D437" s="304" t="s">
        <v>910</v>
      </c>
      <c r="E437" s="20" t="s">
        <v>21</v>
      </c>
      <c r="F437" s="305">
        <v>70.704999999999998</v>
      </c>
      <c r="G437" s="41"/>
      <c r="H437" s="47"/>
    </row>
    <row r="438" s="2" customFormat="1" ht="16.8" customHeight="1">
      <c r="A438" s="41"/>
      <c r="B438" s="47"/>
      <c r="C438" s="304" t="s">
        <v>21</v>
      </c>
      <c r="D438" s="304" t="s">
        <v>911</v>
      </c>
      <c r="E438" s="20" t="s">
        <v>21</v>
      </c>
      <c r="F438" s="305">
        <v>1170.3869999999999</v>
      </c>
      <c r="G438" s="41"/>
      <c r="H438" s="47"/>
    </row>
    <row r="439" s="2" customFormat="1" ht="16.8" customHeight="1">
      <c r="A439" s="41"/>
      <c r="B439" s="47"/>
      <c r="C439" s="304" t="s">
        <v>21</v>
      </c>
      <c r="D439" s="304" t="s">
        <v>912</v>
      </c>
      <c r="E439" s="20" t="s">
        <v>21</v>
      </c>
      <c r="F439" s="305">
        <v>1114.654</v>
      </c>
      <c r="G439" s="41"/>
      <c r="H439" s="47"/>
    </row>
    <row r="440" s="2" customFormat="1" ht="16.8" customHeight="1">
      <c r="A440" s="41"/>
      <c r="B440" s="47"/>
      <c r="C440" s="304" t="s">
        <v>21</v>
      </c>
      <c r="D440" s="304" t="s">
        <v>1710</v>
      </c>
      <c r="E440" s="20" t="s">
        <v>21</v>
      </c>
      <c r="F440" s="305">
        <v>-402.58999999999998</v>
      </c>
      <c r="G440" s="41"/>
      <c r="H440" s="47"/>
    </row>
    <row r="441" s="2" customFormat="1" ht="16.8" customHeight="1">
      <c r="A441" s="41"/>
      <c r="B441" s="47"/>
      <c r="C441" s="304" t="s">
        <v>777</v>
      </c>
      <c r="D441" s="304" t="s">
        <v>280</v>
      </c>
      <c r="E441" s="20" t="s">
        <v>21</v>
      </c>
      <c r="F441" s="305">
        <v>2995.1390000000001</v>
      </c>
      <c r="G441" s="41"/>
      <c r="H441" s="47"/>
    </row>
    <row r="442" s="2" customFormat="1" ht="16.8" customHeight="1">
      <c r="A442" s="41"/>
      <c r="B442" s="47"/>
      <c r="C442" s="306" t="s">
        <v>3096</v>
      </c>
      <c r="D442" s="41"/>
      <c r="E442" s="41"/>
      <c r="F442" s="41"/>
      <c r="G442" s="41"/>
      <c r="H442" s="47"/>
    </row>
    <row r="443" s="2" customFormat="1" ht="16.8" customHeight="1">
      <c r="A443" s="41"/>
      <c r="B443" s="47"/>
      <c r="C443" s="304" t="s">
        <v>1705</v>
      </c>
      <c r="D443" s="304" t="s">
        <v>1706</v>
      </c>
      <c r="E443" s="20" t="s">
        <v>550</v>
      </c>
      <c r="F443" s="305">
        <v>2995.1390000000001</v>
      </c>
      <c r="G443" s="41"/>
      <c r="H443" s="47"/>
    </row>
    <row r="444" s="2" customFormat="1" ht="16.8" customHeight="1">
      <c r="A444" s="41"/>
      <c r="B444" s="47"/>
      <c r="C444" s="304" t="s">
        <v>1684</v>
      </c>
      <c r="D444" s="304" t="s">
        <v>1685</v>
      </c>
      <c r="E444" s="20" t="s">
        <v>550</v>
      </c>
      <c r="F444" s="305">
        <v>2995.1390000000001</v>
      </c>
      <c r="G444" s="41"/>
      <c r="H444" s="47"/>
    </row>
    <row r="445" s="2" customFormat="1" ht="16.8" customHeight="1">
      <c r="A445" s="41"/>
      <c r="B445" s="47"/>
      <c r="C445" s="300" t="s">
        <v>669</v>
      </c>
      <c r="D445" s="301" t="s">
        <v>670</v>
      </c>
      <c r="E445" s="302" t="s">
        <v>194</v>
      </c>
      <c r="F445" s="303">
        <v>32.299999999999997</v>
      </c>
      <c r="G445" s="41"/>
      <c r="H445" s="47"/>
    </row>
    <row r="446" s="2" customFormat="1" ht="16.8" customHeight="1">
      <c r="A446" s="41"/>
      <c r="B446" s="47"/>
      <c r="C446" s="304" t="s">
        <v>21</v>
      </c>
      <c r="D446" s="304" t="s">
        <v>803</v>
      </c>
      <c r="E446" s="20" t="s">
        <v>21</v>
      </c>
      <c r="F446" s="305">
        <v>0</v>
      </c>
      <c r="G446" s="41"/>
      <c r="H446" s="47"/>
    </row>
    <row r="447" s="2" customFormat="1" ht="16.8" customHeight="1">
      <c r="A447" s="41"/>
      <c r="B447" s="47"/>
      <c r="C447" s="304" t="s">
        <v>21</v>
      </c>
      <c r="D447" s="304" t="s">
        <v>804</v>
      </c>
      <c r="E447" s="20" t="s">
        <v>21</v>
      </c>
      <c r="F447" s="305">
        <v>32.299999999999997</v>
      </c>
      <c r="G447" s="41"/>
      <c r="H447" s="47"/>
    </row>
    <row r="448" s="2" customFormat="1" ht="16.8" customHeight="1">
      <c r="A448" s="41"/>
      <c r="B448" s="47"/>
      <c r="C448" s="304" t="s">
        <v>669</v>
      </c>
      <c r="D448" s="304" t="s">
        <v>280</v>
      </c>
      <c r="E448" s="20" t="s">
        <v>21</v>
      </c>
      <c r="F448" s="305">
        <v>32.299999999999997</v>
      </c>
      <c r="G448" s="41"/>
      <c r="H448" s="47"/>
    </row>
    <row r="449" s="2" customFormat="1" ht="16.8" customHeight="1">
      <c r="A449" s="41"/>
      <c r="B449" s="47"/>
      <c r="C449" s="306" t="s">
        <v>3096</v>
      </c>
      <c r="D449" s="41"/>
      <c r="E449" s="41"/>
      <c r="F449" s="41"/>
      <c r="G449" s="41"/>
      <c r="H449" s="47"/>
    </row>
    <row r="450" s="2" customFormat="1" ht="16.8" customHeight="1">
      <c r="A450" s="41"/>
      <c r="B450" s="47"/>
      <c r="C450" s="304" t="s">
        <v>798</v>
      </c>
      <c r="D450" s="304" t="s">
        <v>799</v>
      </c>
      <c r="E450" s="20" t="s">
        <v>194</v>
      </c>
      <c r="F450" s="305">
        <v>32.299999999999997</v>
      </c>
      <c r="G450" s="41"/>
      <c r="H450" s="47"/>
    </row>
    <row r="451" s="2" customFormat="1" ht="16.8" customHeight="1">
      <c r="A451" s="41"/>
      <c r="B451" s="47"/>
      <c r="C451" s="304" t="s">
        <v>783</v>
      </c>
      <c r="D451" s="304" t="s">
        <v>784</v>
      </c>
      <c r="E451" s="20" t="s">
        <v>194</v>
      </c>
      <c r="F451" s="305">
        <v>2280.3000000000002</v>
      </c>
      <c r="G451" s="41"/>
      <c r="H451" s="47"/>
    </row>
    <row r="452" s="2" customFormat="1" ht="16.8" customHeight="1">
      <c r="A452" s="41"/>
      <c r="B452" s="47"/>
      <c r="C452" s="304" t="s">
        <v>1691</v>
      </c>
      <c r="D452" s="304" t="s">
        <v>1692</v>
      </c>
      <c r="E452" s="20" t="s">
        <v>550</v>
      </c>
      <c r="F452" s="305">
        <v>2890.4299999999998</v>
      </c>
      <c r="G452" s="41"/>
      <c r="H452" s="47"/>
    </row>
    <row r="453" s="2" customFormat="1" ht="16.8" customHeight="1">
      <c r="A453" s="41"/>
      <c r="B453" s="47"/>
      <c r="C453" s="300" t="s">
        <v>672</v>
      </c>
      <c r="D453" s="301" t="s">
        <v>673</v>
      </c>
      <c r="E453" s="302" t="s">
        <v>227</v>
      </c>
      <c r="F453" s="303">
        <v>21.5</v>
      </c>
      <c r="G453" s="41"/>
      <c r="H453" s="47"/>
    </row>
    <row r="454" s="2" customFormat="1" ht="16.8" customHeight="1">
      <c r="A454" s="41"/>
      <c r="B454" s="47"/>
      <c r="C454" s="304" t="s">
        <v>21</v>
      </c>
      <c r="D454" s="304" t="s">
        <v>1170</v>
      </c>
      <c r="E454" s="20" t="s">
        <v>21</v>
      </c>
      <c r="F454" s="305">
        <v>0</v>
      </c>
      <c r="G454" s="41"/>
      <c r="H454" s="47"/>
    </row>
    <row r="455" s="2" customFormat="1" ht="16.8" customHeight="1">
      <c r="A455" s="41"/>
      <c r="B455" s="47"/>
      <c r="C455" s="304" t="s">
        <v>21</v>
      </c>
      <c r="D455" s="304" t="s">
        <v>1564</v>
      </c>
      <c r="E455" s="20" t="s">
        <v>21</v>
      </c>
      <c r="F455" s="305">
        <v>21.5</v>
      </c>
      <c r="G455" s="41"/>
      <c r="H455" s="47"/>
    </row>
    <row r="456" s="2" customFormat="1" ht="16.8" customHeight="1">
      <c r="A456" s="41"/>
      <c r="B456" s="47"/>
      <c r="C456" s="304" t="s">
        <v>672</v>
      </c>
      <c r="D456" s="304" t="s">
        <v>280</v>
      </c>
      <c r="E456" s="20" t="s">
        <v>21</v>
      </c>
      <c r="F456" s="305">
        <v>21.5</v>
      </c>
      <c r="G456" s="41"/>
      <c r="H456" s="47"/>
    </row>
    <row r="457" s="2" customFormat="1" ht="16.8" customHeight="1">
      <c r="A457" s="41"/>
      <c r="B457" s="47"/>
      <c r="C457" s="306" t="s">
        <v>3096</v>
      </c>
      <c r="D457" s="41"/>
      <c r="E457" s="41"/>
      <c r="F457" s="41"/>
      <c r="G457" s="41"/>
      <c r="H457" s="47"/>
    </row>
    <row r="458" s="2" customFormat="1" ht="16.8" customHeight="1">
      <c r="A458" s="41"/>
      <c r="B458" s="47"/>
      <c r="C458" s="304" t="s">
        <v>1559</v>
      </c>
      <c r="D458" s="304" t="s">
        <v>1560</v>
      </c>
      <c r="E458" s="20" t="s">
        <v>227</v>
      </c>
      <c r="F458" s="305">
        <v>21.5</v>
      </c>
      <c r="G458" s="41"/>
      <c r="H458" s="47"/>
    </row>
    <row r="459" s="2" customFormat="1" ht="16.8" customHeight="1">
      <c r="A459" s="41"/>
      <c r="B459" s="47"/>
      <c r="C459" s="304" t="s">
        <v>1656</v>
      </c>
      <c r="D459" s="304" t="s">
        <v>1657</v>
      </c>
      <c r="E459" s="20" t="s">
        <v>550</v>
      </c>
      <c r="F459" s="305">
        <v>46.960999999999999</v>
      </c>
      <c r="G459" s="41"/>
      <c r="H459" s="47"/>
    </row>
    <row r="460" s="2" customFormat="1" ht="16.8" customHeight="1">
      <c r="A460" s="41"/>
      <c r="B460" s="47"/>
      <c r="C460" s="300" t="s">
        <v>675</v>
      </c>
      <c r="D460" s="301" t="s">
        <v>676</v>
      </c>
      <c r="E460" s="302" t="s">
        <v>194</v>
      </c>
      <c r="F460" s="303">
        <v>876.5</v>
      </c>
      <c r="G460" s="41"/>
      <c r="H460" s="47"/>
    </row>
    <row r="461" s="2" customFormat="1" ht="16.8" customHeight="1">
      <c r="A461" s="41"/>
      <c r="B461" s="47"/>
      <c r="C461" s="304" t="s">
        <v>21</v>
      </c>
      <c r="D461" s="304" t="s">
        <v>1276</v>
      </c>
      <c r="E461" s="20" t="s">
        <v>21</v>
      </c>
      <c r="F461" s="305">
        <v>0</v>
      </c>
      <c r="G461" s="41"/>
      <c r="H461" s="47"/>
    </row>
    <row r="462" s="2" customFormat="1" ht="16.8" customHeight="1">
      <c r="A462" s="41"/>
      <c r="B462" s="47"/>
      <c r="C462" s="304" t="s">
        <v>21</v>
      </c>
      <c r="D462" s="304" t="s">
        <v>676</v>
      </c>
      <c r="E462" s="20" t="s">
        <v>21</v>
      </c>
      <c r="F462" s="305">
        <v>0</v>
      </c>
      <c r="G462" s="41"/>
      <c r="H462" s="47"/>
    </row>
    <row r="463" s="2" customFormat="1" ht="16.8" customHeight="1">
      <c r="A463" s="41"/>
      <c r="B463" s="47"/>
      <c r="C463" s="304" t="s">
        <v>21</v>
      </c>
      <c r="D463" s="304" t="s">
        <v>1285</v>
      </c>
      <c r="E463" s="20" t="s">
        <v>21</v>
      </c>
      <c r="F463" s="305">
        <v>124.90000000000001</v>
      </c>
      <c r="G463" s="41"/>
      <c r="H463" s="47"/>
    </row>
    <row r="464" s="2" customFormat="1" ht="16.8" customHeight="1">
      <c r="A464" s="41"/>
      <c r="B464" s="47"/>
      <c r="C464" s="304" t="s">
        <v>21</v>
      </c>
      <c r="D464" s="304" t="s">
        <v>1286</v>
      </c>
      <c r="E464" s="20" t="s">
        <v>21</v>
      </c>
      <c r="F464" s="305">
        <v>751.60000000000002</v>
      </c>
      <c r="G464" s="41"/>
      <c r="H464" s="47"/>
    </row>
    <row r="465" s="2" customFormat="1" ht="16.8" customHeight="1">
      <c r="A465" s="41"/>
      <c r="B465" s="47"/>
      <c r="C465" s="304" t="s">
        <v>675</v>
      </c>
      <c r="D465" s="304" t="s">
        <v>833</v>
      </c>
      <c r="E465" s="20" t="s">
        <v>21</v>
      </c>
      <c r="F465" s="305">
        <v>876.5</v>
      </c>
      <c r="G465" s="41"/>
      <c r="H465" s="47"/>
    </row>
    <row r="466" s="2" customFormat="1" ht="16.8" customHeight="1">
      <c r="A466" s="41"/>
      <c r="B466" s="47"/>
      <c r="C466" s="306" t="s">
        <v>3096</v>
      </c>
      <c r="D466" s="41"/>
      <c r="E466" s="41"/>
      <c r="F466" s="41"/>
      <c r="G466" s="41"/>
      <c r="H466" s="47"/>
    </row>
    <row r="467" s="2" customFormat="1" ht="16.8" customHeight="1">
      <c r="A467" s="41"/>
      <c r="B467" s="47"/>
      <c r="C467" s="304" t="s">
        <v>1282</v>
      </c>
      <c r="D467" s="304" t="s">
        <v>1283</v>
      </c>
      <c r="E467" s="20" t="s">
        <v>194</v>
      </c>
      <c r="F467" s="305">
        <v>1122.75</v>
      </c>
      <c r="G467" s="41"/>
      <c r="H467" s="47"/>
    </row>
    <row r="468" s="2" customFormat="1" ht="16.8" customHeight="1">
      <c r="A468" s="41"/>
      <c r="B468" s="47"/>
      <c r="C468" s="304" t="s">
        <v>1295</v>
      </c>
      <c r="D468" s="304" t="s">
        <v>1296</v>
      </c>
      <c r="E468" s="20" t="s">
        <v>194</v>
      </c>
      <c r="F468" s="305">
        <v>4038.5</v>
      </c>
      <c r="G468" s="41"/>
      <c r="H468" s="47"/>
    </row>
    <row r="469" s="2" customFormat="1" ht="16.8" customHeight="1">
      <c r="A469" s="41"/>
      <c r="B469" s="47"/>
      <c r="C469" s="304" t="s">
        <v>1307</v>
      </c>
      <c r="D469" s="304" t="s">
        <v>1308</v>
      </c>
      <c r="E469" s="20" t="s">
        <v>550</v>
      </c>
      <c r="F469" s="305">
        <v>130.85499999999999</v>
      </c>
      <c r="G469" s="41"/>
      <c r="H469" s="47"/>
    </row>
    <row r="470" s="2" customFormat="1" ht="16.8" customHeight="1">
      <c r="A470" s="41"/>
      <c r="B470" s="47"/>
      <c r="C470" s="304" t="s">
        <v>1591</v>
      </c>
      <c r="D470" s="304" t="s">
        <v>1592</v>
      </c>
      <c r="E470" s="20" t="s">
        <v>194</v>
      </c>
      <c r="F470" s="305">
        <v>1222</v>
      </c>
      <c r="G470" s="41"/>
      <c r="H470" s="47"/>
    </row>
    <row r="471" s="2" customFormat="1" ht="16.8" customHeight="1">
      <c r="A471" s="41"/>
      <c r="B471" s="47"/>
      <c r="C471" s="304" t="s">
        <v>1597</v>
      </c>
      <c r="D471" s="304" t="s">
        <v>1598</v>
      </c>
      <c r="E471" s="20" t="s">
        <v>227</v>
      </c>
      <c r="F471" s="305">
        <v>1699.1500000000001</v>
      </c>
      <c r="G471" s="41"/>
      <c r="H471" s="47"/>
    </row>
    <row r="472" s="2" customFormat="1" ht="16.8" customHeight="1">
      <c r="A472" s="41"/>
      <c r="B472" s="47"/>
      <c r="C472" s="304" t="s">
        <v>1611</v>
      </c>
      <c r="D472" s="304" t="s">
        <v>1612</v>
      </c>
      <c r="E472" s="20" t="s">
        <v>550</v>
      </c>
      <c r="F472" s="305">
        <v>2.5569999999999999</v>
      </c>
      <c r="G472" s="41"/>
      <c r="H472" s="47"/>
    </row>
    <row r="473" s="2" customFormat="1" ht="16.8" customHeight="1">
      <c r="A473" s="41"/>
      <c r="B473" s="47"/>
      <c r="C473" s="300" t="s">
        <v>678</v>
      </c>
      <c r="D473" s="301" t="s">
        <v>679</v>
      </c>
      <c r="E473" s="302" t="s">
        <v>194</v>
      </c>
      <c r="F473" s="303">
        <v>2826.5</v>
      </c>
      <c r="G473" s="41"/>
      <c r="H473" s="47"/>
    </row>
    <row r="474" s="2" customFormat="1" ht="16.8" customHeight="1">
      <c r="A474" s="41"/>
      <c r="B474" s="47"/>
      <c r="C474" s="304" t="s">
        <v>21</v>
      </c>
      <c r="D474" s="304" t="s">
        <v>1276</v>
      </c>
      <c r="E474" s="20" t="s">
        <v>21</v>
      </c>
      <c r="F474" s="305">
        <v>0</v>
      </c>
      <c r="G474" s="41"/>
      <c r="H474" s="47"/>
    </row>
    <row r="475" s="2" customFormat="1" ht="16.8" customHeight="1">
      <c r="A475" s="41"/>
      <c r="B475" s="47"/>
      <c r="C475" s="304" t="s">
        <v>21</v>
      </c>
      <c r="D475" s="304" t="s">
        <v>1277</v>
      </c>
      <c r="E475" s="20" t="s">
        <v>21</v>
      </c>
      <c r="F475" s="305">
        <v>0</v>
      </c>
      <c r="G475" s="41"/>
      <c r="H475" s="47"/>
    </row>
    <row r="476" s="2" customFormat="1" ht="16.8" customHeight="1">
      <c r="A476" s="41"/>
      <c r="B476" s="47"/>
      <c r="C476" s="304" t="s">
        <v>21</v>
      </c>
      <c r="D476" s="304" t="s">
        <v>1278</v>
      </c>
      <c r="E476" s="20" t="s">
        <v>21</v>
      </c>
      <c r="F476" s="305">
        <v>1381.9000000000001</v>
      </c>
      <c r="G476" s="41"/>
      <c r="H476" s="47"/>
    </row>
    <row r="477" s="2" customFormat="1" ht="16.8" customHeight="1">
      <c r="A477" s="41"/>
      <c r="B477" s="47"/>
      <c r="C477" s="304" t="s">
        <v>21</v>
      </c>
      <c r="D477" s="304" t="s">
        <v>1279</v>
      </c>
      <c r="E477" s="20" t="s">
        <v>21</v>
      </c>
      <c r="F477" s="305">
        <v>1444.5999999999999</v>
      </c>
      <c r="G477" s="41"/>
      <c r="H477" s="47"/>
    </row>
    <row r="478" s="2" customFormat="1" ht="16.8" customHeight="1">
      <c r="A478" s="41"/>
      <c r="B478" s="47"/>
      <c r="C478" s="304" t="s">
        <v>678</v>
      </c>
      <c r="D478" s="304" t="s">
        <v>833</v>
      </c>
      <c r="E478" s="20" t="s">
        <v>21</v>
      </c>
      <c r="F478" s="305">
        <v>2826.5</v>
      </c>
      <c r="G478" s="41"/>
      <c r="H478" s="47"/>
    </row>
    <row r="479" s="2" customFormat="1" ht="16.8" customHeight="1">
      <c r="A479" s="41"/>
      <c r="B479" s="47"/>
      <c r="C479" s="306" t="s">
        <v>3096</v>
      </c>
      <c r="D479" s="41"/>
      <c r="E479" s="41"/>
      <c r="F479" s="41"/>
      <c r="G479" s="41"/>
      <c r="H479" s="47"/>
    </row>
    <row r="480" s="2" customFormat="1" ht="16.8" customHeight="1">
      <c r="A480" s="41"/>
      <c r="B480" s="47"/>
      <c r="C480" s="304" t="s">
        <v>1272</v>
      </c>
      <c r="D480" s="304" t="s">
        <v>1273</v>
      </c>
      <c r="E480" s="20" t="s">
        <v>194</v>
      </c>
      <c r="F480" s="305">
        <v>2933.3000000000002</v>
      </c>
      <c r="G480" s="41"/>
      <c r="H480" s="47"/>
    </row>
    <row r="481" s="2" customFormat="1" ht="16.8" customHeight="1">
      <c r="A481" s="41"/>
      <c r="B481" s="47"/>
      <c r="C481" s="304" t="s">
        <v>956</v>
      </c>
      <c r="D481" s="304" t="s">
        <v>957</v>
      </c>
      <c r="E481" s="20" t="s">
        <v>194</v>
      </c>
      <c r="F481" s="305">
        <v>2933.3000000000002</v>
      </c>
      <c r="G481" s="41"/>
      <c r="H481" s="47"/>
    </row>
    <row r="482" s="2" customFormat="1" ht="16.8" customHeight="1">
      <c r="A482" s="41"/>
      <c r="B482" s="47"/>
      <c r="C482" s="304" t="s">
        <v>1251</v>
      </c>
      <c r="D482" s="304" t="s">
        <v>1252</v>
      </c>
      <c r="E482" s="20" t="s">
        <v>194</v>
      </c>
      <c r="F482" s="305">
        <v>4106.6199999999999</v>
      </c>
      <c r="G482" s="41"/>
      <c r="H482" s="47"/>
    </row>
    <row r="483" s="2" customFormat="1" ht="16.8" customHeight="1">
      <c r="A483" s="41"/>
      <c r="B483" s="47"/>
      <c r="C483" s="304" t="s">
        <v>1261</v>
      </c>
      <c r="D483" s="304" t="s">
        <v>1262</v>
      </c>
      <c r="E483" s="20" t="s">
        <v>194</v>
      </c>
      <c r="F483" s="305">
        <v>2933.3000000000002</v>
      </c>
      <c r="G483" s="41"/>
      <c r="H483" s="47"/>
    </row>
    <row r="484" s="2" customFormat="1" ht="16.8" customHeight="1">
      <c r="A484" s="41"/>
      <c r="B484" s="47"/>
      <c r="C484" s="304" t="s">
        <v>1295</v>
      </c>
      <c r="D484" s="304" t="s">
        <v>1296</v>
      </c>
      <c r="E484" s="20" t="s">
        <v>194</v>
      </c>
      <c r="F484" s="305">
        <v>4038.5</v>
      </c>
      <c r="G484" s="41"/>
      <c r="H484" s="47"/>
    </row>
    <row r="485" s="2" customFormat="1" ht="16.8" customHeight="1">
      <c r="A485" s="41"/>
      <c r="B485" s="47"/>
      <c r="C485" s="304" t="s">
        <v>1307</v>
      </c>
      <c r="D485" s="304" t="s">
        <v>1308</v>
      </c>
      <c r="E485" s="20" t="s">
        <v>550</v>
      </c>
      <c r="F485" s="305">
        <v>130.85499999999999</v>
      </c>
      <c r="G485" s="41"/>
      <c r="H485" s="47"/>
    </row>
    <row r="486" s="2" customFormat="1" ht="16.8" customHeight="1">
      <c r="A486" s="41"/>
      <c r="B486" s="47"/>
      <c r="C486" s="300" t="s">
        <v>681</v>
      </c>
      <c r="D486" s="301" t="s">
        <v>682</v>
      </c>
      <c r="E486" s="302" t="s">
        <v>194</v>
      </c>
      <c r="F486" s="303">
        <v>106.8</v>
      </c>
      <c r="G486" s="41"/>
      <c r="H486" s="47"/>
    </row>
    <row r="487" s="2" customFormat="1" ht="16.8" customHeight="1">
      <c r="A487" s="41"/>
      <c r="B487" s="47"/>
      <c r="C487" s="304" t="s">
        <v>21</v>
      </c>
      <c r="D487" s="304" t="s">
        <v>1280</v>
      </c>
      <c r="E487" s="20" t="s">
        <v>21</v>
      </c>
      <c r="F487" s="305">
        <v>0</v>
      </c>
      <c r="G487" s="41"/>
      <c r="H487" s="47"/>
    </row>
    <row r="488" s="2" customFormat="1" ht="16.8" customHeight="1">
      <c r="A488" s="41"/>
      <c r="B488" s="47"/>
      <c r="C488" s="304" t="s">
        <v>21</v>
      </c>
      <c r="D488" s="304" t="s">
        <v>1281</v>
      </c>
      <c r="E488" s="20" t="s">
        <v>21</v>
      </c>
      <c r="F488" s="305">
        <v>106.8</v>
      </c>
      <c r="G488" s="41"/>
      <c r="H488" s="47"/>
    </row>
    <row r="489" s="2" customFormat="1" ht="16.8" customHeight="1">
      <c r="A489" s="41"/>
      <c r="B489" s="47"/>
      <c r="C489" s="304" t="s">
        <v>681</v>
      </c>
      <c r="D489" s="304" t="s">
        <v>833</v>
      </c>
      <c r="E489" s="20" t="s">
        <v>21</v>
      </c>
      <c r="F489" s="305">
        <v>106.8</v>
      </c>
      <c r="G489" s="41"/>
      <c r="H489" s="47"/>
    </row>
    <row r="490" s="2" customFormat="1" ht="16.8" customHeight="1">
      <c r="A490" s="41"/>
      <c r="B490" s="47"/>
      <c r="C490" s="306" t="s">
        <v>3096</v>
      </c>
      <c r="D490" s="41"/>
      <c r="E490" s="41"/>
      <c r="F490" s="41"/>
      <c r="G490" s="41"/>
      <c r="H490" s="47"/>
    </row>
    <row r="491" s="2" customFormat="1" ht="16.8" customHeight="1">
      <c r="A491" s="41"/>
      <c r="B491" s="47"/>
      <c r="C491" s="304" t="s">
        <v>1272</v>
      </c>
      <c r="D491" s="304" t="s">
        <v>1273</v>
      </c>
      <c r="E491" s="20" t="s">
        <v>194</v>
      </c>
      <c r="F491" s="305">
        <v>2933.3000000000002</v>
      </c>
      <c r="G491" s="41"/>
      <c r="H491" s="47"/>
    </row>
    <row r="492" s="2" customFormat="1" ht="16.8" customHeight="1">
      <c r="A492" s="41"/>
      <c r="B492" s="47"/>
      <c r="C492" s="304" t="s">
        <v>956</v>
      </c>
      <c r="D492" s="304" t="s">
        <v>957</v>
      </c>
      <c r="E492" s="20" t="s">
        <v>194</v>
      </c>
      <c r="F492" s="305">
        <v>2933.3000000000002</v>
      </c>
      <c r="G492" s="41"/>
      <c r="H492" s="47"/>
    </row>
    <row r="493" s="2" customFormat="1" ht="16.8" customHeight="1">
      <c r="A493" s="41"/>
      <c r="B493" s="47"/>
      <c r="C493" s="304" t="s">
        <v>1319</v>
      </c>
      <c r="D493" s="304" t="s">
        <v>1320</v>
      </c>
      <c r="E493" s="20" t="s">
        <v>550</v>
      </c>
      <c r="F493" s="305">
        <v>18.452999999999999</v>
      </c>
      <c r="G493" s="41"/>
      <c r="H493" s="47"/>
    </row>
    <row r="494" s="2" customFormat="1" ht="16.8" customHeight="1">
      <c r="A494" s="41"/>
      <c r="B494" s="47"/>
      <c r="C494" s="304" t="s">
        <v>1251</v>
      </c>
      <c r="D494" s="304" t="s">
        <v>1252</v>
      </c>
      <c r="E494" s="20" t="s">
        <v>194</v>
      </c>
      <c r="F494" s="305">
        <v>4106.6199999999999</v>
      </c>
      <c r="G494" s="41"/>
      <c r="H494" s="47"/>
    </row>
    <row r="495" s="2" customFormat="1" ht="16.8" customHeight="1">
      <c r="A495" s="41"/>
      <c r="B495" s="47"/>
      <c r="C495" s="304" t="s">
        <v>1261</v>
      </c>
      <c r="D495" s="304" t="s">
        <v>1262</v>
      </c>
      <c r="E495" s="20" t="s">
        <v>194</v>
      </c>
      <c r="F495" s="305">
        <v>2933.3000000000002</v>
      </c>
      <c r="G495" s="41"/>
      <c r="H495" s="47"/>
    </row>
    <row r="496" s="2" customFormat="1" ht="16.8" customHeight="1">
      <c r="A496" s="41"/>
      <c r="B496" s="47"/>
      <c r="C496" s="304" t="s">
        <v>1290</v>
      </c>
      <c r="D496" s="304" t="s">
        <v>1291</v>
      </c>
      <c r="E496" s="20" t="s">
        <v>543</v>
      </c>
      <c r="F496" s="305">
        <v>452.30000000000001</v>
      </c>
      <c r="G496" s="41"/>
      <c r="H496" s="47"/>
    </row>
    <row r="497" s="2" customFormat="1" ht="16.8" customHeight="1">
      <c r="A497" s="41"/>
      <c r="B497" s="47"/>
      <c r="C497" s="304" t="s">
        <v>1295</v>
      </c>
      <c r="D497" s="304" t="s">
        <v>1296</v>
      </c>
      <c r="E497" s="20" t="s">
        <v>194</v>
      </c>
      <c r="F497" s="305">
        <v>4038.5</v>
      </c>
      <c r="G497" s="41"/>
      <c r="H497" s="47"/>
    </row>
    <row r="498" s="2" customFormat="1" ht="16.8" customHeight="1">
      <c r="A498" s="41"/>
      <c r="B498" s="47"/>
      <c r="C498" s="304" t="s">
        <v>1307</v>
      </c>
      <c r="D498" s="304" t="s">
        <v>1308</v>
      </c>
      <c r="E498" s="20" t="s">
        <v>550</v>
      </c>
      <c r="F498" s="305">
        <v>130.85499999999999</v>
      </c>
      <c r="G498" s="41"/>
      <c r="H498" s="47"/>
    </row>
    <row r="499" s="2" customFormat="1" ht="16.8" customHeight="1">
      <c r="A499" s="41"/>
      <c r="B499" s="47"/>
      <c r="C499" s="300" t="s">
        <v>684</v>
      </c>
      <c r="D499" s="301" t="s">
        <v>685</v>
      </c>
      <c r="E499" s="302" t="s">
        <v>194</v>
      </c>
      <c r="F499" s="303">
        <v>345.5</v>
      </c>
      <c r="G499" s="41"/>
      <c r="H499" s="47"/>
    </row>
    <row r="500" s="2" customFormat="1" ht="16.8" customHeight="1">
      <c r="A500" s="41"/>
      <c r="B500" s="47"/>
      <c r="C500" s="304" t="s">
        <v>21</v>
      </c>
      <c r="D500" s="304" t="s">
        <v>685</v>
      </c>
      <c r="E500" s="20" t="s">
        <v>21</v>
      </c>
      <c r="F500" s="305">
        <v>0</v>
      </c>
      <c r="G500" s="41"/>
      <c r="H500" s="47"/>
    </row>
    <row r="501" s="2" customFormat="1" ht="16.8" customHeight="1">
      <c r="A501" s="41"/>
      <c r="B501" s="47"/>
      <c r="C501" s="304" t="s">
        <v>21</v>
      </c>
      <c r="D501" s="304" t="s">
        <v>1287</v>
      </c>
      <c r="E501" s="20" t="s">
        <v>21</v>
      </c>
      <c r="F501" s="305">
        <v>345.5</v>
      </c>
      <c r="G501" s="41"/>
      <c r="H501" s="47"/>
    </row>
    <row r="502" s="2" customFormat="1" ht="16.8" customHeight="1">
      <c r="A502" s="41"/>
      <c r="B502" s="47"/>
      <c r="C502" s="304" t="s">
        <v>684</v>
      </c>
      <c r="D502" s="304" t="s">
        <v>833</v>
      </c>
      <c r="E502" s="20" t="s">
        <v>21</v>
      </c>
      <c r="F502" s="305">
        <v>345.5</v>
      </c>
      <c r="G502" s="41"/>
      <c r="H502" s="47"/>
    </row>
    <row r="503" s="2" customFormat="1" ht="16.8" customHeight="1">
      <c r="A503" s="41"/>
      <c r="B503" s="47"/>
      <c r="C503" s="306" t="s">
        <v>3096</v>
      </c>
      <c r="D503" s="41"/>
      <c r="E503" s="41"/>
      <c r="F503" s="41"/>
      <c r="G503" s="41"/>
      <c r="H503" s="47"/>
    </row>
    <row r="504" s="2" customFormat="1" ht="16.8" customHeight="1">
      <c r="A504" s="41"/>
      <c r="B504" s="47"/>
      <c r="C504" s="304" t="s">
        <v>1282</v>
      </c>
      <c r="D504" s="304" t="s">
        <v>1283</v>
      </c>
      <c r="E504" s="20" t="s">
        <v>194</v>
      </c>
      <c r="F504" s="305">
        <v>1122.75</v>
      </c>
      <c r="G504" s="41"/>
      <c r="H504" s="47"/>
    </row>
    <row r="505" s="2" customFormat="1" ht="16.8" customHeight="1">
      <c r="A505" s="41"/>
      <c r="B505" s="47"/>
      <c r="C505" s="304" t="s">
        <v>1319</v>
      </c>
      <c r="D505" s="304" t="s">
        <v>1320</v>
      </c>
      <c r="E505" s="20" t="s">
        <v>550</v>
      </c>
      <c r="F505" s="305">
        <v>18.452999999999999</v>
      </c>
      <c r="G505" s="41"/>
      <c r="H505" s="47"/>
    </row>
    <row r="506" s="2" customFormat="1" ht="16.8" customHeight="1">
      <c r="A506" s="41"/>
      <c r="B506" s="47"/>
      <c r="C506" s="304" t="s">
        <v>1290</v>
      </c>
      <c r="D506" s="304" t="s">
        <v>1291</v>
      </c>
      <c r="E506" s="20" t="s">
        <v>543</v>
      </c>
      <c r="F506" s="305">
        <v>452.30000000000001</v>
      </c>
      <c r="G506" s="41"/>
      <c r="H506" s="47"/>
    </row>
    <row r="507" s="2" customFormat="1" ht="16.8" customHeight="1">
      <c r="A507" s="41"/>
      <c r="B507" s="47"/>
      <c r="C507" s="304" t="s">
        <v>1295</v>
      </c>
      <c r="D507" s="304" t="s">
        <v>1296</v>
      </c>
      <c r="E507" s="20" t="s">
        <v>194</v>
      </c>
      <c r="F507" s="305">
        <v>4038.5</v>
      </c>
      <c r="G507" s="41"/>
      <c r="H507" s="47"/>
    </row>
    <row r="508" s="2" customFormat="1" ht="16.8" customHeight="1">
      <c r="A508" s="41"/>
      <c r="B508" s="47"/>
      <c r="C508" s="304" t="s">
        <v>1307</v>
      </c>
      <c r="D508" s="304" t="s">
        <v>1308</v>
      </c>
      <c r="E508" s="20" t="s">
        <v>550</v>
      </c>
      <c r="F508" s="305">
        <v>130.85499999999999</v>
      </c>
      <c r="G508" s="41"/>
      <c r="H508" s="47"/>
    </row>
    <row r="509" s="2" customFormat="1" ht="16.8" customHeight="1">
      <c r="A509" s="41"/>
      <c r="B509" s="47"/>
      <c r="C509" s="304" t="s">
        <v>1591</v>
      </c>
      <c r="D509" s="304" t="s">
        <v>1592</v>
      </c>
      <c r="E509" s="20" t="s">
        <v>194</v>
      </c>
      <c r="F509" s="305">
        <v>1222</v>
      </c>
      <c r="G509" s="41"/>
      <c r="H509" s="47"/>
    </row>
    <row r="510" s="2" customFormat="1" ht="16.8" customHeight="1">
      <c r="A510" s="41"/>
      <c r="B510" s="47"/>
      <c r="C510" s="304" t="s">
        <v>1597</v>
      </c>
      <c r="D510" s="304" t="s">
        <v>1598</v>
      </c>
      <c r="E510" s="20" t="s">
        <v>227</v>
      </c>
      <c r="F510" s="305">
        <v>1699.1500000000001</v>
      </c>
      <c r="G510" s="41"/>
      <c r="H510" s="47"/>
    </row>
    <row r="511" s="2" customFormat="1" ht="16.8" customHeight="1">
      <c r="A511" s="41"/>
      <c r="B511" s="47"/>
      <c r="C511" s="304" t="s">
        <v>1611</v>
      </c>
      <c r="D511" s="304" t="s">
        <v>1612</v>
      </c>
      <c r="E511" s="20" t="s">
        <v>550</v>
      </c>
      <c r="F511" s="305">
        <v>2.5569999999999999</v>
      </c>
      <c r="G511" s="41"/>
      <c r="H511" s="47"/>
    </row>
    <row r="512" s="2" customFormat="1" ht="16.8" customHeight="1">
      <c r="A512" s="41"/>
      <c r="B512" s="47"/>
      <c r="C512" s="300" t="s">
        <v>687</v>
      </c>
      <c r="D512" s="301" t="s">
        <v>688</v>
      </c>
      <c r="E512" s="302" t="s">
        <v>140</v>
      </c>
      <c r="F512" s="303">
        <v>175.78</v>
      </c>
      <c r="G512" s="41"/>
      <c r="H512" s="47"/>
    </row>
    <row r="513" s="2" customFormat="1" ht="16.8" customHeight="1">
      <c r="A513" s="41"/>
      <c r="B513" s="47"/>
      <c r="C513" s="304" t="s">
        <v>687</v>
      </c>
      <c r="D513" s="304" t="s">
        <v>1842</v>
      </c>
      <c r="E513" s="20" t="s">
        <v>21</v>
      </c>
      <c r="F513" s="305">
        <v>175.78</v>
      </c>
      <c r="G513" s="41"/>
      <c r="H513" s="47"/>
    </row>
    <row r="514" s="2" customFormat="1" ht="16.8" customHeight="1">
      <c r="A514" s="41"/>
      <c r="B514" s="47"/>
      <c r="C514" s="306" t="s">
        <v>3096</v>
      </c>
      <c r="D514" s="41"/>
      <c r="E514" s="41"/>
      <c r="F514" s="41"/>
      <c r="G514" s="41"/>
      <c r="H514" s="47"/>
    </row>
    <row r="515" s="2" customFormat="1" ht="16.8" customHeight="1">
      <c r="A515" s="41"/>
      <c r="B515" s="47"/>
      <c r="C515" s="304" t="s">
        <v>1839</v>
      </c>
      <c r="D515" s="304" t="s">
        <v>1840</v>
      </c>
      <c r="E515" s="20" t="s">
        <v>140</v>
      </c>
      <c r="F515" s="305">
        <v>175.78</v>
      </c>
      <c r="G515" s="41"/>
      <c r="H515" s="47"/>
    </row>
    <row r="516" s="2" customFormat="1" ht="16.8" customHeight="1">
      <c r="A516" s="41"/>
      <c r="B516" s="47"/>
      <c r="C516" s="304" t="s">
        <v>1816</v>
      </c>
      <c r="D516" s="304" t="s">
        <v>1817</v>
      </c>
      <c r="E516" s="20" t="s">
        <v>140</v>
      </c>
      <c r="F516" s="305">
        <v>59905.339999999997</v>
      </c>
      <c r="G516" s="41"/>
      <c r="H516" s="47"/>
    </row>
    <row r="517" s="2" customFormat="1" ht="16.8" customHeight="1">
      <c r="A517" s="41"/>
      <c r="B517" s="47"/>
      <c r="C517" s="300" t="s">
        <v>690</v>
      </c>
      <c r="D517" s="301" t="s">
        <v>691</v>
      </c>
      <c r="E517" s="302" t="s">
        <v>227</v>
      </c>
      <c r="F517" s="303">
        <v>1.7</v>
      </c>
      <c r="G517" s="41"/>
      <c r="H517" s="47"/>
    </row>
    <row r="518" s="2" customFormat="1" ht="16.8" customHeight="1">
      <c r="A518" s="41"/>
      <c r="B518" s="47"/>
      <c r="C518" s="304" t="s">
        <v>21</v>
      </c>
      <c r="D518" s="304" t="s">
        <v>1111</v>
      </c>
      <c r="E518" s="20" t="s">
        <v>21</v>
      </c>
      <c r="F518" s="305">
        <v>0</v>
      </c>
      <c r="G518" s="41"/>
      <c r="H518" s="47"/>
    </row>
    <row r="519" s="2" customFormat="1" ht="16.8" customHeight="1">
      <c r="A519" s="41"/>
      <c r="B519" s="47"/>
      <c r="C519" s="304" t="s">
        <v>690</v>
      </c>
      <c r="D519" s="304" t="s">
        <v>1112</v>
      </c>
      <c r="E519" s="20" t="s">
        <v>21</v>
      </c>
      <c r="F519" s="305">
        <v>1.7</v>
      </c>
      <c r="G519" s="41"/>
      <c r="H519" s="47"/>
    </row>
    <row r="520" s="2" customFormat="1" ht="16.8" customHeight="1">
      <c r="A520" s="41"/>
      <c r="B520" s="47"/>
      <c r="C520" s="306" t="s">
        <v>3096</v>
      </c>
      <c r="D520" s="41"/>
      <c r="E520" s="41"/>
      <c r="F520" s="41"/>
      <c r="G520" s="41"/>
      <c r="H520" s="47"/>
    </row>
    <row r="521" s="2" customFormat="1" ht="16.8" customHeight="1">
      <c r="A521" s="41"/>
      <c r="B521" s="47"/>
      <c r="C521" s="304" t="s">
        <v>1080</v>
      </c>
      <c r="D521" s="304" t="s">
        <v>1081</v>
      </c>
      <c r="E521" s="20" t="s">
        <v>543</v>
      </c>
      <c r="F521" s="305">
        <v>325.29700000000003</v>
      </c>
      <c r="G521" s="41"/>
      <c r="H521" s="47"/>
    </row>
    <row r="522" s="2" customFormat="1" ht="16.8" customHeight="1">
      <c r="A522" s="41"/>
      <c r="B522" s="47"/>
      <c r="C522" s="304" t="s">
        <v>1144</v>
      </c>
      <c r="D522" s="304" t="s">
        <v>1145</v>
      </c>
      <c r="E522" s="20" t="s">
        <v>550</v>
      </c>
      <c r="F522" s="305">
        <v>20.834</v>
      </c>
      <c r="G522" s="41"/>
      <c r="H522" s="47"/>
    </row>
    <row r="523" s="2" customFormat="1" ht="16.8" customHeight="1">
      <c r="A523" s="41"/>
      <c r="B523" s="47"/>
      <c r="C523" s="300" t="s">
        <v>693</v>
      </c>
      <c r="D523" s="301" t="s">
        <v>694</v>
      </c>
      <c r="E523" s="302" t="s">
        <v>472</v>
      </c>
      <c r="F523" s="303">
        <v>4500</v>
      </c>
      <c r="G523" s="41"/>
      <c r="H523" s="47"/>
    </row>
    <row r="524" s="2" customFormat="1" ht="16.8" customHeight="1">
      <c r="A524" s="41"/>
      <c r="B524" s="47"/>
      <c r="C524" s="304" t="s">
        <v>693</v>
      </c>
      <c r="D524" s="304" t="s">
        <v>1015</v>
      </c>
      <c r="E524" s="20" t="s">
        <v>21</v>
      </c>
      <c r="F524" s="305">
        <v>4500</v>
      </c>
      <c r="G524" s="41"/>
      <c r="H524" s="47"/>
    </row>
    <row r="525" s="2" customFormat="1" ht="16.8" customHeight="1">
      <c r="A525" s="41"/>
      <c r="B525" s="47"/>
      <c r="C525" s="306" t="s">
        <v>3096</v>
      </c>
      <c r="D525" s="41"/>
      <c r="E525" s="41"/>
      <c r="F525" s="41"/>
      <c r="G525" s="41"/>
      <c r="H525" s="47"/>
    </row>
    <row r="526" s="2" customFormat="1" ht="16.8" customHeight="1">
      <c r="A526" s="41"/>
      <c r="B526" s="47"/>
      <c r="C526" s="304" t="s">
        <v>1012</v>
      </c>
      <c r="D526" s="304" t="s">
        <v>1013</v>
      </c>
      <c r="E526" s="20" t="s">
        <v>472</v>
      </c>
      <c r="F526" s="305">
        <v>9000</v>
      </c>
      <c r="G526" s="41"/>
      <c r="H526" s="47"/>
    </row>
    <row r="527" s="2" customFormat="1" ht="16.8" customHeight="1">
      <c r="A527" s="41"/>
      <c r="B527" s="47"/>
      <c r="C527" s="304" t="s">
        <v>1025</v>
      </c>
      <c r="D527" s="304" t="s">
        <v>1026</v>
      </c>
      <c r="E527" s="20" t="s">
        <v>1027</v>
      </c>
      <c r="F527" s="305">
        <v>1350</v>
      </c>
      <c r="G527" s="41"/>
      <c r="H527" s="47"/>
    </row>
    <row r="528" s="2" customFormat="1" ht="16.8" customHeight="1">
      <c r="A528" s="41"/>
      <c r="B528" s="47"/>
      <c r="C528" s="304" t="s">
        <v>1041</v>
      </c>
      <c r="D528" s="304" t="s">
        <v>1042</v>
      </c>
      <c r="E528" s="20" t="s">
        <v>1027</v>
      </c>
      <c r="F528" s="305">
        <v>405</v>
      </c>
      <c r="G528" s="41"/>
      <c r="H528" s="47"/>
    </row>
    <row r="529" s="2" customFormat="1" ht="16.8" customHeight="1">
      <c r="A529" s="41"/>
      <c r="B529" s="47"/>
      <c r="C529" s="304" t="s">
        <v>1064</v>
      </c>
      <c r="D529" s="304" t="s">
        <v>1065</v>
      </c>
      <c r="E529" s="20" t="s">
        <v>472</v>
      </c>
      <c r="F529" s="305">
        <v>9000</v>
      </c>
      <c r="G529" s="41"/>
      <c r="H529" s="47"/>
    </row>
    <row r="530" s="2" customFormat="1" ht="16.8" customHeight="1">
      <c r="A530" s="41"/>
      <c r="B530" s="47"/>
      <c r="C530" s="304" t="s">
        <v>1047</v>
      </c>
      <c r="D530" s="304" t="s">
        <v>1048</v>
      </c>
      <c r="E530" s="20" t="s">
        <v>140</v>
      </c>
      <c r="F530" s="305">
        <v>2700</v>
      </c>
      <c r="G530" s="41"/>
      <c r="H530" s="47"/>
    </row>
    <row r="531" s="2" customFormat="1" ht="16.8" customHeight="1">
      <c r="A531" s="41"/>
      <c r="B531" s="47"/>
      <c r="C531" s="304" t="s">
        <v>1033</v>
      </c>
      <c r="D531" s="304" t="s">
        <v>1034</v>
      </c>
      <c r="E531" s="20" t="s">
        <v>550</v>
      </c>
      <c r="F531" s="305">
        <v>27</v>
      </c>
      <c r="G531" s="41"/>
      <c r="H531" s="47"/>
    </row>
    <row r="532" s="2" customFormat="1" ht="16.8" customHeight="1">
      <c r="A532" s="41"/>
      <c r="B532" s="47"/>
      <c r="C532" s="300" t="s">
        <v>696</v>
      </c>
      <c r="D532" s="301" t="s">
        <v>696</v>
      </c>
      <c r="E532" s="302" t="s">
        <v>472</v>
      </c>
      <c r="F532" s="303">
        <v>11</v>
      </c>
      <c r="G532" s="41"/>
      <c r="H532" s="47"/>
    </row>
    <row r="533" s="2" customFormat="1" ht="16.8" customHeight="1">
      <c r="A533" s="41"/>
      <c r="B533" s="47"/>
      <c r="C533" s="304" t="s">
        <v>21</v>
      </c>
      <c r="D533" s="304" t="s">
        <v>1170</v>
      </c>
      <c r="E533" s="20" t="s">
        <v>21</v>
      </c>
      <c r="F533" s="305">
        <v>0</v>
      </c>
      <c r="G533" s="41"/>
      <c r="H533" s="47"/>
    </row>
    <row r="534" s="2" customFormat="1" ht="16.8" customHeight="1">
      <c r="A534" s="41"/>
      <c r="B534" s="47"/>
      <c r="C534" s="304" t="s">
        <v>21</v>
      </c>
      <c r="D534" s="304" t="s">
        <v>1171</v>
      </c>
      <c r="E534" s="20" t="s">
        <v>21</v>
      </c>
      <c r="F534" s="305">
        <v>11</v>
      </c>
      <c r="G534" s="41"/>
      <c r="H534" s="47"/>
    </row>
    <row r="535" s="2" customFormat="1" ht="16.8" customHeight="1">
      <c r="A535" s="41"/>
      <c r="B535" s="47"/>
      <c r="C535" s="304" t="s">
        <v>696</v>
      </c>
      <c r="D535" s="304" t="s">
        <v>280</v>
      </c>
      <c r="E535" s="20" t="s">
        <v>21</v>
      </c>
      <c r="F535" s="305">
        <v>11</v>
      </c>
      <c r="G535" s="41"/>
      <c r="H535" s="47"/>
    </row>
    <row r="536" s="2" customFormat="1" ht="16.8" customHeight="1">
      <c r="A536" s="41"/>
      <c r="B536" s="47"/>
      <c r="C536" s="306" t="s">
        <v>3096</v>
      </c>
      <c r="D536" s="41"/>
      <c r="E536" s="41"/>
      <c r="F536" s="41"/>
      <c r="G536" s="41"/>
      <c r="H536" s="47"/>
    </row>
    <row r="537" s="2" customFormat="1" ht="16.8" customHeight="1">
      <c r="A537" s="41"/>
      <c r="B537" s="47"/>
      <c r="C537" s="304" t="s">
        <v>1165</v>
      </c>
      <c r="D537" s="304" t="s">
        <v>1166</v>
      </c>
      <c r="E537" s="20" t="s">
        <v>472</v>
      </c>
      <c r="F537" s="305">
        <v>9</v>
      </c>
      <c r="G537" s="41"/>
      <c r="H537" s="47"/>
    </row>
    <row r="538" s="2" customFormat="1" ht="16.8" customHeight="1">
      <c r="A538" s="41"/>
      <c r="B538" s="47"/>
      <c r="C538" s="304" t="s">
        <v>1500</v>
      </c>
      <c r="D538" s="304" t="s">
        <v>1501</v>
      </c>
      <c r="E538" s="20" t="s">
        <v>472</v>
      </c>
      <c r="F538" s="305">
        <v>44</v>
      </c>
      <c r="G538" s="41"/>
      <c r="H538" s="47"/>
    </row>
    <row r="539" s="2" customFormat="1" ht="16.8" customHeight="1">
      <c r="A539" s="41"/>
      <c r="B539" s="47"/>
      <c r="C539" s="304" t="s">
        <v>1179</v>
      </c>
      <c r="D539" s="304" t="s">
        <v>1180</v>
      </c>
      <c r="E539" s="20" t="s">
        <v>472</v>
      </c>
      <c r="F539" s="305">
        <v>11</v>
      </c>
      <c r="G539" s="41"/>
      <c r="H539" s="47"/>
    </row>
    <row r="540" s="2" customFormat="1" ht="16.8" customHeight="1">
      <c r="A540" s="41"/>
      <c r="B540" s="47"/>
      <c r="C540" s="300" t="s">
        <v>697</v>
      </c>
      <c r="D540" s="301" t="s">
        <v>698</v>
      </c>
      <c r="E540" s="302" t="s">
        <v>227</v>
      </c>
      <c r="F540" s="303">
        <v>788</v>
      </c>
      <c r="G540" s="41"/>
      <c r="H540" s="47"/>
    </row>
    <row r="541" s="2" customFormat="1" ht="16.8" customHeight="1">
      <c r="A541" s="41"/>
      <c r="B541" s="47"/>
      <c r="C541" s="304" t="s">
        <v>21</v>
      </c>
      <c r="D541" s="304" t="s">
        <v>1170</v>
      </c>
      <c r="E541" s="20" t="s">
        <v>21</v>
      </c>
      <c r="F541" s="305">
        <v>0</v>
      </c>
      <c r="G541" s="41"/>
      <c r="H541" s="47"/>
    </row>
    <row r="542" s="2" customFormat="1" ht="16.8" customHeight="1">
      <c r="A542" s="41"/>
      <c r="B542" s="47"/>
      <c r="C542" s="304" t="s">
        <v>21</v>
      </c>
      <c r="D542" s="304" t="s">
        <v>1399</v>
      </c>
      <c r="E542" s="20" t="s">
        <v>21</v>
      </c>
      <c r="F542" s="305">
        <v>343</v>
      </c>
      <c r="G542" s="41"/>
      <c r="H542" s="47"/>
    </row>
    <row r="543" s="2" customFormat="1" ht="16.8" customHeight="1">
      <c r="A543" s="41"/>
      <c r="B543" s="47"/>
      <c r="C543" s="304" t="s">
        <v>21</v>
      </c>
      <c r="D543" s="304" t="s">
        <v>1400</v>
      </c>
      <c r="E543" s="20" t="s">
        <v>21</v>
      </c>
      <c r="F543" s="305">
        <v>445</v>
      </c>
      <c r="G543" s="41"/>
      <c r="H543" s="47"/>
    </row>
    <row r="544" s="2" customFormat="1" ht="16.8" customHeight="1">
      <c r="A544" s="41"/>
      <c r="B544" s="47"/>
      <c r="C544" s="304" t="s">
        <v>697</v>
      </c>
      <c r="D544" s="304" t="s">
        <v>280</v>
      </c>
      <c r="E544" s="20" t="s">
        <v>21</v>
      </c>
      <c r="F544" s="305">
        <v>788</v>
      </c>
      <c r="G544" s="41"/>
      <c r="H544" s="47"/>
    </row>
    <row r="545" s="2" customFormat="1" ht="16.8" customHeight="1">
      <c r="A545" s="41"/>
      <c r="B545" s="47"/>
      <c r="C545" s="306" t="s">
        <v>3096</v>
      </c>
      <c r="D545" s="41"/>
      <c r="E545" s="41"/>
      <c r="F545" s="41"/>
      <c r="G545" s="41"/>
      <c r="H545" s="47"/>
    </row>
    <row r="546" s="2" customFormat="1" ht="16.8" customHeight="1">
      <c r="A546" s="41"/>
      <c r="B546" s="47"/>
      <c r="C546" s="304" t="s">
        <v>1394</v>
      </c>
      <c r="D546" s="304" t="s">
        <v>1395</v>
      </c>
      <c r="E546" s="20" t="s">
        <v>227</v>
      </c>
      <c r="F546" s="305">
        <v>788</v>
      </c>
      <c r="G546" s="41"/>
      <c r="H546" s="47"/>
    </row>
    <row r="547" s="2" customFormat="1" ht="16.8" customHeight="1">
      <c r="A547" s="41"/>
      <c r="B547" s="47"/>
      <c r="C547" s="304" t="s">
        <v>1401</v>
      </c>
      <c r="D547" s="304" t="s">
        <v>1402</v>
      </c>
      <c r="E547" s="20" t="s">
        <v>227</v>
      </c>
      <c r="F547" s="305">
        <v>788</v>
      </c>
      <c r="G547" s="41"/>
      <c r="H547" s="47"/>
    </row>
    <row r="548" s="2" customFormat="1" ht="16.8" customHeight="1">
      <c r="A548" s="41"/>
      <c r="B548" s="47"/>
      <c r="C548" s="300" t="s">
        <v>1547</v>
      </c>
      <c r="D548" s="301" t="s">
        <v>3097</v>
      </c>
      <c r="E548" s="302" t="s">
        <v>543</v>
      </c>
      <c r="F548" s="303">
        <v>525.51199999999994</v>
      </c>
      <c r="G548" s="41"/>
      <c r="H548" s="47"/>
    </row>
    <row r="549" s="2" customFormat="1" ht="16.8" customHeight="1">
      <c r="A549" s="41"/>
      <c r="B549" s="47"/>
      <c r="C549" s="304" t="s">
        <v>21</v>
      </c>
      <c r="D549" s="304" t="s">
        <v>1527</v>
      </c>
      <c r="E549" s="20" t="s">
        <v>21</v>
      </c>
      <c r="F549" s="305">
        <v>0</v>
      </c>
      <c r="G549" s="41"/>
      <c r="H549" s="47"/>
    </row>
    <row r="550" s="2" customFormat="1" ht="16.8" customHeight="1">
      <c r="A550" s="41"/>
      <c r="B550" s="47"/>
      <c r="C550" s="304" t="s">
        <v>21</v>
      </c>
      <c r="D550" s="304" t="s">
        <v>1219</v>
      </c>
      <c r="E550" s="20" t="s">
        <v>21</v>
      </c>
      <c r="F550" s="305">
        <v>0</v>
      </c>
      <c r="G550" s="41"/>
      <c r="H550" s="47"/>
    </row>
    <row r="551" s="2" customFormat="1" ht="16.8" customHeight="1">
      <c r="A551" s="41"/>
      <c r="B551" s="47"/>
      <c r="C551" s="304" t="s">
        <v>21</v>
      </c>
      <c r="D551" s="304" t="s">
        <v>1528</v>
      </c>
      <c r="E551" s="20" t="s">
        <v>21</v>
      </c>
      <c r="F551" s="305">
        <v>173.03999999999999</v>
      </c>
      <c r="G551" s="41"/>
      <c r="H551" s="47"/>
    </row>
    <row r="552" s="2" customFormat="1" ht="16.8" customHeight="1">
      <c r="A552" s="41"/>
      <c r="B552" s="47"/>
      <c r="C552" s="304" t="s">
        <v>21</v>
      </c>
      <c r="D552" s="304" t="s">
        <v>1529</v>
      </c>
      <c r="E552" s="20" t="s">
        <v>21</v>
      </c>
      <c r="F552" s="305">
        <v>0.45000000000000001</v>
      </c>
      <c r="G552" s="41"/>
      <c r="H552" s="47"/>
    </row>
    <row r="553" s="2" customFormat="1" ht="16.8" customHeight="1">
      <c r="A553" s="41"/>
      <c r="B553" s="47"/>
      <c r="C553" s="304" t="s">
        <v>21</v>
      </c>
      <c r="D553" s="304" t="s">
        <v>1530</v>
      </c>
      <c r="E553" s="20" t="s">
        <v>21</v>
      </c>
      <c r="F553" s="305">
        <v>1.7190000000000001</v>
      </c>
      <c r="G553" s="41"/>
      <c r="H553" s="47"/>
    </row>
    <row r="554" s="2" customFormat="1" ht="16.8" customHeight="1">
      <c r="A554" s="41"/>
      <c r="B554" s="47"/>
      <c r="C554" s="304" t="s">
        <v>21</v>
      </c>
      <c r="D554" s="304" t="s">
        <v>1531</v>
      </c>
      <c r="E554" s="20" t="s">
        <v>21</v>
      </c>
      <c r="F554" s="305">
        <v>0</v>
      </c>
      <c r="G554" s="41"/>
      <c r="H554" s="47"/>
    </row>
    <row r="555" s="2" customFormat="1" ht="16.8" customHeight="1">
      <c r="A555" s="41"/>
      <c r="B555" s="47"/>
      <c r="C555" s="304" t="s">
        <v>21</v>
      </c>
      <c r="D555" s="304" t="s">
        <v>1532</v>
      </c>
      <c r="E555" s="20" t="s">
        <v>21</v>
      </c>
      <c r="F555" s="305">
        <v>0.63</v>
      </c>
      <c r="G555" s="41"/>
      <c r="H555" s="47"/>
    </row>
    <row r="556" s="2" customFormat="1" ht="16.8" customHeight="1">
      <c r="A556" s="41"/>
      <c r="B556" s="47"/>
      <c r="C556" s="304" t="s">
        <v>21</v>
      </c>
      <c r="D556" s="304" t="s">
        <v>1533</v>
      </c>
      <c r="E556" s="20" t="s">
        <v>21</v>
      </c>
      <c r="F556" s="305">
        <v>0.64700000000000002</v>
      </c>
      <c r="G556" s="41"/>
      <c r="H556" s="47"/>
    </row>
    <row r="557" s="2" customFormat="1" ht="16.8" customHeight="1">
      <c r="A557" s="41"/>
      <c r="B557" s="47"/>
      <c r="C557" s="304" t="s">
        <v>21</v>
      </c>
      <c r="D557" s="304" t="s">
        <v>1534</v>
      </c>
      <c r="E557" s="20" t="s">
        <v>21</v>
      </c>
      <c r="F557" s="305">
        <v>0</v>
      </c>
      <c r="G557" s="41"/>
      <c r="H557" s="47"/>
    </row>
    <row r="558" s="2" customFormat="1" ht="16.8" customHeight="1">
      <c r="A558" s="41"/>
      <c r="B558" s="47"/>
      <c r="C558" s="304" t="s">
        <v>21</v>
      </c>
      <c r="D558" s="304" t="s">
        <v>1535</v>
      </c>
      <c r="E558" s="20" t="s">
        <v>21</v>
      </c>
      <c r="F558" s="305">
        <v>6.1929999999999996</v>
      </c>
      <c r="G558" s="41"/>
      <c r="H558" s="47"/>
    </row>
    <row r="559" s="2" customFormat="1" ht="16.8" customHeight="1">
      <c r="A559" s="41"/>
      <c r="B559" s="47"/>
      <c r="C559" s="304" t="s">
        <v>21</v>
      </c>
      <c r="D559" s="304" t="s">
        <v>1536</v>
      </c>
      <c r="E559" s="20" t="s">
        <v>21</v>
      </c>
      <c r="F559" s="305">
        <v>0</v>
      </c>
      <c r="G559" s="41"/>
      <c r="H559" s="47"/>
    </row>
    <row r="560" s="2" customFormat="1" ht="16.8" customHeight="1">
      <c r="A560" s="41"/>
      <c r="B560" s="47"/>
      <c r="C560" s="304" t="s">
        <v>21</v>
      </c>
      <c r="D560" s="304" t="s">
        <v>1537</v>
      </c>
      <c r="E560" s="20" t="s">
        <v>21</v>
      </c>
      <c r="F560" s="305">
        <v>13.343999999999999</v>
      </c>
      <c r="G560" s="41"/>
      <c r="H560" s="47"/>
    </row>
    <row r="561" s="2" customFormat="1" ht="16.8" customHeight="1">
      <c r="A561" s="41"/>
      <c r="B561" s="47"/>
      <c r="C561" s="304" t="s">
        <v>21</v>
      </c>
      <c r="D561" s="304" t="s">
        <v>1538</v>
      </c>
      <c r="E561" s="20" t="s">
        <v>21</v>
      </c>
      <c r="F561" s="305">
        <v>0</v>
      </c>
      <c r="G561" s="41"/>
      <c r="H561" s="47"/>
    </row>
    <row r="562" s="2" customFormat="1" ht="16.8" customHeight="1">
      <c r="A562" s="41"/>
      <c r="B562" s="47"/>
      <c r="C562" s="304" t="s">
        <v>21</v>
      </c>
      <c r="D562" s="304" t="s">
        <v>1539</v>
      </c>
      <c r="E562" s="20" t="s">
        <v>21</v>
      </c>
      <c r="F562" s="305">
        <v>46.200000000000003</v>
      </c>
      <c r="G562" s="41"/>
      <c r="H562" s="47"/>
    </row>
    <row r="563" s="2" customFormat="1" ht="16.8" customHeight="1">
      <c r="A563" s="41"/>
      <c r="B563" s="47"/>
      <c r="C563" s="304" t="s">
        <v>21</v>
      </c>
      <c r="D563" s="304" t="s">
        <v>1540</v>
      </c>
      <c r="E563" s="20" t="s">
        <v>21</v>
      </c>
      <c r="F563" s="305">
        <v>251.65000000000001</v>
      </c>
      <c r="G563" s="41"/>
      <c r="H563" s="47"/>
    </row>
    <row r="564" s="2" customFormat="1" ht="16.8" customHeight="1">
      <c r="A564" s="41"/>
      <c r="B564" s="47"/>
      <c r="C564" s="304" t="s">
        <v>21</v>
      </c>
      <c r="D564" s="304" t="s">
        <v>1541</v>
      </c>
      <c r="E564" s="20" t="s">
        <v>21</v>
      </c>
      <c r="F564" s="305">
        <v>0.45000000000000001</v>
      </c>
      <c r="G564" s="41"/>
      <c r="H564" s="47"/>
    </row>
    <row r="565" s="2" customFormat="1" ht="16.8" customHeight="1">
      <c r="A565" s="41"/>
      <c r="B565" s="47"/>
      <c r="C565" s="304" t="s">
        <v>21</v>
      </c>
      <c r="D565" s="304" t="s">
        <v>1542</v>
      </c>
      <c r="E565" s="20" t="s">
        <v>21</v>
      </c>
      <c r="F565" s="305">
        <v>15.741</v>
      </c>
      <c r="G565" s="41"/>
      <c r="H565" s="47"/>
    </row>
    <row r="566" s="2" customFormat="1" ht="16.8" customHeight="1">
      <c r="A566" s="41"/>
      <c r="B566" s="47"/>
      <c r="C566" s="304" t="s">
        <v>21</v>
      </c>
      <c r="D566" s="304" t="s">
        <v>1543</v>
      </c>
      <c r="E566" s="20" t="s">
        <v>21</v>
      </c>
      <c r="F566" s="305">
        <v>0.63</v>
      </c>
      <c r="G566" s="41"/>
      <c r="H566" s="47"/>
    </row>
    <row r="567" s="2" customFormat="1" ht="16.8" customHeight="1">
      <c r="A567" s="41"/>
      <c r="B567" s="47"/>
      <c r="C567" s="304" t="s">
        <v>21</v>
      </c>
      <c r="D567" s="304" t="s">
        <v>1544</v>
      </c>
      <c r="E567" s="20" t="s">
        <v>21</v>
      </c>
      <c r="F567" s="305">
        <v>1.8480000000000001</v>
      </c>
      <c r="G567" s="41"/>
      <c r="H567" s="47"/>
    </row>
    <row r="568" s="2" customFormat="1" ht="16.8" customHeight="1">
      <c r="A568" s="41"/>
      <c r="B568" s="47"/>
      <c r="C568" s="304" t="s">
        <v>21</v>
      </c>
      <c r="D568" s="304" t="s">
        <v>1545</v>
      </c>
      <c r="E568" s="20" t="s">
        <v>21</v>
      </c>
      <c r="F568" s="305">
        <v>4.5</v>
      </c>
      <c r="G568" s="41"/>
      <c r="H568" s="47"/>
    </row>
    <row r="569" s="2" customFormat="1" ht="16.8" customHeight="1">
      <c r="A569" s="41"/>
      <c r="B569" s="47"/>
      <c r="C569" s="304" t="s">
        <v>21</v>
      </c>
      <c r="D569" s="304" t="s">
        <v>1546</v>
      </c>
      <c r="E569" s="20" t="s">
        <v>21</v>
      </c>
      <c r="F569" s="305">
        <v>1</v>
      </c>
      <c r="G569" s="41"/>
      <c r="H569" s="47"/>
    </row>
    <row r="570" s="2" customFormat="1" ht="16.8" customHeight="1">
      <c r="A570" s="41"/>
      <c r="B570" s="47"/>
      <c r="C570" s="304" t="s">
        <v>21</v>
      </c>
      <c r="D570" s="304" t="s">
        <v>1531</v>
      </c>
      <c r="E570" s="20" t="s">
        <v>21</v>
      </c>
      <c r="F570" s="305">
        <v>0</v>
      </c>
      <c r="G570" s="41"/>
      <c r="H570" s="47"/>
    </row>
    <row r="571" s="2" customFormat="1" ht="16.8" customHeight="1">
      <c r="A571" s="41"/>
      <c r="B571" s="47"/>
      <c r="C571" s="304" t="s">
        <v>21</v>
      </c>
      <c r="D571" s="304" t="s">
        <v>1532</v>
      </c>
      <c r="E571" s="20" t="s">
        <v>21</v>
      </c>
      <c r="F571" s="305">
        <v>0.63</v>
      </c>
      <c r="G571" s="41"/>
      <c r="H571" s="47"/>
    </row>
    <row r="572" s="2" customFormat="1" ht="16.8" customHeight="1">
      <c r="A572" s="41"/>
      <c r="B572" s="47"/>
      <c r="C572" s="304" t="s">
        <v>21</v>
      </c>
      <c r="D572" s="304" t="s">
        <v>1533</v>
      </c>
      <c r="E572" s="20" t="s">
        <v>21</v>
      </c>
      <c r="F572" s="305">
        <v>0.64700000000000002</v>
      </c>
      <c r="G572" s="41"/>
      <c r="H572" s="47"/>
    </row>
    <row r="573" s="2" customFormat="1" ht="16.8" customHeight="1">
      <c r="A573" s="41"/>
      <c r="B573" s="47"/>
      <c r="C573" s="304" t="s">
        <v>21</v>
      </c>
      <c r="D573" s="304" t="s">
        <v>1534</v>
      </c>
      <c r="E573" s="20" t="s">
        <v>21</v>
      </c>
      <c r="F573" s="305">
        <v>0</v>
      </c>
      <c r="G573" s="41"/>
      <c r="H573" s="47"/>
    </row>
    <row r="574" s="2" customFormat="1" ht="16.8" customHeight="1">
      <c r="A574" s="41"/>
      <c r="B574" s="47"/>
      <c r="C574" s="304" t="s">
        <v>21</v>
      </c>
      <c r="D574" s="304" t="s">
        <v>1535</v>
      </c>
      <c r="E574" s="20" t="s">
        <v>21</v>
      </c>
      <c r="F574" s="305">
        <v>6.1929999999999996</v>
      </c>
      <c r="G574" s="41"/>
      <c r="H574" s="47"/>
    </row>
    <row r="575" s="2" customFormat="1" ht="16.8" customHeight="1">
      <c r="A575" s="41"/>
      <c r="B575" s="47"/>
      <c r="C575" s="304" t="s">
        <v>1547</v>
      </c>
      <c r="D575" s="304" t="s">
        <v>280</v>
      </c>
      <c r="E575" s="20" t="s">
        <v>21</v>
      </c>
      <c r="F575" s="305">
        <v>525.51199999999994</v>
      </c>
      <c r="G575" s="41"/>
      <c r="H575" s="47"/>
    </row>
    <row r="576" s="2" customFormat="1" ht="16.8" customHeight="1">
      <c r="A576" s="41"/>
      <c r="B576" s="47"/>
      <c r="C576" s="300" t="s">
        <v>661</v>
      </c>
      <c r="D576" s="301" t="s">
        <v>659</v>
      </c>
      <c r="E576" s="302" t="s">
        <v>472</v>
      </c>
      <c r="F576" s="303">
        <v>295.33999999999997</v>
      </c>
      <c r="G576" s="41"/>
      <c r="H576" s="47"/>
    </row>
    <row r="577" s="2" customFormat="1" ht="16.8" customHeight="1">
      <c r="A577" s="41"/>
      <c r="B577" s="47"/>
      <c r="C577" s="304" t="s">
        <v>661</v>
      </c>
      <c r="D577" s="304" t="s">
        <v>1556</v>
      </c>
      <c r="E577" s="20" t="s">
        <v>21</v>
      </c>
      <c r="F577" s="305">
        <v>295.33999999999997</v>
      </c>
      <c r="G577" s="41"/>
      <c r="H577" s="47"/>
    </row>
    <row r="578" s="2" customFormat="1" ht="16.8" customHeight="1">
      <c r="A578" s="41"/>
      <c r="B578" s="47"/>
      <c r="C578" s="306" t="s">
        <v>3096</v>
      </c>
      <c r="D578" s="41"/>
      <c r="E578" s="41"/>
      <c r="F578" s="41"/>
      <c r="G578" s="41"/>
      <c r="H578" s="47"/>
    </row>
    <row r="579" s="2" customFormat="1" ht="16.8" customHeight="1">
      <c r="A579" s="41"/>
      <c r="B579" s="47"/>
      <c r="C579" s="304" t="s">
        <v>1548</v>
      </c>
      <c r="D579" s="304" t="s">
        <v>1549</v>
      </c>
      <c r="E579" s="20" t="s">
        <v>472</v>
      </c>
      <c r="F579" s="305">
        <v>450.33999999999998</v>
      </c>
      <c r="G579" s="41"/>
      <c r="H579" s="47"/>
    </row>
    <row r="580" s="2" customFormat="1" ht="16.8" customHeight="1">
      <c r="A580" s="41"/>
      <c r="B580" s="47"/>
      <c r="C580" s="304" t="s">
        <v>1691</v>
      </c>
      <c r="D580" s="304" t="s">
        <v>1692</v>
      </c>
      <c r="E580" s="20" t="s">
        <v>550</v>
      </c>
      <c r="F580" s="305">
        <v>2890.4299999999998</v>
      </c>
      <c r="G580" s="41"/>
      <c r="H580" s="47"/>
    </row>
    <row r="581" s="2" customFormat="1" ht="16.8" customHeight="1">
      <c r="A581" s="41"/>
      <c r="B581" s="47"/>
      <c r="C581" s="300" t="s">
        <v>658</v>
      </c>
      <c r="D581" s="301" t="s">
        <v>659</v>
      </c>
      <c r="E581" s="302" t="s">
        <v>472</v>
      </c>
      <c r="F581" s="303">
        <v>155</v>
      </c>
      <c r="G581" s="41"/>
      <c r="H581" s="47"/>
    </row>
    <row r="582" s="2" customFormat="1" ht="16.8" customHeight="1">
      <c r="A582" s="41"/>
      <c r="B582" s="47"/>
      <c r="C582" s="304" t="s">
        <v>21</v>
      </c>
      <c r="D582" s="304" t="s">
        <v>1554</v>
      </c>
      <c r="E582" s="20" t="s">
        <v>21</v>
      </c>
      <c r="F582" s="305">
        <v>0</v>
      </c>
      <c r="G582" s="41"/>
      <c r="H582" s="47"/>
    </row>
    <row r="583" s="2" customFormat="1" ht="16.8" customHeight="1">
      <c r="A583" s="41"/>
      <c r="B583" s="47"/>
      <c r="C583" s="304" t="s">
        <v>658</v>
      </c>
      <c r="D583" s="304" t="s">
        <v>1555</v>
      </c>
      <c r="E583" s="20" t="s">
        <v>21</v>
      </c>
      <c r="F583" s="305">
        <v>155</v>
      </c>
      <c r="G583" s="41"/>
      <c r="H583" s="47"/>
    </row>
    <row r="584" s="2" customFormat="1" ht="16.8" customHeight="1">
      <c r="A584" s="41"/>
      <c r="B584" s="47"/>
      <c r="C584" s="306" t="s">
        <v>3096</v>
      </c>
      <c r="D584" s="41"/>
      <c r="E584" s="41"/>
      <c r="F584" s="41"/>
      <c r="G584" s="41"/>
      <c r="H584" s="47"/>
    </row>
    <row r="585" s="2" customFormat="1" ht="16.8" customHeight="1">
      <c r="A585" s="41"/>
      <c r="B585" s="47"/>
      <c r="C585" s="304" t="s">
        <v>1548</v>
      </c>
      <c r="D585" s="304" t="s">
        <v>1549</v>
      </c>
      <c r="E585" s="20" t="s">
        <v>472</v>
      </c>
      <c r="F585" s="305">
        <v>450.33999999999998</v>
      </c>
      <c r="G585" s="41"/>
      <c r="H585" s="47"/>
    </row>
    <row r="586" s="2" customFormat="1" ht="16.8" customHeight="1">
      <c r="A586" s="41"/>
      <c r="B586" s="47"/>
      <c r="C586" s="304" t="s">
        <v>1691</v>
      </c>
      <c r="D586" s="304" t="s">
        <v>1692</v>
      </c>
      <c r="E586" s="20" t="s">
        <v>550</v>
      </c>
      <c r="F586" s="305">
        <v>2890.4299999999998</v>
      </c>
      <c r="G586" s="41"/>
      <c r="H586" s="47"/>
    </row>
    <row r="587" s="2" customFormat="1" ht="16.8" customHeight="1">
      <c r="A587" s="41"/>
      <c r="B587" s="47"/>
      <c r="C587" s="300" t="s">
        <v>1557</v>
      </c>
      <c r="D587" s="301" t="s">
        <v>3098</v>
      </c>
      <c r="E587" s="302" t="s">
        <v>472</v>
      </c>
      <c r="F587" s="303">
        <v>450.33999999999998</v>
      </c>
      <c r="G587" s="41"/>
      <c r="H587" s="47"/>
    </row>
    <row r="588" s="2" customFormat="1" ht="16.8" customHeight="1">
      <c r="A588" s="41"/>
      <c r="B588" s="47"/>
      <c r="C588" s="304" t="s">
        <v>21</v>
      </c>
      <c r="D588" s="304" t="s">
        <v>1554</v>
      </c>
      <c r="E588" s="20" t="s">
        <v>21</v>
      </c>
      <c r="F588" s="305">
        <v>0</v>
      </c>
      <c r="G588" s="41"/>
      <c r="H588" s="47"/>
    </row>
    <row r="589" s="2" customFormat="1" ht="16.8" customHeight="1">
      <c r="A589" s="41"/>
      <c r="B589" s="47"/>
      <c r="C589" s="304" t="s">
        <v>658</v>
      </c>
      <c r="D589" s="304" t="s">
        <v>1555</v>
      </c>
      <c r="E589" s="20" t="s">
        <v>21</v>
      </c>
      <c r="F589" s="305">
        <v>155</v>
      </c>
      <c r="G589" s="41"/>
      <c r="H589" s="47"/>
    </row>
    <row r="590" s="2" customFormat="1" ht="16.8" customHeight="1">
      <c r="A590" s="41"/>
      <c r="B590" s="47"/>
      <c r="C590" s="304" t="s">
        <v>661</v>
      </c>
      <c r="D590" s="304" t="s">
        <v>1556</v>
      </c>
      <c r="E590" s="20" t="s">
        <v>21</v>
      </c>
      <c r="F590" s="305">
        <v>295.33999999999997</v>
      </c>
      <c r="G590" s="41"/>
      <c r="H590" s="47"/>
    </row>
    <row r="591" s="2" customFormat="1" ht="16.8" customHeight="1">
      <c r="A591" s="41"/>
      <c r="B591" s="47"/>
      <c r="C591" s="304" t="s">
        <v>1557</v>
      </c>
      <c r="D591" s="304" t="s">
        <v>280</v>
      </c>
      <c r="E591" s="20" t="s">
        <v>21</v>
      </c>
      <c r="F591" s="305">
        <v>450.33999999999998</v>
      </c>
      <c r="G591" s="41"/>
      <c r="H591" s="47"/>
    </row>
    <row r="592" s="2" customFormat="1" ht="16.8" customHeight="1">
      <c r="A592" s="41"/>
      <c r="B592" s="47"/>
      <c r="C592" s="300" t="s">
        <v>552</v>
      </c>
      <c r="D592" s="301" t="s">
        <v>552</v>
      </c>
      <c r="E592" s="302" t="s">
        <v>194</v>
      </c>
      <c r="F592" s="303">
        <v>2280.3000000000002</v>
      </c>
      <c r="G592" s="41"/>
      <c r="H592" s="47"/>
    </row>
    <row r="593" s="2" customFormat="1" ht="16.8" customHeight="1">
      <c r="A593" s="41"/>
      <c r="B593" s="47"/>
      <c r="C593" s="304" t="s">
        <v>21</v>
      </c>
      <c r="D593" s="304" t="s">
        <v>739</v>
      </c>
      <c r="E593" s="20" t="s">
        <v>21</v>
      </c>
      <c r="F593" s="305">
        <v>1143</v>
      </c>
      <c r="G593" s="41"/>
      <c r="H593" s="47"/>
    </row>
    <row r="594" s="2" customFormat="1" ht="16.8" customHeight="1">
      <c r="A594" s="41"/>
      <c r="B594" s="47"/>
      <c r="C594" s="304" t="s">
        <v>21</v>
      </c>
      <c r="D594" s="304" t="s">
        <v>787</v>
      </c>
      <c r="E594" s="20" t="s">
        <v>21</v>
      </c>
      <c r="F594" s="305">
        <v>1105</v>
      </c>
      <c r="G594" s="41"/>
      <c r="H594" s="47"/>
    </row>
    <row r="595" s="2" customFormat="1" ht="16.8" customHeight="1">
      <c r="A595" s="41"/>
      <c r="B595" s="47"/>
      <c r="C595" s="304" t="s">
        <v>21</v>
      </c>
      <c r="D595" s="304" t="s">
        <v>669</v>
      </c>
      <c r="E595" s="20" t="s">
        <v>21</v>
      </c>
      <c r="F595" s="305">
        <v>32.299999999999997</v>
      </c>
      <c r="G595" s="41"/>
      <c r="H595" s="47"/>
    </row>
    <row r="596" s="2" customFormat="1" ht="16.8" customHeight="1">
      <c r="A596" s="41"/>
      <c r="B596" s="47"/>
      <c r="C596" s="304" t="s">
        <v>552</v>
      </c>
      <c r="D596" s="304" t="s">
        <v>280</v>
      </c>
      <c r="E596" s="20" t="s">
        <v>21</v>
      </c>
      <c r="F596" s="305">
        <v>2280.3000000000002</v>
      </c>
      <c r="G596" s="41"/>
      <c r="H596" s="47"/>
    </row>
    <row r="597" s="2" customFormat="1" ht="16.8" customHeight="1">
      <c r="A597" s="41"/>
      <c r="B597" s="47"/>
      <c r="C597" s="306" t="s">
        <v>3096</v>
      </c>
      <c r="D597" s="41"/>
      <c r="E597" s="41"/>
      <c r="F597" s="41"/>
      <c r="G597" s="41"/>
      <c r="H597" s="47"/>
    </row>
    <row r="598" s="2" customFormat="1" ht="16.8" customHeight="1">
      <c r="A598" s="41"/>
      <c r="B598" s="47"/>
      <c r="C598" s="304" t="s">
        <v>783</v>
      </c>
      <c r="D598" s="304" t="s">
        <v>784</v>
      </c>
      <c r="E598" s="20" t="s">
        <v>194</v>
      </c>
      <c r="F598" s="305">
        <v>2280.3000000000002</v>
      </c>
      <c r="G598" s="41"/>
      <c r="H598" s="47"/>
    </row>
    <row r="599" s="2" customFormat="1" ht="16.8" customHeight="1">
      <c r="A599" s="41"/>
      <c r="B599" s="47"/>
      <c r="C599" s="304" t="s">
        <v>1729</v>
      </c>
      <c r="D599" s="304" t="s">
        <v>1730</v>
      </c>
      <c r="E599" s="20" t="s">
        <v>550</v>
      </c>
      <c r="F599" s="305">
        <v>441.74000000000001</v>
      </c>
      <c r="G599" s="41"/>
      <c r="H599" s="47"/>
    </row>
    <row r="600" s="2" customFormat="1" ht="16.8" customHeight="1">
      <c r="A600" s="41"/>
      <c r="B600" s="47"/>
      <c r="C600" s="300" t="s">
        <v>610</v>
      </c>
      <c r="D600" s="301" t="s">
        <v>611</v>
      </c>
      <c r="E600" s="302" t="s">
        <v>543</v>
      </c>
      <c r="F600" s="303">
        <v>329.48899999999998</v>
      </c>
      <c r="G600" s="41"/>
      <c r="H600" s="47"/>
    </row>
    <row r="601" s="2" customFormat="1" ht="16.8" customHeight="1">
      <c r="A601" s="41"/>
      <c r="B601" s="47"/>
      <c r="C601" s="304" t="s">
        <v>21</v>
      </c>
      <c r="D601" s="304" t="s">
        <v>1538</v>
      </c>
      <c r="E601" s="20" t="s">
        <v>21</v>
      </c>
      <c r="F601" s="305">
        <v>0</v>
      </c>
      <c r="G601" s="41"/>
      <c r="H601" s="47"/>
    </row>
    <row r="602" s="2" customFormat="1" ht="16.8" customHeight="1">
      <c r="A602" s="41"/>
      <c r="B602" s="47"/>
      <c r="C602" s="304" t="s">
        <v>21</v>
      </c>
      <c r="D602" s="304" t="s">
        <v>1539</v>
      </c>
      <c r="E602" s="20" t="s">
        <v>21</v>
      </c>
      <c r="F602" s="305">
        <v>46.200000000000003</v>
      </c>
      <c r="G602" s="41"/>
      <c r="H602" s="47"/>
    </row>
    <row r="603" s="2" customFormat="1" ht="16.8" customHeight="1">
      <c r="A603" s="41"/>
      <c r="B603" s="47"/>
      <c r="C603" s="304" t="s">
        <v>21</v>
      </c>
      <c r="D603" s="304" t="s">
        <v>1540</v>
      </c>
      <c r="E603" s="20" t="s">
        <v>21</v>
      </c>
      <c r="F603" s="305">
        <v>251.65000000000001</v>
      </c>
      <c r="G603" s="41"/>
      <c r="H603" s="47"/>
    </row>
    <row r="604" s="2" customFormat="1" ht="16.8" customHeight="1">
      <c r="A604" s="41"/>
      <c r="B604" s="47"/>
      <c r="C604" s="304" t="s">
        <v>21</v>
      </c>
      <c r="D604" s="304" t="s">
        <v>1541</v>
      </c>
      <c r="E604" s="20" t="s">
        <v>21</v>
      </c>
      <c r="F604" s="305">
        <v>0.45000000000000001</v>
      </c>
      <c r="G604" s="41"/>
      <c r="H604" s="47"/>
    </row>
    <row r="605" s="2" customFormat="1" ht="16.8" customHeight="1">
      <c r="A605" s="41"/>
      <c r="B605" s="47"/>
      <c r="C605" s="304" t="s">
        <v>21</v>
      </c>
      <c r="D605" s="304" t="s">
        <v>1542</v>
      </c>
      <c r="E605" s="20" t="s">
        <v>21</v>
      </c>
      <c r="F605" s="305">
        <v>15.741</v>
      </c>
      <c r="G605" s="41"/>
      <c r="H605" s="47"/>
    </row>
    <row r="606" s="2" customFormat="1" ht="16.8" customHeight="1">
      <c r="A606" s="41"/>
      <c r="B606" s="47"/>
      <c r="C606" s="304" t="s">
        <v>21</v>
      </c>
      <c r="D606" s="304" t="s">
        <v>1543</v>
      </c>
      <c r="E606" s="20" t="s">
        <v>21</v>
      </c>
      <c r="F606" s="305">
        <v>0.63</v>
      </c>
      <c r="G606" s="41"/>
      <c r="H606" s="47"/>
    </row>
    <row r="607" s="2" customFormat="1" ht="16.8" customHeight="1">
      <c r="A607" s="41"/>
      <c r="B607" s="47"/>
      <c r="C607" s="304" t="s">
        <v>21</v>
      </c>
      <c r="D607" s="304" t="s">
        <v>1544</v>
      </c>
      <c r="E607" s="20" t="s">
        <v>21</v>
      </c>
      <c r="F607" s="305">
        <v>1.8480000000000001</v>
      </c>
      <c r="G607" s="41"/>
      <c r="H607" s="47"/>
    </row>
    <row r="608" s="2" customFormat="1" ht="16.8" customHeight="1">
      <c r="A608" s="41"/>
      <c r="B608" s="47"/>
      <c r="C608" s="304" t="s">
        <v>21</v>
      </c>
      <c r="D608" s="304" t="s">
        <v>1545</v>
      </c>
      <c r="E608" s="20" t="s">
        <v>21</v>
      </c>
      <c r="F608" s="305">
        <v>4.5</v>
      </c>
      <c r="G608" s="41"/>
      <c r="H608" s="47"/>
    </row>
    <row r="609" s="2" customFormat="1" ht="16.8" customHeight="1">
      <c r="A609" s="41"/>
      <c r="B609" s="47"/>
      <c r="C609" s="304" t="s">
        <v>21</v>
      </c>
      <c r="D609" s="304" t="s">
        <v>1546</v>
      </c>
      <c r="E609" s="20" t="s">
        <v>21</v>
      </c>
      <c r="F609" s="305">
        <v>1</v>
      </c>
      <c r="G609" s="41"/>
      <c r="H609" s="47"/>
    </row>
    <row r="610" s="2" customFormat="1" ht="16.8" customHeight="1">
      <c r="A610" s="41"/>
      <c r="B610" s="47"/>
      <c r="C610" s="304" t="s">
        <v>21</v>
      </c>
      <c r="D610" s="304" t="s">
        <v>1531</v>
      </c>
      <c r="E610" s="20" t="s">
        <v>21</v>
      </c>
      <c r="F610" s="305">
        <v>0</v>
      </c>
      <c r="G610" s="41"/>
      <c r="H610" s="47"/>
    </row>
    <row r="611" s="2" customFormat="1" ht="16.8" customHeight="1">
      <c r="A611" s="41"/>
      <c r="B611" s="47"/>
      <c r="C611" s="304" t="s">
        <v>21</v>
      </c>
      <c r="D611" s="304" t="s">
        <v>1532</v>
      </c>
      <c r="E611" s="20" t="s">
        <v>21</v>
      </c>
      <c r="F611" s="305">
        <v>0.63</v>
      </c>
      <c r="G611" s="41"/>
      <c r="H611" s="47"/>
    </row>
    <row r="612" s="2" customFormat="1" ht="16.8" customHeight="1">
      <c r="A612" s="41"/>
      <c r="B612" s="47"/>
      <c r="C612" s="304" t="s">
        <v>21</v>
      </c>
      <c r="D612" s="304" t="s">
        <v>1533</v>
      </c>
      <c r="E612" s="20" t="s">
        <v>21</v>
      </c>
      <c r="F612" s="305">
        <v>0.64700000000000002</v>
      </c>
      <c r="G612" s="41"/>
      <c r="H612" s="47"/>
    </row>
    <row r="613" s="2" customFormat="1" ht="16.8" customHeight="1">
      <c r="A613" s="41"/>
      <c r="B613" s="47"/>
      <c r="C613" s="304" t="s">
        <v>21</v>
      </c>
      <c r="D613" s="304" t="s">
        <v>1534</v>
      </c>
      <c r="E613" s="20" t="s">
        <v>21</v>
      </c>
      <c r="F613" s="305">
        <v>0</v>
      </c>
      <c r="G613" s="41"/>
      <c r="H613" s="47"/>
    </row>
    <row r="614" s="2" customFormat="1" ht="16.8" customHeight="1">
      <c r="A614" s="41"/>
      <c r="B614" s="47"/>
      <c r="C614" s="304" t="s">
        <v>21</v>
      </c>
      <c r="D614" s="304" t="s">
        <v>1535</v>
      </c>
      <c r="E614" s="20" t="s">
        <v>21</v>
      </c>
      <c r="F614" s="305">
        <v>6.1929999999999996</v>
      </c>
      <c r="G614" s="41"/>
      <c r="H614" s="47"/>
    </row>
    <row r="615" s="2" customFormat="1" ht="16.8" customHeight="1">
      <c r="A615" s="41"/>
      <c r="B615" s="47"/>
      <c r="C615" s="304" t="s">
        <v>610</v>
      </c>
      <c r="D615" s="304" t="s">
        <v>833</v>
      </c>
      <c r="E615" s="20" t="s">
        <v>21</v>
      </c>
      <c r="F615" s="305">
        <v>329.48899999999998</v>
      </c>
      <c r="G615" s="41"/>
      <c r="H615" s="47"/>
    </row>
    <row r="616" s="2" customFormat="1" ht="16.8" customHeight="1">
      <c r="A616" s="41"/>
      <c r="B616" s="47"/>
      <c r="C616" s="306" t="s">
        <v>3096</v>
      </c>
      <c r="D616" s="41"/>
      <c r="E616" s="41"/>
      <c r="F616" s="41"/>
      <c r="G616" s="41"/>
      <c r="H616" s="47"/>
    </row>
    <row r="617" s="2" customFormat="1" ht="16.8" customHeight="1">
      <c r="A617" s="41"/>
      <c r="B617" s="47"/>
      <c r="C617" s="304" t="s">
        <v>1523</v>
      </c>
      <c r="D617" s="304" t="s">
        <v>1524</v>
      </c>
      <c r="E617" s="20" t="s">
        <v>543</v>
      </c>
      <c r="F617" s="305">
        <v>525.51199999999994</v>
      </c>
      <c r="G617" s="41"/>
      <c r="H617" s="47"/>
    </row>
    <row r="618" s="2" customFormat="1" ht="16.8" customHeight="1">
      <c r="A618" s="41"/>
      <c r="B618" s="47"/>
      <c r="C618" s="304" t="s">
        <v>1691</v>
      </c>
      <c r="D618" s="304" t="s">
        <v>1692</v>
      </c>
      <c r="E618" s="20" t="s">
        <v>550</v>
      </c>
      <c r="F618" s="305">
        <v>2890.4299999999998</v>
      </c>
      <c r="G618" s="41"/>
      <c r="H618" s="47"/>
    </row>
    <row r="619" s="2" customFormat="1" ht="16.8" customHeight="1">
      <c r="A619" s="41"/>
      <c r="B619" s="47"/>
      <c r="C619" s="300" t="s">
        <v>607</v>
      </c>
      <c r="D619" s="301" t="s">
        <v>608</v>
      </c>
      <c r="E619" s="302" t="s">
        <v>543</v>
      </c>
      <c r="F619" s="303">
        <v>196.023</v>
      </c>
      <c r="G619" s="41"/>
      <c r="H619" s="47"/>
    </row>
    <row r="620" s="2" customFormat="1" ht="16.8" customHeight="1">
      <c r="A620" s="41"/>
      <c r="B620" s="47"/>
      <c r="C620" s="304" t="s">
        <v>21</v>
      </c>
      <c r="D620" s="304" t="s">
        <v>1527</v>
      </c>
      <c r="E620" s="20" t="s">
        <v>21</v>
      </c>
      <c r="F620" s="305">
        <v>0</v>
      </c>
      <c r="G620" s="41"/>
      <c r="H620" s="47"/>
    </row>
    <row r="621" s="2" customFormat="1" ht="16.8" customHeight="1">
      <c r="A621" s="41"/>
      <c r="B621" s="47"/>
      <c r="C621" s="304" t="s">
        <v>21</v>
      </c>
      <c r="D621" s="304" t="s">
        <v>1219</v>
      </c>
      <c r="E621" s="20" t="s">
        <v>21</v>
      </c>
      <c r="F621" s="305">
        <v>0</v>
      </c>
      <c r="G621" s="41"/>
      <c r="H621" s="47"/>
    </row>
    <row r="622" s="2" customFormat="1" ht="16.8" customHeight="1">
      <c r="A622" s="41"/>
      <c r="B622" s="47"/>
      <c r="C622" s="304" t="s">
        <v>21</v>
      </c>
      <c r="D622" s="304" t="s">
        <v>1528</v>
      </c>
      <c r="E622" s="20" t="s">
        <v>21</v>
      </c>
      <c r="F622" s="305">
        <v>173.03999999999999</v>
      </c>
      <c r="G622" s="41"/>
      <c r="H622" s="47"/>
    </row>
    <row r="623" s="2" customFormat="1" ht="16.8" customHeight="1">
      <c r="A623" s="41"/>
      <c r="B623" s="47"/>
      <c r="C623" s="304" t="s">
        <v>21</v>
      </c>
      <c r="D623" s="304" t="s">
        <v>1529</v>
      </c>
      <c r="E623" s="20" t="s">
        <v>21</v>
      </c>
      <c r="F623" s="305">
        <v>0.45000000000000001</v>
      </c>
      <c r="G623" s="41"/>
      <c r="H623" s="47"/>
    </row>
    <row r="624" s="2" customFormat="1" ht="16.8" customHeight="1">
      <c r="A624" s="41"/>
      <c r="B624" s="47"/>
      <c r="C624" s="304" t="s">
        <v>21</v>
      </c>
      <c r="D624" s="304" t="s">
        <v>1530</v>
      </c>
      <c r="E624" s="20" t="s">
        <v>21</v>
      </c>
      <c r="F624" s="305">
        <v>1.7190000000000001</v>
      </c>
      <c r="G624" s="41"/>
      <c r="H624" s="47"/>
    </row>
    <row r="625" s="2" customFormat="1" ht="16.8" customHeight="1">
      <c r="A625" s="41"/>
      <c r="B625" s="47"/>
      <c r="C625" s="304" t="s">
        <v>21</v>
      </c>
      <c r="D625" s="304" t="s">
        <v>1531</v>
      </c>
      <c r="E625" s="20" t="s">
        <v>21</v>
      </c>
      <c r="F625" s="305">
        <v>0</v>
      </c>
      <c r="G625" s="41"/>
      <c r="H625" s="47"/>
    </row>
    <row r="626" s="2" customFormat="1" ht="16.8" customHeight="1">
      <c r="A626" s="41"/>
      <c r="B626" s="47"/>
      <c r="C626" s="304" t="s">
        <v>21</v>
      </c>
      <c r="D626" s="304" t="s">
        <v>1532</v>
      </c>
      <c r="E626" s="20" t="s">
        <v>21</v>
      </c>
      <c r="F626" s="305">
        <v>0.63</v>
      </c>
      <c r="G626" s="41"/>
      <c r="H626" s="47"/>
    </row>
    <row r="627" s="2" customFormat="1" ht="16.8" customHeight="1">
      <c r="A627" s="41"/>
      <c r="B627" s="47"/>
      <c r="C627" s="304" t="s">
        <v>21</v>
      </c>
      <c r="D627" s="304" t="s">
        <v>1533</v>
      </c>
      <c r="E627" s="20" t="s">
        <v>21</v>
      </c>
      <c r="F627" s="305">
        <v>0.64700000000000002</v>
      </c>
      <c r="G627" s="41"/>
      <c r="H627" s="47"/>
    </row>
    <row r="628" s="2" customFormat="1" ht="16.8" customHeight="1">
      <c r="A628" s="41"/>
      <c r="B628" s="47"/>
      <c r="C628" s="304" t="s">
        <v>21</v>
      </c>
      <c r="D628" s="304" t="s">
        <v>1534</v>
      </c>
      <c r="E628" s="20" t="s">
        <v>21</v>
      </c>
      <c r="F628" s="305">
        <v>0</v>
      </c>
      <c r="G628" s="41"/>
      <c r="H628" s="47"/>
    </row>
    <row r="629" s="2" customFormat="1" ht="16.8" customHeight="1">
      <c r="A629" s="41"/>
      <c r="B629" s="47"/>
      <c r="C629" s="304" t="s">
        <v>21</v>
      </c>
      <c r="D629" s="304" t="s">
        <v>1535</v>
      </c>
      <c r="E629" s="20" t="s">
        <v>21</v>
      </c>
      <c r="F629" s="305">
        <v>6.1929999999999996</v>
      </c>
      <c r="G629" s="41"/>
      <c r="H629" s="47"/>
    </row>
    <row r="630" s="2" customFormat="1" ht="16.8" customHeight="1">
      <c r="A630" s="41"/>
      <c r="B630" s="47"/>
      <c r="C630" s="304" t="s">
        <v>21</v>
      </c>
      <c r="D630" s="304" t="s">
        <v>1536</v>
      </c>
      <c r="E630" s="20" t="s">
        <v>21</v>
      </c>
      <c r="F630" s="305">
        <v>0</v>
      </c>
      <c r="G630" s="41"/>
      <c r="H630" s="47"/>
    </row>
    <row r="631" s="2" customFormat="1" ht="16.8" customHeight="1">
      <c r="A631" s="41"/>
      <c r="B631" s="47"/>
      <c r="C631" s="304" t="s">
        <v>21</v>
      </c>
      <c r="D631" s="304" t="s">
        <v>1537</v>
      </c>
      <c r="E631" s="20" t="s">
        <v>21</v>
      </c>
      <c r="F631" s="305">
        <v>13.343999999999999</v>
      </c>
      <c r="G631" s="41"/>
      <c r="H631" s="47"/>
    </row>
    <row r="632" s="2" customFormat="1" ht="16.8" customHeight="1">
      <c r="A632" s="41"/>
      <c r="B632" s="47"/>
      <c r="C632" s="304" t="s">
        <v>607</v>
      </c>
      <c r="D632" s="304" t="s">
        <v>833</v>
      </c>
      <c r="E632" s="20" t="s">
        <v>21</v>
      </c>
      <c r="F632" s="305">
        <v>196.023</v>
      </c>
      <c r="G632" s="41"/>
      <c r="H632" s="47"/>
    </row>
    <row r="633" s="2" customFormat="1" ht="16.8" customHeight="1">
      <c r="A633" s="41"/>
      <c r="B633" s="47"/>
      <c r="C633" s="306" t="s">
        <v>3096</v>
      </c>
      <c r="D633" s="41"/>
      <c r="E633" s="41"/>
      <c r="F633" s="41"/>
      <c r="G633" s="41"/>
      <c r="H633" s="47"/>
    </row>
    <row r="634" s="2" customFormat="1" ht="16.8" customHeight="1">
      <c r="A634" s="41"/>
      <c r="B634" s="47"/>
      <c r="C634" s="304" t="s">
        <v>1523</v>
      </c>
      <c r="D634" s="304" t="s">
        <v>1524</v>
      </c>
      <c r="E634" s="20" t="s">
        <v>543</v>
      </c>
      <c r="F634" s="305">
        <v>525.51199999999994</v>
      </c>
      <c r="G634" s="41"/>
      <c r="H634" s="47"/>
    </row>
    <row r="635" s="2" customFormat="1" ht="16.8" customHeight="1">
      <c r="A635" s="41"/>
      <c r="B635" s="47"/>
      <c r="C635" s="304" t="s">
        <v>1691</v>
      </c>
      <c r="D635" s="304" t="s">
        <v>1692</v>
      </c>
      <c r="E635" s="20" t="s">
        <v>550</v>
      </c>
      <c r="F635" s="305">
        <v>2890.4299999999998</v>
      </c>
      <c r="G635" s="41"/>
      <c r="H635" s="47"/>
    </row>
    <row r="636" s="2" customFormat="1" ht="16.8" customHeight="1">
      <c r="A636" s="41"/>
      <c r="B636" s="47"/>
      <c r="C636" s="300" t="s">
        <v>700</v>
      </c>
      <c r="D636" s="301" t="s">
        <v>701</v>
      </c>
      <c r="E636" s="302" t="s">
        <v>140</v>
      </c>
      <c r="F636" s="303">
        <v>316.07999999999998</v>
      </c>
      <c r="G636" s="41"/>
      <c r="H636" s="47"/>
    </row>
    <row r="637" s="2" customFormat="1" ht="16.8" customHeight="1">
      <c r="A637" s="41"/>
      <c r="B637" s="47"/>
      <c r="C637" s="304" t="s">
        <v>700</v>
      </c>
      <c r="D637" s="304" t="s">
        <v>1815</v>
      </c>
      <c r="E637" s="20" t="s">
        <v>21</v>
      </c>
      <c r="F637" s="305">
        <v>316.07999999999998</v>
      </c>
      <c r="G637" s="41"/>
      <c r="H637" s="47"/>
    </row>
    <row r="638" s="2" customFormat="1" ht="16.8" customHeight="1">
      <c r="A638" s="41"/>
      <c r="B638" s="47"/>
      <c r="C638" s="306" t="s">
        <v>3096</v>
      </c>
      <c r="D638" s="41"/>
      <c r="E638" s="41"/>
      <c r="F638" s="41"/>
      <c r="G638" s="41"/>
      <c r="H638" s="47"/>
    </row>
    <row r="639" s="2" customFormat="1" ht="16.8" customHeight="1">
      <c r="A639" s="41"/>
      <c r="B639" s="47"/>
      <c r="C639" s="304" t="s">
        <v>1812</v>
      </c>
      <c r="D639" s="304" t="s">
        <v>1813</v>
      </c>
      <c r="E639" s="20" t="s">
        <v>140</v>
      </c>
      <c r="F639" s="305">
        <v>316.07999999999998</v>
      </c>
      <c r="G639" s="41"/>
      <c r="H639" s="47"/>
    </row>
    <row r="640" s="2" customFormat="1" ht="16.8" customHeight="1">
      <c r="A640" s="41"/>
      <c r="B640" s="47"/>
      <c r="C640" s="304" t="s">
        <v>1805</v>
      </c>
      <c r="D640" s="304" t="s">
        <v>1806</v>
      </c>
      <c r="E640" s="20" t="s">
        <v>140</v>
      </c>
      <c r="F640" s="305">
        <v>316.07999999999998</v>
      </c>
      <c r="G640" s="41"/>
      <c r="H640" s="47"/>
    </row>
    <row r="641" s="2" customFormat="1" ht="16.8" customHeight="1">
      <c r="A641" s="41"/>
      <c r="B641" s="47"/>
      <c r="C641" s="300" t="s">
        <v>716</v>
      </c>
      <c r="D641" s="301" t="s">
        <v>717</v>
      </c>
      <c r="E641" s="302" t="s">
        <v>140</v>
      </c>
      <c r="F641" s="303">
        <v>279.44</v>
      </c>
      <c r="G641" s="41"/>
      <c r="H641" s="47"/>
    </row>
    <row r="642" s="2" customFormat="1" ht="16.8" customHeight="1">
      <c r="A642" s="41"/>
      <c r="B642" s="47"/>
      <c r="C642" s="304" t="s">
        <v>716</v>
      </c>
      <c r="D642" s="304" t="s">
        <v>1804</v>
      </c>
      <c r="E642" s="20" t="s">
        <v>21</v>
      </c>
      <c r="F642" s="305">
        <v>279.44</v>
      </c>
      <c r="G642" s="41"/>
      <c r="H642" s="47"/>
    </row>
    <row r="643" s="2" customFormat="1" ht="16.8" customHeight="1">
      <c r="A643" s="41"/>
      <c r="B643" s="47"/>
      <c r="C643" s="306" t="s">
        <v>3096</v>
      </c>
      <c r="D643" s="41"/>
      <c r="E643" s="41"/>
      <c r="F643" s="41"/>
      <c r="G643" s="41"/>
      <c r="H643" s="47"/>
    </row>
    <row r="644" s="2" customFormat="1" ht="16.8" customHeight="1">
      <c r="A644" s="41"/>
      <c r="B644" s="47"/>
      <c r="C644" s="304" t="s">
        <v>1800</v>
      </c>
      <c r="D644" s="304" t="s">
        <v>1801</v>
      </c>
      <c r="E644" s="20" t="s">
        <v>140</v>
      </c>
      <c r="F644" s="305">
        <v>279.44</v>
      </c>
      <c r="G644" s="41"/>
      <c r="H644" s="47"/>
    </row>
    <row r="645" s="2" customFormat="1" ht="16.8" customHeight="1">
      <c r="A645" s="41"/>
      <c r="B645" s="47"/>
      <c r="C645" s="304" t="s">
        <v>1794</v>
      </c>
      <c r="D645" s="304" t="s">
        <v>1795</v>
      </c>
      <c r="E645" s="20" t="s">
        <v>140</v>
      </c>
      <c r="F645" s="305">
        <v>279.44</v>
      </c>
      <c r="G645" s="41"/>
      <c r="H645" s="47"/>
    </row>
    <row r="646" s="2" customFormat="1" ht="16.8" customHeight="1">
      <c r="A646" s="41"/>
      <c r="B646" s="47"/>
      <c r="C646" s="300" t="s">
        <v>720</v>
      </c>
      <c r="D646" s="301" t="s">
        <v>721</v>
      </c>
      <c r="E646" s="302" t="s">
        <v>227</v>
      </c>
      <c r="F646" s="303">
        <v>224.40000000000001</v>
      </c>
      <c r="G646" s="41"/>
      <c r="H646" s="47"/>
    </row>
    <row r="647" s="2" customFormat="1" ht="16.8" customHeight="1">
      <c r="A647" s="41"/>
      <c r="B647" s="47"/>
      <c r="C647" s="304" t="s">
        <v>21</v>
      </c>
      <c r="D647" s="304" t="s">
        <v>1023</v>
      </c>
      <c r="E647" s="20" t="s">
        <v>21</v>
      </c>
      <c r="F647" s="305">
        <v>0</v>
      </c>
      <c r="G647" s="41"/>
      <c r="H647" s="47"/>
    </row>
    <row r="648" s="2" customFormat="1" ht="16.8" customHeight="1">
      <c r="A648" s="41"/>
      <c r="B648" s="47"/>
      <c r="C648" s="304" t="s">
        <v>720</v>
      </c>
      <c r="D648" s="304" t="s">
        <v>1057</v>
      </c>
      <c r="E648" s="20" t="s">
        <v>21</v>
      </c>
      <c r="F648" s="305">
        <v>224.40000000000001</v>
      </c>
      <c r="G648" s="41"/>
      <c r="H648" s="47"/>
    </row>
    <row r="649" s="2" customFormat="1" ht="16.8" customHeight="1">
      <c r="A649" s="41"/>
      <c r="B649" s="47"/>
      <c r="C649" s="306" t="s">
        <v>3096</v>
      </c>
      <c r="D649" s="41"/>
      <c r="E649" s="41"/>
      <c r="F649" s="41"/>
      <c r="G649" s="41"/>
      <c r="H649" s="47"/>
    </row>
    <row r="650" s="2" customFormat="1" ht="16.8" customHeight="1">
      <c r="A650" s="41"/>
      <c r="B650" s="47"/>
      <c r="C650" s="304" t="s">
        <v>1052</v>
      </c>
      <c r="D650" s="304" t="s">
        <v>1053</v>
      </c>
      <c r="E650" s="20" t="s">
        <v>227</v>
      </c>
      <c r="F650" s="305">
        <v>224.40000000000001</v>
      </c>
      <c r="G650" s="41"/>
      <c r="H650" s="47"/>
    </row>
    <row r="651" s="2" customFormat="1" ht="16.8" customHeight="1">
      <c r="A651" s="41"/>
      <c r="B651" s="47"/>
      <c r="C651" s="304" t="s">
        <v>1058</v>
      </c>
      <c r="D651" s="304" t="s">
        <v>1059</v>
      </c>
      <c r="E651" s="20" t="s">
        <v>550</v>
      </c>
      <c r="F651" s="305">
        <v>112.2</v>
      </c>
      <c r="G651" s="41"/>
      <c r="H651" s="47"/>
    </row>
    <row r="652" s="2" customFormat="1" ht="16.8" customHeight="1">
      <c r="A652" s="41"/>
      <c r="B652" s="47"/>
      <c r="C652" s="300" t="s">
        <v>724</v>
      </c>
      <c r="D652" s="301" t="s">
        <v>725</v>
      </c>
      <c r="E652" s="302" t="s">
        <v>227</v>
      </c>
      <c r="F652" s="303">
        <v>0.59999999999999998</v>
      </c>
      <c r="G652" s="41"/>
      <c r="H652" s="47"/>
    </row>
    <row r="653" s="2" customFormat="1" ht="16.8" customHeight="1">
      <c r="A653" s="41"/>
      <c r="B653" s="47"/>
      <c r="C653" s="304" t="s">
        <v>724</v>
      </c>
      <c r="D653" s="304" t="s">
        <v>1926</v>
      </c>
      <c r="E653" s="20" t="s">
        <v>21</v>
      </c>
      <c r="F653" s="305">
        <v>0.59999999999999998</v>
      </c>
      <c r="G653" s="41"/>
      <c r="H653" s="47"/>
    </row>
    <row r="654" s="2" customFormat="1" ht="16.8" customHeight="1">
      <c r="A654" s="41"/>
      <c r="B654" s="47"/>
      <c r="C654" s="306" t="s">
        <v>3096</v>
      </c>
      <c r="D654" s="41"/>
      <c r="E654" s="41"/>
      <c r="F654" s="41"/>
      <c r="G654" s="41"/>
      <c r="H654" s="47"/>
    </row>
    <row r="655" s="2" customFormat="1" ht="16.8" customHeight="1">
      <c r="A655" s="41"/>
      <c r="B655" s="47"/>
      <c r="C655" s="304" t="s">
        <v>1923</v>
      </c>
      <c r="D655" s="304" t="s">
        <v>1924</v>
      </c>
      <c r="E655" s="20" t="s">
        <v>227</v>
      </c>
      <c r="F655" s="305">
        <v>0.59999999999999998</v>
      </c>
      <c r="G655" s="41"/>
      <c r="H655" s="47"/>
    </row>
    <row r="656" s="2" customFormat="1" ht="16.8" customHeight="1">
      <c r="A656" s="41"/>
      <c r="B656" s="47"/>
      <c r="C656" s="304" t="s">
        <v>1917</v>
      </c>
      <c r="D656" s="304" t="s">
        <v>1918</v>
      </c>
      <c r="E656" s="20" t="s">
        <v>227</v>
      </c>
      <c r="F656" s="305">
        <v>0.59999999999999998</v>
      </c>
      <c r="G656" s="41"/>
      <c r="H656" s="47"/>
    </row>
    <row r="657" s="2" customFormat="1" ht="16.8" customHeight="1">
      <c r="A657" s="41"/>
      <c r="B657" s="47"/>
      <c r="C657" s="300" t="s">
        <v>604</v>
      </c>
      <c r="D657" s="301" t="s">
        <v>605</v>
      </c>
      <c r="E657" s="302" t="s">
        <v>227</v>
      </c>
      <c r="F657" s="303">
        <v>231</v>
      </c>
      <c r="G657" s="41"/>
      <c r="H657" s="47"/>
    </row>
    <row r="658" s="2" customFormat="1" ht="16.8" customHeight="1">
      <c r="A658" s="41"/>
      <c r="B658" s="47"/>
      <c r="C658" s="304" t="s">
        <v>21</v>
      </c>
      <c r="D658" s="304" t="s">
        <v>1415</v>
      </c>
      <c r="E658" s="20" t="s">
        <v>21</v>
      </c>
      <c r="F658" s="305">
        <v>0</v>
      </c>
      <c r="G658" s="41"/>
      <c r="H658" s="47"/>
    </row>
    <row r="659" s="2" customFormat="1" ht="16.8" customHeight="1">
      <c r="A659" s="41"/>
      <c r="B659" s="47"/>
      <c r="C659" s="304" t="s">
        <v>21</v>
      </c>
      <c r="D659" s="304" t="s">
        <v>1416</v>
      </c>
      <c r="E659" s="20" t="s">
        <v>21</v>
      </c>
      <c r="F659" s="305">
        <v>105.59999999999999</v>
      </c>
      <c r="G659" s="41"/>
      <c r="H659" s="47"/>
    </row>
    <row r="660" s="2" customFormat="1" ht="16.8" customHeight="1">
      <c r="A660" s="41"/>
      <c r="B660" s="47"/>
      <c r="C660" s="304" t="s">
        <v>21</v>
      </c>
      <c r="D660" s="304" t="s">
        <v>1417</v>
      </c>
      <c r="E660" s="20" t="s">
        <v>21</v>
      </c>
      <c r="F660" s="305">
        <v>0</v>
      </c>
      <c r="G660" s="41"/>
      <c r="H660" s="47"/>
    </row>
    <row r="661" s="2" customFormat="1" ht="16.8" customHeight="1">
      <c r="A661" s="41"/>
      <c r="B661" s="47"/>
      <c r="C661" s="304" t="s">
        <v>21</v>
      </c>
      <c r="D661" s="304" t="s">
        <v>1418</v>
      </c>
      <c r="E661" s="20" t="s">
        <v>21</v>
      </c>
      <c r="F661" s="305">
        <v>125.40000000000001</v>
      </c>
      <c r="G661" s="41"/>
      <c r="H661" s="47"/>
    </row>
    <row r="662" s="2" customFormat="1" ht="16.8" customHeight="1">
      <c r="A662" s="41"/>
      <c r="B662" s="47"/>
      <c r="C662" s="304" t="s">
        <v>604</v>
      </c>
      <c r="D662" s="304" t="s">
        <v>280</v>
      </c>
      <c r="E662" s="20" t="s">
        <v>21</v>
      </c>
      <c r="F662" s="305">
        <v>231</v>
      </c>
      <c r="G662" s="41"/>
      <c r="H662" s="47"/>
    </row>
    <row r="663" s="2" customFormat="1" ht="16.8" customHeight="1">
      <c r="A663" s="41"/>
      <c r="B663" s="47"/>
      <c r="C663" s="306" t="s">
        <v>3096</v>
      </c>
      <c r="D663" s="41"/>
      <c r="E663" s="41"/>
      <c r="F663" s="41"/>
      <c r="G663" s="41"/>
      <c r="H663" s="47"/>
    </row>
    <row r="664" s="2" customFormat="1" ht="16.8" customHeight="1">
      <c r="A664" s="41"/>
      <c r="B664" s="47"/>
      <c r="C664" s="304" t="s">
        <v>1411</v>
      </c>
      <c r="D664" s="304" t="s">
        <v>1412</v>
      </c>
      <c r="E664" s="20" t="s">
        <v>227</v>
      </c>
      <c r="F664" s="305">
        <v>231</v>
      </c>
      <c r="G664" s="41"/>
      <c r="H664" s="47"/>
    </row>
    <row r="665" s="2" customFormat="1" ht="16.8" customHeight="1">
      <c r="A665" s="41"/>
      <c r="B665" s="47"/>
      <c r="C665" s="304" t="s">
        <v>1419</v>
      </c>
      <c r="D665" s="304" t="s">
        <v>1420</v>
      </c>
      <c r="E665" s="20" t="s">
        <v>227</v>
      </c>
      <c r="F665" s="305">
        <v>231</v>
      </c>
      <c r="G665" s="41"/>
      <c r="H665" s="47"/>
    </row>
    <row r="666" s="2" customFormat="1" ht="16.8" customHeight="1">
      <c r="A666" s="41"/>
      <c r="B666" s="47"/>
      <c r="C666" s="300" t="s">
        <v>769</v>
      </c>
      <c r="D666" s="301" t="s">
        <v>770</v>
      </c>
      <c r="E666" s="302" t="s">
        <v>543</v>
      </c>
      <c r="F666" s="303">
        <v>7.1529999999999996</v>
      </c>
      <c r="G666" s="41"/>
      <c r="H666" s="47"/>
    </row>
    <row r="667" s="2" customFormat="1" ht="16.8" customHeight="1">
      <c r="A667" s="41"/>
      <c r="B667" s="47"/>
      <c r="C667" s="304" t="s">
        <v>21</v>
      </c>
      <c r="D667" s="304" t="s">
        <v>1218</v>
      </c>
      <c r="E667" s="20" t="s">
        <v>21</v>
      </c>
      <c r="F667" s="305">
        <v>0</v>
      </c>
      <c r="G667" s="41"/>
      <c r="H667" s="47"/>
    </row>
    <row r="668" s="2" customFormat="1" ht="16.8" customHeight="1">
      <c r="A668" s="41"/>
      <c r="B668" s="47"/>
      <c r="C668" s="304" t="s">
        <v>21</v>
      </c>
      <c r="D668" s="304" t="s">
        <v>1219</v>
      </c>
      <c r="E668" s="20" t="s">
        <v>21</v>
      </c>
      <c r="F668" s="305">
        <v>0</v>
      </c>
      <c r="G668" s="41"/>
      <c r="H668" s="47"/>
    </row>
    <row r="669" s="2" customFormat="1" ht="16.8" customHeight="1">
      <c r="A669" s="41"/>
      <c r="B669" s="47"/>
      <c r="C669" s="304" t="s">
        <v>21</v>
      </c>
      <c r="D669" s="304" t="s">
        <v>1220</v>
      </c>
      <c r="E669" s="20" t="s">
        <v>21</v>
      </c>
      <c r="F669" s="305">
        <v>3.4929999999999999</v>
      </c>
      <c r="G669" s="41"/>
      <c r="H669" s="47"/>
    </row>
    <row r="670" s="2" customFormat="1" ht="16.8" customHeight="1">
      <c r="A670" s="41"/>
      <c r="B670" s="47"/>
      <c r="C670" s="304" t="s">
        <v>21</v>
      </c>
      <c r="D670" s="304" t="s">
        <v>830</v>
      </c>
      <c r="E670" s="20" t="s">
        <v>21</v>
      </c>
      <c r="F670" s="305">
        <v>0</v>
      </c>
      <c r="G670" s="41"/>
      <c r="H670" s="47"/>
    </row>
    <row r="671" s="2" customFormat="1" ht="16.8" customHeight="1">
      <c r="A671" s="41"/>
      <c r="B671" s="47"/>
      <c r="C671" s="304" t="s">
        <v>21</v>
      </c>
      <c r="D671" s="304" t="s">
        <v>1221</v>
      </c>
      <c r="E671" s="20" t="s">
        <v>21</v>
      </c>
      <c r="F671" s="305">
        <v>3.6600000000000001</v>
      </c>
      <c r="G671" s="41"/>
      <c r="H671" s="47"/>
    </row>
    <row r="672" s="2" customFormat="1" ht="16.8" customHeight="1">
      <c r="A672" s="41"/>
      <c r="B672" s="47"/>
      <c r="C672" s="304" t="s">
        <v>769</v>
      </c>
      <c r="D672" s="304" t="s">
        <v>280</v>
      </c>
      <c r="E672" s="20" t="s">
        <v>21</v>
      </c>
      <c r="F672" s="305">
        <v>7.1529999999999996</v>
      </c>
      <c r="G672" s="41"/>
      <c r="H672" s="47"/>
    </row>
    <row r="673" s="2" customFormat="1" ht="16.8" customHeight="1">
      <c r="A673" s="41"/>
      <c r="B673" s="47"/>
      <c r="C673" s="306" t="s">
        <v>3096</v>
      </c>
      <c r="D673" s="41"/>
      <c r="E673" s="41"/>
      <c r="F673" s="41"/>
      <c r="G673" s="41"/>
      <c r="H673" s="47"/>
    </row>
    <row r="674" s="2" customFormat="1" ht="16.8" customHeight="1">
      <c r="A674" s="41"/>
      <c r="B674" s="47"/>
      <c r="C674" s="304" t="s">
        <v>1214</v>
      </c>
      <c r="D674" s="304" t="s">
        <v>1215</v>
      </c>
      <c r="E674" s="20" t="s">
        <v>543</v>
      </c>
      <c r="F674" s="305">
        <v>7.1529999999999996</v>
      </c>
      <c r="G674" s="41"/>
      <c r="H674" s="47"/>
    </row>
    <row r="675" s="2" customFormat="1" ht="16.8" customHeight="1">
      <c r="A675" s="41"/>
      <c r="B675" s="47"/>
      <c r="C675" s="304" t="s">
        <v>1746</v>
      </c>
      <c r="D675" s="304" t="s">
        <v>1747</v>
      </c>
      <c r="E675" s="20" t="s">
        <v>543</v>
      </c>
      <c r="F675" s="305">
        <v>1879.9559999999999</v>
      </c>
      <c r="G675" s="41"/>
      <c r="H675" s="47"/>
    </row>
    <row r="676" s="2" customFormat="1" ht="16.8" customHeight="1">
      <c r="A676" s="41"/>
      <c r="B676" s="47"/>
      <c r="C676" s="300" t="s">
        <v>728</v>
      </c>
      <c r="D676" s="301" t="s">
        <v>728</v>
      </c>
      <c r="E676" s="302" t="s">
        <v>543</v>
      </c>
      <c r="F676" s="303">
        <v>788.30799999999999</v>
      </c>
      <c r="G676" s="41"/>
      <c r="H676" s="47"/>
    </row>
    <row r="677" s="2" customFormat="1" ht="16.8" customHeight="1">
      <c r="A677" s="41"/>
      <c r="B677" s="47"/>
      <c r="C677" s="304" t="s">
        <v>21</v>
      </c>
      <c r="D677" s="304" t="s">
        <v>899</v>
      </c>
      <c r="E677" s="20" t="s">
        <v>21</v>
      </c>
      <c r="F677" s="305">
        <v>0</v>
      </c>
      <c r="G677" s="41"/>
      <c r="H677" s="47"/>
    </row>
    <row r="678" s="2" customFormat="1" ht="16.8" customHeight="1">
      <c r="A678" s="41"/>
      <c r="B678" s="47"/>
      <c r="C678" s="304" t="s">
        <v>21</v>
      </c>
      <c r="D678" s="304" t="s">
        <v>900</v>
      </c>
      <c r="E678" s="20" t="s">
        <v>21</v>
      </c>
      <c r="F678" s="305">
        <v>110.11</v>
      </c>
      <c r="G678" s="41"/>
      <c r="H678" s="47"/>
    </row>
    <row r="679" s="2" customFormat="1" ht="16.8" customHeight="1">
      <c r="A679" s="41"/>
      <c r="B679" s="47"/>
      <c r="C679" s="304" t="s">
        <v>21</v>
      </c>
      <c r="D679" s="304" t="s">
        <v>901</v>
      </c>
      <c r="E679" s="20" t="s">
        <v>21</v>
      </c>
      <c r="F679" s="305">
        <v>46.75</v>
      </c>
      <c r="G679" s="41"/>
      <c r="H679" s="47"/>
    </row>
    <row r="680" s="2" customFormat="1" ht="16.8" customHeight="1">
      <c r="A680" s="41"/>
      <c r="B680" s="47"/>
      <c r="C680" s="304" t="s">
        <v>21</v>
      </c>
      <c r="D680" s="304" t="s">
        <v>830</v>
      </c>
      <c r="E680" s="20" t="s">
        <v>21</v>
      </c>
      <c r="F680" s="305">
        <v>0</v>
      </c>
      <c r="G680" s="41"/>
      <c r="H680" s="47"/>
    </row>
    <row r="681" s="2" customFormat="1" ht="16.8" customHeight="1">
      <c r="A681" s="41"/>
      <c r="B681" s="47"/>
      <c r="C681" s="304" t="s">
        <v>21</v>
      </c>
      <c r="D681" s="304" t="s">
        <v>902</v>
      </c>
      <c r="E681" s="20" t="s">
        <v>21</v>
      </c>
      <c r="F681" s="305">
        <v>15.960000000000001</v>
      </c>
      <c r="G681" s="41"/>
      <c r="H681" s="47"/>
    </row>
    <row r="682" s="2" customFormat="1" ht="16.8" customHeight="1">
      <c r="A682" s="41"/>
      <c r="B682" s="47"/>
      <c r="C682" s="304" t="s">
        <v>21</v>
      </c>
      <c r="D682" s="304" t="s">
        <v>903</v>
      </c>
      <c r="E682" s="20" t="s">
        <v>21</v>
      </c>
      <c r="F682" s="305">
        <v>190.5</v>
      </c>
      <c r="G682" s="41"/>
      <c r="H682" s="47"/>
    </row>
    <row r="683" s="2" customFormat="1" ht="16.8" customHeight="1">
      <c r="A683" s="41"/>
      <c r="B683" s="47"/>
      <c r="C683" s="304" t="s">
        <v>21</v>
      </c>
      <c r="D683" s="304" t="s">
        <v>904</v>
      </c>
      <c r="E683" s="20" t="s">
        <v>21</v>
      </c>
      <c r="F683" s="305">
        <v>0</v>
      </c>
      <c r="G683" s="41"/>
      <c r="H683" s="47"/>
    </row>
    <row r="684" s="2" customFormat="1" ht="16.8" customHeight="1">
      <c r="A684" s="41"/>
      <c r="B684" s="47"/>
      <c r="C684" s="304" t="s">
        <v>21</v>
      </c>
      <c r="D684" s="304" t="s">
        <v>905</v>
      </c>
      <c r="E684" s="20" t="s">
        <v>21</v>
      </c>
      <c r="F684" s="305">
        <v>22.398</v>
      </c>
      <c r="G684" s="41"/>
      <c r="H684" s="47"/>
    </row>
    <row r="685" s="2" customFormat="1" ht="16.8" customHeight="1">
      <c r="A685" s="41"/>
      <c r="B685" s="47"/>
      <c r="C685" s="304" t="s">
        <v>21</v>
      </c>
      <c r="D685" s="304" t="s">
        <v>906</v>
      </c>
      <c r="E685" s="20" t="s">
        <v>21</v>
      </c>
      <c r="F685" s="305">
        <v>0</v>
      </c>
      <c r="G685" s="41"/>
      <c r="H685" s="47"/>
    </row>
    <row r="686" s="2" customFormat="1" ht="16.8" customHeight="1">
      <c r="A686" s="41"/>
      <c r="B686" s="47"/>
      <c r="C686" s="304" t="s">
        <v>21</v>
      </c>
      <c r="D686" s="304" t="s">
        <v>907</v>
      </c>
      <c r="E686" s="20" t="s">
        <v>21</v>
      </c>
      <c r="F686" s="305">
        <v>-2890.4299999999998</v>
      </c>
      <c r="G686" s="41"/>
      <c r="H686" s="47"/>
    </row>
    <row r="687" s="2" customFormat="1" ht="16.8" customHeight="1">
      <c r="A687" s="41"/>
      <c r="B687" s="47"/>
      <c r="C687" s="304" t="s">
        <v>21</v>
      </c>
      <c r="D687" s="304" t="s">
        <v>908</v>
      </c>
      <c r="E687" s="20" t="s">
        <v>21</v>
      </c>
      <c r="F687" s="305">
        <v>-104.709</v>
      </c>
      <c r="G687" s="41"/>
      <c r="H687" s="47"/>
    </row>
    <row r="688" s="2" customFormat="1" ht="16.8" customHeight="1">
      <c r="A688" s="41"/>
      <c r="B688" s="47"/>
      <c r="C688" s="304" t="s">
        <v>21</v>
      </c>
      <c r="D688" s="304" t="s">
        <v>909</v>
      </c>
      <c r="E688" s="20" t="s">
        <v>21</v>
      </c>
      <c r="F688" s="305">
        <v>1041.983</v>
      </c>
      <c r="G688" s="41"/>
      <c r="H688" s="47"/>
    </row>
    <row r="689" s="2" customFormat="1" ht="16.8" customHeight="1">
      <c r="A689" s="41"/>
      <c r="B689" s="47"/>
      <c r="C689" s="304" t="s">
        <v>21</v>
      </c>
      <c r="D689" s="304" t="s">
        <v>910</v>
      </c>
      <c r="E689" s="20" t="s">
        <v>21</v>
      </c>
      <c r="F689" s="305">
        <v>70.704999999999998</v>
      </c>
      <c r="G689" s="41"/>
      <c r="H689" s="47"/>
    </row>
    <row r="690" s="2" customFormat="1" ht="16.8" customHeight="1">
      <c r="A690" s="41"/>
      <c r="B690" s="47"/>
      <c r="C690" s="304" t="s">
        <v>21</v>
      </c>
      <c r="D690" s="304" t="s">
        <v>911</v>
      </c>
      <c r="E690" s="20" t="s">
        <v>21</v>
      </c>
      <c r="F690" s="305">
        <v>1170.3869999999999</v>
      </c>
      <c r="G690" s="41"/>
      <c r="H690" s="47"/>
    </row>
    <row r="691" s="2" customFormat="1" ht="16.8" customHeight="1">
      <c r="A691" s="41"/>
      <c r="B691" s="47"/>
      <c r="C691" s="304" t="s">
        <v>21</v>
      </c>
      <c r="D691" s="304" t="s">
        <v>912</v>
      </c>
      <c r="E691" s="20" t="s">
        <v>21</v>
      </c>
      <c r="F691" s="305">
        <v>1114.654</v>
      </c>
      <c r="G691" s="41"/>
      <c r="H691" s="47"/>
    </row>
    <row r="692" s="2" customFormat="1" ht="16.8" customHeight="1">
      <c r="A692" s="41"/>
      <c r="B692" s="47"/>
      <c r="C692" s="304" t="s">
        <v>728</v>
      </c>
      <c r="D692" s="304" t="s">
        <v>280</v>
      </c>
      <c r="E692" s="20" t="s">
        <v>21</v>
      </c>
      <c r="F692" s="305">
        <v>788.30799999999999</v>
      </c>
      <c r="G692" s="41"/>
      <c r="H692" s="47"/>
    </row>
    <row r="693" s="2" customFormat="1" ht="16.8" customHeight="1">
      <c r="A693" s="41"/>
      <c r="B693" s="47"/>
      <c r="C693" s="306" t="s">
        <v>3096</v>
      </c>
      <c r="D693" s="41"/>
      <c r="E693" s="41"/>
      <c r="F693" s="41"/>
      <c r="G693" s="41"/>
      <c r="H693" s="47"/>
    </row>
    <row r="694" s="2" customFormat="1" ht="16.8" customHeight="1">
      <c r="A694" s="41"/>
      <c r="B694" s="47"/>
      <c r="C694" s="304" t="s">
        <v>893</v>
      </c>
      <c r="D694" s="304" t="s">
        <v>894</v>
      </c>
      <c r="E694" s="20" t="s">
        <v>543</v>
      </c>
      <c r="F694" s="305">
        <v>788.30799999999999</v>
      </c>
      <c r="G694" s="41"/>
      <c r="H694" s="47"/>
    </row>
    <row r="695" s="2" customFormat="1" ht="16.8" customHeight="1">
      <c r="A695" s="41"/>
      <c r="B695" s="47"/>
      <c r="C695" s="304" t="s">
        <v>873</v>
      </c>
      <c r="D695" s="304" t="s">
        <v>874</v>
      </c>
      <c r="E695" s="20" t="s">
        <v>550</v>
      </c>
      <c r="F695" s="305">
        <v>2428.3609999999999</v>
      </c>
      <c r="G695" s="41"/>
      <c r="H695" s="47"/>
    </row>
    <row r="696" s="2" customFormat="1" ht="16.8" customHeight="1">
      <c r="A696" s="41"/>
      <c r="B696" s="47"/>
      <c r="C696" s="304" t="s">
        <v>880</v>
      </c>
      <c r="D696" s="304" t="s">
        <v>881</v>
      </c>
      <c r="E696" s="20" t="s">
        <v>543</v>
      </c>
      <c r="F696" s="305">
        <v>1102.281</v>
      </c>
      <c r="G696" s="41"/>
      <c r="H696" s="47"/>
    </row>
    <row r="697" s="2" customFormat="1" ht="16.8" customHeight="1">
      <c r="A697" s="41"/>
      <c r="B697" s="47"/>
      <c r="C697" s="304" t="s">
        <v>887</v>
      </c>
      <c r="D697" s="304" t="s">
        <v>888</v>
      </c>
      <c r="E697" s="20" t="s">
        <v>543</v>
      </c>
      <c r="F697" s="305">
        <v>1102.281</v>
      </c>
      <c r="G697" s="41"/>
      <c r="H697" s="47"/>
    </row>
    <row r="698" s="2" customFormat="1" ht="16.8" customHeight="1">
      <c r="A698" s="41"/>
      <c r="B698" s="47"/>
      <c r="C698" s="300" t="s">
        <v>731</v>
      </c>
      <c r="D698" s="301" t="s">
        <v>732</v>
      </c>
      <c r="E698" s="302" t="s">
        <v>543</v>
      </c>
      <c r="F698" s="303">
        <v>228.858</v>
      </c>
      <c r="G698" s="41"/>
      <c r="H698" s="47"/>
    </row>
    <row r="699" s="2" customFormat="1" ht="16.8" customHeight="1">
      <c r="A699" s="41"/>
      <c r="B699" s="47"/>
      <c r="C699" s="304" t="s">
        <v>21</v>
      </c>
      <c r="D699" s="304" t="s">
        <v>830</v>
      </c>
      <c r="E699" s="20" t="s">
        <v>21</v>
      </c>
      <c r="F699" s="305">
        <v>0</v>
      </c>
      <c r="G699" s="41"/>
      <c r="H699" s="47"/>
    </row>
    <row r="700" s="2" customFormat="1" ht="16.8" customHeight="1">
      <c r="A700" s="41"/>
      <c r="B700" s="47"/>
      <c r="C700" s="304" t="s">
        <v>21</v>
      </c>
      <c r="D700" s="304" t="s">
        <v>902</v>
      </c>
      <c r="E700" s="20" t="s">
        <v>21</v>
      </c>
      <c r="F700" s="305">
        <v>15.960000000000001</v>
      </c>
      <c r="G700" s="41"/>
      <c r="H700" s="47"/>
    </row>
    <row r="701" s="2" customFormat="1" ht="16.8" customHeight="1">
      <c r="A701" s="41"/>
      <c r="B701" s="47"/>
      <c r="C701" s="304" t="s">
        <v>21</v>
      </c>
      <c r="D701" s="304" t="s">
        <v>903</v>
      </c>
      <c r="E701" s="20" t="s">
        <v>21</v>
      </c>
      <c r="F701" s="305">
        <v>190.5</v>
      </c>
      <c r="G701" s="41"/>
      <c r="H701" s="47"/>
    </row>
    <row r="702" s="2" customFormat="1" ht="16.8" customHeight="1">
      <c r="A702" s="41"/>
      <c r="B702" s="47"/>
      <c r="C702" s="304" t="s">
        <v>21</v>
      </c>
      <c r="D702" s="304" t="s">
        <v>904</v>
      </c>
      <c r="E702" s="20" t="s">
        <v>21</v>
      </c>
      <c r="F702" s="305">
        <v>0</v>
      </c>
      <c r="G702" s="41"/>
      <c r="H702" s="47"/>
    </row>
    <row r="703" s="2" customFormat="1" ht="16.8" customHeight="1">
      <c r="A703" s="41"/>
      <c r="B703" s="47"/>
      <c r="C703" s="304" t="s">
        <v>21</v>
      </c>
      <c r="D703" s="304" t="s">
        <v>905</v>
      </c>
      <c r="E703" s="20" t="s">
        <v>21</v>
      </c>
      <c r="F703" s="305">
        <v>22.398</v>
      </c>
      <c r="G703" s="41"/>
      <c r="H703" s="47"/>
    </row>
    <row r="704" s="2" customFormat="1" ht="16.8" customHeight="1">
      <c r="A704" s="41"/>
      <c r="B704" s="47"/>
      <c r="C704" s="304" t="s">
        <v>731</v>
      </c>
      <c r="D704" s="304" t="s">
        <v>833</v>
      </c>
      <c r="E704" s="20" t="s">
        <v>21</v>
      </c>
      <c r="F704" s="305">
        <v>228.858</v>
      </c>
      <c r="G704" s="41"/>
      <c r="H704" s="47"/>
    </row>
    <row r="705" s="2" customFormat="1" ht="16.8" customHeight="1">
      <c r="A705" s="41"/>
      <c r="B705" s="47"/>
      <c r="C705" s="306" t="s">
        <v>3096</v>
      </c>
      <c r="D705" s="41"/>
      <c r="E705" s="41"/>
      <c r="F705" s="41"/>
      <c r="G705" s="41"/>
      <c r="H705" s="47"/>
    </row>
    <row r="706" s="2" customFormat="1" ht="16.8" customHeight="1">
      <c r="A706" s="41"/>
      <c r="B706" s="47"/>
      <c r="C706" s="304" t="s">
        <v>893</v>
      </c>
      <c r="D706" s="304" t="s">
        <v>894</v>
      </c>
      <c r="E706" s="20" t="s">
        <v>543</v>
      </c>
      <c r="F706" s="305">
        <v>788.30799999999999</v>
      </c>
      <c r="G706" s="41"/>
      <c r="H706" s="47"/>
    </row>
    <row r="707" s="2" customFormat="1" ht="16.8" customHeight="1">
      <c r="A707" s="41"/>
      <c r="B707" s="47"/>
      <c r="C707" s="304" t="s">
        <v>854</v>
      </c>
      <c r="D707" s="304" t="s">
        <v>855</v>
      </c>
      <c r="E707" s="20" t="s">
        <v>543</v>
      </c>
      <c r="F707" s="305">
        <v>1329.816</v>
      </c>
      <c r="G707" s="41"/>
      <c r="H707" s="47"/>
    </row>
    <row r="708" s="2" customFormat="1" ht="16.8" customHeight="1">
      <c r="A708" s="41"/>
      <c r="B708" s="47"/>
      <c r="C708" s="300" t="s">
        <v>735</v>
      </c>
      <c r="D708" s="301" t="s">
        <v>736</v>
      </c>
      <c r="E708" s="302" t="s">
        <v>543</v>
      </c>
      <c r="F708" s="303">
        <v>156.86000000000001</v>
      </c>
      <c r="G708" s="41"/>
      <c r="H708" s="47"/>
    </row>
    <row r="709" s="2" customFormat="1" ht="16.8" customHeight="1">
      <c r="A709" s="41"/>
      <c r="B709" s="47"/>
      <c r="C709" s="304" t="s">
        <v>21</v>
      </c>
      <c r="D709" s="304" t="s">
        <v>899</v>
      </c>
      <c r="E709" s="20" t="s">
        <v>21</v>
      </c>
      <c r="F709" s="305">
        <v>0</v>
      </c>
      <c r="G709" s="41"/>
      <c r="H709" s="47"/>
    </row>
    <row r="710" s="2" customFormat="1" ht="16.8" customHeight="1">
      <c r="A710" s="41"/>
      <c r="B710" s="47"/>
      <c r="C710" s="304" t="s">
        <v>21</v>
      </c>
      <c r="D710" s="304" t="s">
        <v>900</v>
      </c>
      <c r="E710" s="20" t="s">
        <v>21</v>
      </c>
      <c r="F710" s="305">
        <v>110.11</v>
      </c>
      <c r="G710" s="41"/>
      <c r="H710" s="47"/>
    </row>
    <row r="711" s="2" customFormat="1" ht="16.8" customHeight="1">
      <c r="A711" s="41"/>
      <c r="B711" s="47"/>
      <c r="C711" s="304" t="s">
        <v>21</v>
      </c>
      <c r="D711" s="304" t="s">
        <v>901</v>
      </c>
      <c r="E711" s="20" t="s">
        <v>21</v>
      </c>
      <c r="F711" s="305">
        <v>46.75</v>
      </c>
      <c r="G711" s="41"/>
      <c r="H711" s="47"/>
    </row>
    <row r="712" s="2" customFormat="1" ht="16.8" customHeight="1">
      <c r="A712" s="41"/>
      <c r="B712" s="47"/>
      <c r="C712" s="304" t="s">
        <v>735</v>
      </c>
      <c r="D712" s="304" t="s">
        <v>833</v>
      </c>
      <c r="E712" s="20" t="s">
        <v>21</v>
      </c>
      <c r="F712" s="305">
        <v>156.86000000000001</v>
      </c>
      <c r="G712" s="41"/>
      <c r="H712" s="47"/>
    </row>
    <row r="713" s="2" customFormat="1" ht="16.8" customHeight="1">
      <c r="A713" s="41"/>
      <c r="B713" s="47"/>
      <c r="C713" s="306" t="s">
        <v>3096</v>
      </c>
      <c r="D713" s="41"/>
      <c r="E713" s="41"/>
      <c r="F713" s="41"/>
      <c r="G713" s="41"/>
      <c r="H713" s="47"/>
    </row>
    <row r="714" s="2" customFormat="1" ht="16.8" customHeight="1">
      <c r="A714" s="41"/>
      <c r="B714" s="47"/>
      <c r="C714" s="304" t="s">
        <v>893</v>
      </c>
      <c r="D714" s="304" t="s">
        <v>894</v>
      </c>
      <c r="E714" s="20" t="s">
        <v>543</v>
      </c>
      <c r="F714" s="305">
        <v>788.30799999999999</v>
      </c>
      <c r="G714" s="41"/>
      <c r="H714" s="47"/>
    </row>
    <row r="715" s="2" customFormat="1" ht="16.8" customHeight="1">
      <c r="A715" s="41"/>
      <c r="B715" s="47"/>
      <c r="C715" s="304" t="s">
        <v>865</v>
      </c>
      <c r="D715" s="304" t="s">
        <v>866</v>
      </c>
      <c r="E715" s="20" t="s">
        <v>543</v>
      </c>
      <c r="F715" s="305">
        <v>1727.759</v>
      </c>
      <c r="G715" s="41"/>
      <c r="H715" s="47"/>
    </row>
    <row r="716" s="2" customFormat="1" ht="16.8" customHeight="1">
      <c r="A716" s="41"/>
      <c r="B716" s="47"/>
      <c r="C716" s="300" t="s">
        <v>542</v>
      </c>
      <c r="D716" s="301" t="s">
        <v>542</v>
      </c>
      <c r="E716" s="302" t="s">
        <v>543</v>
      </c>
      <c r="F716" s="303">
        <v>325.29700000000003</v>
      </c>
      <c r="G716" s="41"/>
      <c r="H716" s="47"/>
    </row>
    <row r="717" s="2" customFormat="1" ht="16.8" customHeight="1">
      <c r="A717" s="41"/>
      <c r="B717" s="47"/>
      <c r="C717" s="304" t="s">
        <v>21</v>
      </c>
      <c r="D717" s="304" t="s">
        <v>1086</v>
      </c>
      <c r="E717" s="20" t="s">
        <v>21</v>
      </c>
      <c r="F717" s="305">
        <v>0</v>
      </c>
      <c r="G717" s="41"/>
      <c r="H717" s="47"/>
    </row>
    <row r="718" s="2" customFormat="1" ht="16.8" customHeight="1">
      <c r="A718" s="41"/>
      <c r="B718" s="47"/>
      <c r="C718" s="304" t="s">
        <v>21</v>
      </c>
      <c r="D718" s="304" t="s">
        <v>1087</v>
      </c>
      <c r="E718" s="20" t="s">
        <v>21</v>
      </c>
      <c r="F718" s="305">
        <v>3.8300000000000001</v>
      </c>
      <c r="G718" s="41"/>
      <c r="H718" s="47"/>
    </row>
    <row r="719" s="2" customFormat="1" ht="16.8" customHeight="1">
      <c r="A719" s="41"/>
      <c r="B719" s="47"/>
      <c r="C719" s="304" t="s">
        <v>21</v>
      </c>
      <c r="D719" s="304" t="s">
        <v>1088</v>
      </c>
      <c r="E719" s="20" t="s">
        <v>21</v>
      </c>
      <c r="F719" s="305">
        <v>12.525</v>
      </c>
      <c r="G719" s="41"/>
      <c r="H719" s="47"/>
    </row>
    <row r="720" s="2" customFormat="1" ht="16.8" customHeight="1">
      <c r="A720" s="41"/>
      <c r="B720" s="47"/>
      <c r="C720" s="304" t="s">
        <v>21</v>
      </c>
      <c r="D720" s="304" t="s">
        <v>1089</v>
      </c>
      <c r="E720" s="20" t="s">
        <v>21</v>
      </c>
      <c r="F720" s="305">
        <v>0</v>
      </c>
      <c r="G720" s="41"/>
      <c r="H720" s="47"/>
    </row>
    <row r="721" s="2" customFormat="1" ht="16.8" customHeight="1">
      <c r="A721" s="41"/>
      <c r="B721" s="47"/>
      <c r="C721" s="304" t="s">
        <v>21</v>
      </c>
      <c r="D721" s="304" t="s">
        <v>1090</v>
      </c>
      <c r="E721" s="20" t="s">
        <v>21</v>
      </c>
      <c r="F721" s="305">
        <v>0.62</v>
      </c>
      <c r="G721" s="41"/>
      <c r="H721" s="47"/>
    </row>
    <row r="722" s="2" customFormat="1" ht="16.8" customHeight="1">
      <c r="A722" s="41"/>
      <c r="B722" s="47"/>
      <c r="C722" s="304" t="s">
        <v>21</v>
      </c>
      <c r="D722" s="304" t="s">
        <v>1091</v>
      </c>
      <c r="E722" s="20" t="s">
        <v>21</v>
      </c>
      <c r="F722" s="305">
        <v>5.375</v>
      </c>
      <c r="G722" s="41"/>
      <c r="H722" s="47"/>
    </row>
    <row r="723" s="2" customFormat="1" ht="16.8" customHeight="1">
      <c r="A723" s="41"/>
      <c r="B723" s="47"/>
      <c r="C723" s="304" t="s">
        <v>21</v>
      </c>
      <c r="D723" s="304" t="s">
        <v>1092</v>
      </c>
      <c r="E723" s="20" t="s">
        <v>21</v>
      </c>
      <c r="F723" s="305">
        <v>0</v>
      </c>
      <c r="G723" s="41"/>
      <c r="H723" s="47"/>
    </row>
    <row r="724" s="2" customFormat="1" ht="16.8" customHeight="1">
      <c r="A724" s="41"/>
      <c r="B724" s="47"/>
      <c r="C724" s="304" t="s">
        <v>21</v>
      </c>
      <c r="D724" s="304" t="s">
        <v>1093</v>
      </c>
      <c r="E724" s="20" t="s">
        <v>21</v>
      </c>
      <c r="F724" s="305">
        <v>53.789999999999999</v>
      </c>
      <c r="G724" s="41"/>
      <c r="H724" s="47"/>
    </row>
    <row r="725" s="2" customFormat="1" ht="16.8" customHeight="1">
      <c r="A725" s="41"/>
      <c r="B725" s="47"/>
      <c r="C725" s="304" t="s">
        <v>21</v>
      </c>
      <c r="D725" s="304" t="s">
        <v>1094</v>
      </c>
      <c r="E725" s="20" t="s">
        <v>21</v>
      </c>
      <c r="F725" s="305">
        <v>49.939999999999998</v>
      </c>
      <c r="G725" s="41"/>
      <c r="H725" s="47"/>
    </row>
    <row r="726" s="2" customFormat="1" ht="16.8" customHeight="1">
      <c r="A726" s="41"/>
      <c r="B726" s="47"/>
      <c r="C726" s="304" t="s">
        <v>21</v>
      </c>
      <c r="D726" s="304" t="s">
        <v>1095</v>
      </c>
      <c r="E726" s="20" t="s">
        <v>21</v>
      </c>
      <c r="F726" s="305">
        <v>0</v>
      </c>
      <c r="G726" s="41"/>
      <c r="H726" s="47"/>
    </row>
    <row r="727" s="2" customFormat="1" ht="16.8" customHeight="1">
      <c r="A727" s="41"/>
      <c r="B727" s="47"/>
      <c r="C727" s="304" t="s">
        <v>21</v>
      </c>
      <c r="D727" s="304" t="s">
        <v>1096</v>
      </c>
      <c r="E727" s="20" t="s">
        <v>21</v>
      </c>
      <c r="F727" s="305">
        <v>64.162999999999997</v>
      </c>
      <c r="G727" s="41"/>
      <c r="H727" s="47"/>
    </row>
    <row r="728" s="2" customFormat="1" ht="16.8" customHeight="1">
      <c r="A728" s="41"/>
      <c r="B728" s="47"/>
      <c r="C728" s="304" t="s">
        <v>21</v>
      </c>
      <c r="D728" s="304" t="s">
        <v>1097</v>
      </c>
      <c r="E728" s="20" t="s">
        <v>21</v>
      </c>
      <c r="F728" s="305">
        <v>60.409999999999997</v>
      </c>
      <c r="G728" s="41"/>
      <c r="H728" s="47"/>
    </row>
    <row r="729" s="2" customFormat="1" ht="16.8" customHeight="1">
      <c r="A729" s="41"/>
      <c r="B729" s="47"/>
      <c r="C729" s="304" t="s">
        <v>21</v>
      </c>
      <c r="D729" s="304" t="s">
        <v>1098</v>
      </c>
      <c r="E729" s="20" t="s">
        <v>21</v>
      </c>
      <c r="F729" s="305">
        <v>0</v>
      </c>
      <c r="G729" s="41"/>
      <c r="H729" s="47"/>
    </row>
    <row r="730" s="2" customFormat="1" ht="16.8" customHeight="1">
      <c r="A730" s="41"/>
      <c r="B730" s="47"/>
      <c r="C730" s="304" t="s">
        <v>21</v>
      </c>
      <c r="D730" s="304" t="s">
        <v>1099</v>
      </c>
      <c r="E730" s="20" t="s">
        <v>21</v>
      </c>
      <c r="F730" s="305">
        <v>1.0289999999999999</v>
      </c>
      <c r="G730" s="41"/>
      <c r="H730" s="47"/>
    </row>
    <row r="731" s="2" customFormat="1" ht="16.8" customHeight="1">
      <c r="A731" s="41"/>
      <c r="B731" s="47"/>
      <c r="C731" s="304" t="s">
        <v>21</v>
      </c>
      <c r="D731" s="304" t="s">
        <v>1100</v>
      </c>
      <c r="E731" s="20" t="s">
        <v>21</v>
      </c>
      <c r="F731" s="305">
        <v>0</v>
      </c>
      <c r="G731" s="41"/>
      <c r="H731" s="47"/>
    </row>
    <row r="732" s="2" customFormat="1" ht="16.8" customHeight="1">
      <c r="A732" s="41"/>
      <c r="B732" s="47"/>
      <c r="C732" s="304" t="s">
        <v>21</v>
      </c>
      <c r="D732" s="304" t="s">
        <v>1101</v>
      </c>
      <c r="E732" s="20" t="s">
        <v>21</v>
      </c>
      <c r="F732" s="305">
        <v>0</v>
      </c>
      <c r="G732" s="41"/>
      <c r="H732" s="47"/>
    </row>
    <row r="733" s="2" customFormat="1" ht="16.8" customHeight="1">
      <c r="A733" s="41"/>
      <c r="B733" s="47"/>
      <c r="C733" s="304" t="s">
        <v>21</v>
      </c>
      <c r="D733" s="304" t="s">
        <v>1102</v>
      </c>
      <c r="E733" s="20" t="s">
        <v>21</v>
      </c>
      <c r="F733" s="305">
        <v>30.25</v>
      </c>
      <c r="G733" s="41"/>
      <c r="H733" s="47"/>
    </row>
    <row r="734" s="2" customFormat="1" ht="16.8" customHeight="1">
      <c r="A734" s="41"/>
      <c r="B734" s="47"/>
      <c r="C734" s="304" t="s">
        <v>21</v>
      </c>
      <c r="D734" s="304" t="s">
        <v>1103</v>
      </c>
      <c r="E734" s="20" t="s">
        <v>21</v>
      </c>
      <c r="F734" s="305">
        <v>0</v>
      </c>
      <c r="G734" s="41"/>
      <c r="H734" s="47"/>
    </row>
    <row r="735" s="2" customFormat="1" ht="16.8" customHeight="1">
      <c r="A735" s="41"/>
      <c r="B735" s="47"/>
      <c r="C735" s="304" t="s">
        <v>21</v>
      </c>
      <c r="D735" s="304" t="s">
        <v>1104</v>
      </c>
      <c r="E735" s="20" t="s">
        <v>21</v>
      </c>
      <c r="F735" s="305">
        <v>3.3119999999999998</v>
      </c>
      <c r="G735" s="41"/>
      <c r="H735" s="47"/>
    </row>
    <row r="736" s="2" customFormat="1" ht="16.8" customHeight="1">
      <c r="A736" s="41"/>
      <c r="B736" s="47"/>
      <c r="C736" s="304" t="s">
        <v>21</v>
      </c>
      <c r="D736" s="304" t="s">
        <v>1105</v>
      </c>
      <c r="E736" s="20" t="s">
        <v>21</v>
      </c>
      <c r="F736" s="305">
        <v>3.411</v>
      </c>
      <c r="G736" s="41"/>
      <c r="H736" s="47"/>
    </row>
    <row r="737" s="2" customFormat="1" ht="16.8" customHeight="1">
      <c r="A737" s="41"/>
      <c r="B737" s="47"/>
      <c r="C737" s="304" t="s">
        <v>21</v>
      </c>
      <c r="D737" s="304" t="s">
        <v>1106</v>
      </c>
      <c r="E737" s="20" t="s">
        <v>21</v>
      </c>
      <c r="F737" s="305">
        <v>0</v>
      </c>
      <c r="G737" s="41"/>
      <c r="H737" s="47"/>
    </row>
    <row r="738" s="2" customFormat="1" ht="16.8" customHeight="1">
      <c r="A738" s="41"/>
      <c r="B738" s="47"/>
      <c r="C738" s="304" t="s">
        <v>21</v>
      </c>
      <c r="D738" s="304" t="s">
        <v>1107</v>
      </c>
      <c r="E738" s="20" t="s">
        <v>21</v>
      </c>
      <c r="F738" s="305">
        <v>8.5020000000000007</v>
      </c>
      <c r="G738" s="41"/>
      <c r="H738" s="47"/>
    </row>
    <row r="739" s="2" customFormat="1" ht="16.8" customHeight="1">
      <c r="A739" s="41"/>
      <c r="B739" s="47"/>
      <c r="C739" s="304" t="s">
        <v>575</v>
      </c>
      <c r="D739" s="304" t="s">
        <v>1108</v>
      </c>
      <c r="E739" s="20" t="s">
        <v>21</v>
      </c>
      <c r="F739" s="305">
        <v>8.3699999999999992</v>
      </c>
      <c r="G739" s="41"/>
      <c r="H739" s="47"/>
    </row>
    <row r="740" s="2" customFormat="1" ht="16.8" customHeight="1">
      <c r="A740" s="41"/>
      <c r="B740" s="47"/>
      <c r="C740" s="304" t="s">
        <v>21</v>
      </c>
      <c r="D740" s="304" t="s">
        <v>1109</v>
      </c>
      <c r="E740" s="20" t="s">
        <v>21</v>
      </c>
      <c r="F740" s="305">
        <v>0</v>
      </c>
      <c r="G740" s="41"/>
      <c r="H740" s="47"/>
    </row>
    <row r="741" s="2" customFormat="1" ht="16.8" customHeight="1">
      <c r="A741" s="41"/>
      <c r="B741" s="47"/>
      <c r="C741" s="304" t="s">
        <v>21</v>
      </c>
      <c r="D741" s="304" t="s">
        <v>1110</v>
      </c>
      <c r="E741" s="20" t="s">
        <v>21</v>
      </c>
      <c r="F741" s="305">
        <v>0.95499999999999996</v>
      </c>
      <c r="G741" s="41"/>
      <c r="H741" s="47"/>
    </row>
    <row r="742" s="2" customFormat="1" ht="16.8" customHeight="1">
      <c r="A742" s="41"/>
      <c r="B742" s="47"/>
      <c r="C742" s="304" t="s">
        <v>21</v>
      </c>
      <c r="D742" s="304" t="s">
        <v>1111</v>
      </c>
      <c r="E742" s="20" t="s">
        <v>21</v>
      </c>
      <c r="F742" s="305">
        <v>0</v>
      </c>
      <c r="G742" s="41"/>
      <c r="H742" s="47"/>
    </row>
    <row r="743" s="2" customFormat="1" ht="16.8" customHeight="1">
      <c r="A743" s="41"/>
      <c r="B743" s="47"/>
      <c r="C743" s="304" t="s">
        <v>690</v>
      </c>
      <c r="D743" s="304" t="s">
        <v>1112</v>
      </c>
      <c r="E743" s="20" t="s">
        <v>21</v>
      </c>
      <c r="F743" s="305">
        <v>1.7</v>
      </c>
      <c r="G743" s="41"/>
      <c r="H743" s="47"/>
    </row>
    <row r="744" s="2" customFormat="1" ht="16.8" customHeight="1">
      <c r="A744" s="41"/>
      <c r="B744" s="47"/>
      <c r="C744" s="304" t="s">
        <v>21</v>
      </c>
      <c r="D744" s="304" t="s">
        <v>1113</v>
      </c>
      <c r="E744" s="20" t="s">
        <v>21</v>
      </c>
      <c r="F744" s="305">
        <v>0</v>
      </c>
      <c r="G744" s="41"/>
      <c r="H744" s="47"/>
    </row>
    <row r="745" s="2" customFormat="1" ht="16.8" customHeight="1">
      <c r="A745" s="41"/>
      <c r="B745" s="47"/>
      <c r="C745" s="304" t="s">
        <v>655</v>
      </c>
      <c r="D745" s="304" t="s">
        <v>1114</v>
      </c>
      <c r="E745" s="20" t="s">
        <v>21</v>
      </c>
      <c r="F745" s="305">
        <v>17.114999999999998</v>
      </c>
      <c r="G745" s="41"/>
      <c r="H745" s="47"/>
    </row>
    <row r="746" s="2" customFormat="1" ht="16.8" customHeight="1">
      <c r="A746" s="41"/>
      <c r="B746" s="47"/>
      <c r="C746" s="304" t="s">
        <v>542</v>
      </c>
      <c r="D746" s="304" t="s">
        <v>280</v>
      </c>
      <c r="E746" s="20" t="s">
        <v>21</v>
      </c>
      <c r="F746" s="305">
        <v>325.29700000000003</v>
      </c>
      <c r="G746" s="41"/>
      <c r="H746" s="47"/>
    </row>
    <row r="747" s="2" customFormat="1" ht="16.8" customHeight="1">
      <c r="A747" s="41"/>
      <c r="B747" s="47"/>
      <c r="C747" s="306" t="s">
        <v>3096</v>
      </c>
      <c r="D747" s="41"/>
      <c r="E747" s="41"/>
      <c r="F747" s="41"/>
      <c r="G747" s="41"/>
      <c r="H747" s="47"/>
    </row>
    <row r="748" s="2" customFormat="1" ht="16.8" customHeight="1">
      <c r="A748" s="41"/>
      <c r="B748" s="47"/>
      <c r="C748" s="304" t="s">
        <v>1080</v>
      </c>
      <c r="D748" s="304" t="s">
        <v>1081</v>
      </c>
      <c r="E748" s="20" t="s">
        <v>543</v>
      </c>
      <c r="F748" s="305">
        <v>325.29700000000003</v>
      </c>
      <c r="G748" s="41"/>
      <c r="H748" s="47"/>
    </row>
    <row r="749" s="2" customFormat="1" ht="16.8" customHeight="1">
      <c r="A749" s="41"/>
      <c r="B749" s="47"/>
      <c r="C749" s="304" t="s">
        <v>1746</v>
      </c>
      <c r="D749" s="304" t="s">
        <v>1747</v>
      </c>
      <c r="E749" s="20" t="s">
        <v>543</v>
      </c>
      <c r="F749" s="305">
        <v>1879.9559999999999</v>
      </c>
      <c r="G749" s="41"/>
      <c r="H749" s="47"/>
    </row>
    <row r="750" s="2" customFormat="1" ht="16.8" customHeight="1">
      <c r="A750" s="41"/>
      <c r="B750" s="47"/>
      <c r="C750" s="300" t="s">
        <v>750</v>
      </c>
      <c r="D750" s="301" t="s">
        <v>751</v>
      </c>
      <c r="E750" s="302" t="s">
        <v>194</v>
      </c>
      <c r="F750" s="303">
        <v>2933.3000000000002</v>
      </c>
      <c r="G750" s="41"/>
      <c r="H750" s="47"/>
    </row>
    <row r="751" s="2" customFormat="1" ht="16.8" customHeight="1">
      <c r="A751" s="41"/>
      <c r="B751" s="47"/>
      <c r="C751" s="304" t="s">
        <v>21</v>
      </c>
      <c r="D751" s="304" t="s">
        <v>1276</v>
      </c>
      <c r="E751" s="20" t="s">
        <v>21</v>
      </c>
      <c r="F751" s="305">
        <v>0</v>
      </c>
      <c r="G751" s="41"/>
      <c r="H751" s="47"/>
    </row>
    <row r="752" s="2" customFormat="1" ht="16.8" customHeight="1">
      <c r="A752" s="41"/>
      <c r="B752" s="47"/>
      <c r="C752" s="304" t="s">
        <v>21</v>
      </c>
      <c r="D752" s="304" t="s">
        <v>1277</v>
      </c>
      <c r="E752" s="20" t="s">
        <v>21</v>
      </c>
      <c r="F752" s="305">
        <v>0</v>
      </c>
      <c r="G752" s="41"/>
      <c r="H752" s="47"/>
    </row>
    <row r="753" s="2" customFormat="1" ht="16.8" customHeight="1">
      <c r="A753" s="41"/>
      <c r="B753" s="47"/>
      <c r="C753" s="304" t="s">
        <v>21</v>
      </c>
      <c r="D753" s="304" t="s">
        <v>1278</v>
      </c>
      <c r="E753" s="20" t="s">
        <v>21</v>
      </c>
      <c r="F753" s="305">
        <v>1381.9000000000001</v>
      </c>
      <c r="G753" s="41"/>
      <c r="H753" s="47"/>
    </row>
    <row r="754" s="2" customFormat="1" ht="16.8" customHeight="1">
      <c r="A754" s="41"/>
      <c r="B754" s="47"/>
      <c r="C754" s="304" t="s">
        <v>21</v>
      </c>
      <c r="D754" s="304" t="s">
        <v>1279</v>
      </c>
      <c r="E754" s="20" t="s">
        <v>21</v>
      </c>
      <c r="F754" s="305">
        <v>1444.5999999999999</v>
      </c>
      <c r="G754" s="41"/>
      <c r="H754" s="47"/>
    </row>
    <row r="755" s="2" customFormat="1" ht="16.8" customHeight="1">
      <c r="A755" s="41"/>
      <c r="B755" s="47"/>
      <c r="C755" s="304" t="s">
        <v>21</v>
      </c>
      <c r="D755" s="304" t="s">
        <v>1280</v>
      </c>
      <c r="E755" s="20" t="s">
        <v>21</v>
      </c>
      <c r="F755" s="305">
        <v>0</v>
      </c>
      <c r="G755" s="41"/>
      <c r="H755" s="47"/>
    </row>
    <row r="756" s="2" customFormat="1" ht="16.8" customHeight="1">
      <c r="A756" s="41"/>
      <c r="B756" s="47"/>
      <c r="C756" s="304" t="s">
        <v>21</v>
      </c>
      <c r="D756" s="304" t="s">
        <v>1281</v>
      </c>
      <c r="E756" s="20" t="s">
        <v>21</v>
      </c>
      <c r="F756" s="305">
        <v>106.8</v>
      </c>
      <c r="G756" s="41"/>
      <c r="H756" s="47"/>
    </row>
    <row r="757" s="2" customFormat="1" ht="16.8" customHeight="1">
      <c r="A757" s="41"/>
      <c r="B757" s="47"/>
      <c r="C757" s="304" t="s">
        <v>750</v>
      </c>
      <c r="D757" s="304" t="s">
        <v>280</v>
      </c>
      <c r="E757" s="20" t="s">
        <v>21</v>
      </c>
      <c r="F757" s="305">
        <v>2933.3000000000002</v>
      </c>
      <c r="G757" s="41"/>
      <c r="H757" s="47"/>
    </row>
    <row r="758" s="2" customFormat="1" ht="16.8" customHeight="1">
      <c r="A758" s="41"/>
      <c r="B758" s="47"/>
      <c r="C758" s="306" t="s">
        <v>3096</v>
      </c>
      <c r="D758" s="41"/>
      <c r="E758" s="41"/>
      <c r="F758" s="41"/>
      <c r="G758" s="41"/>
      <c r="H758" s="47"/>
    </row>
    <row r="759" s="2" customFormat="1" ht="16.8" customHeight="1">
      <c r="A759" s="41"/>
      <c r="B759" s="47"/>
      <c r="C759" s="304" t="s">
        <v>1272</v>
      </c>
      <c r="D759" s="304" t="s">
        <v>1273</v>
      </c>
      <c r="E759" s="20" t="s">
        <v>194</v>
      </c>
      <c r="F759" s="305">
        <v>2933.3000000000002</v>
      </c>
      <c r="G759" s="41"/>
      <c r="H759" s="47"/>
    </row>
    <row r="760" s="2" customFormat="1" ht="16.8" customHeight="1">
      <c r="A760" s="41"/>
      <c r="B760" s="47"/>
      <c r="C760" s="304" t="s">
        <v>1746</v>
      </c>
      <c r="D760" s="304" t="s">
        <v>1747</v>
      </c>
      <c r="E760" s="20" t="s">
        <v>543</v>
      </c>
      <c r="F760" s="305">
        <v>1879.9559999999999</v>
      </c>
      <c r="G760" s="41"/>
      <c r="H760" s="47"/>
    </row>
    <row r="761" s="2" customFormat="1" ht="16.8" customHeight="1">
      <c r="A761" s="41"/>
      <c r="B761" s="47"/>
      <c r="C761" s="300" t="s">
        <v>754</v>
      </c>
      <c r="D761" s="301" t="s">
        <v>755</v>
      </c>
      <c r="E761" s="302" t="s">
        <v>756</v>
      </c>
      <c r="F761" s="303">
        <v>1122.75</v>
      </c>
      <c r="G761" s="41"/>
      <c r="H761" s="47"/>
    </row>
    <row r="762" s="2" customFormat="1" ht="16.8" customHeight="1">
      <c r="A762" s="41"/>
      <c r="B762" s="47"/>
      <c r="C762" s="304" t="s">
        <v>21</v>
      </c>
      <c r="D762" s="304" t="s">
        <v>1276</v>
      </c>
      <c r="E762" s="20" t="s">
        <v>21</v>
      </c>
      <c r="F762" s="305">
        <v>0</v>
      </c>
      <c r="G762" s="41"/>
      <c r="H762" s="47"/>
    </row>
    <row r="763" s="2" customFormat="1" ht="16.8" customHeight="1">
      <c r="A763" s="41"/>
      <c r="B763" s="47"/>
      <c r="C763" s="304" t="s">
        <v>21</v>
      </c>
      <c r="D763" s="304" t="s">
        <v>676</v>
      </c>
      <c r="E763" s="20" t="s">
        <v>21</v>
      </c>
      <c r="F763" s="305">
        <v>0</v>
      </c>
      <c r="G763" s="41"/>
      <c r="H763" s="47"/>
    </row>
    <row r="764" s="2" customFormat="1" ht="16.8" customHeight="1">
      <c r="A764" s="41"/>
      <c r="B764" s="47"/>
      <c r="C764" s="304" t="s">
        <v>21</v>
      </c>
      <c r="D764" s="304" t="s">
        <v>1285</v>
      </c>
      <c r="E764" s="20" t="s">
        <v>21</v>
      </c>
      <c r="F764" s="305">
        <v>124.90000000000001</v>
      </c>
      <c r="G764" s="41"/>
      <c r="H764" s="47"/>
    </row>
    <row r="765" s="2" customFormat="1" ht="16.8" customHeight="1">
      <c r="A765" s="41"/>
      <c r="B765" s="47"/>
      <c r="C765" s="304" t="s">
        <v>21</v>
      </c>
      <c r="D765" s="304" t="s">
        <v>1286</v>
      </c>
      <c r="E765" s="20" t="s">
        <v>21</v>
      </c>
      <c r="F765" s="305">
        <v>751.60000000000002</v>
      </c>
      <c r="G765" s="41"/>
      <c r="H765" s="47"/>
    </row>
    <row r="766" s="2" customFormat="1" ht="16.8" customHeight="1">
      <c r="A766" s="41"/>
      <c r="B766" s="47"/>
      <c r="C766" s="304" t="s">
        <v>21</v>
      </c>
      <c r="D766" s="304" t="s">
        <v>685</v>
      </c>
      <c r="E766" s="20" t="s">
        <v>21</v>
      </c>
      <c r="F766" s="305">
        <v>0</v>
      </c>
      <c r="G766" s="41"/>
      <c r="H766" s="47"/>
    </row>
    <row r="767" s="2" customFormat="1" ht="16.8" customHeight="1">
      <c r="A767" s="41"/>
      <c r="B767" s="47"/>
      <c r="C767" s="304" t="s">
        <v>21</v>
      </c>
      <c r="D767" s="304" t="s">
        <v>1287</v>
      </c>
      <c r="E767" s="20" t="s">
        <v>21</v>
      </c>
      <c r="F767" s="305">
        <v>345.5</v>
      </c>
      <c r="G767" s="41"/>
      <c r="H767" s="47"/>
    </row>
    <row r="768" s="2" customFormat="1" ht="16.8" customHeight="1">
      <c r="A768" s="41"/>
      <c r="B768" s="47"/>
      <c r="C768" s="304" t="s">
        <v>21</v>
      </c>
      <c r="D768" s="304" t="s">
        <v>1288</v>
      </c>
      <c r="E768" s="20" t="s">
        <v>21</v>
      </c>
      <c r="F768" s="305">
        <v>0</v>
      </c>
      <c r="G768" s="41"/>
      <c r="H768" s="47"/>
    </row>
    <row r="769" s="2" customFormat="1" ht="16.8" customHeight="1">
      <c r="A769" s="41"/>
      <c r="B769" s="47"/>
      <c r="C769" s="304" t="s">
        <v>21</v>
      </c>
      <c r="D769" s="304" t="s">
        <v>1289</v>
      </c>
      <c r="E769" s="20" t="s">
        <v>21</v>
      </c>
      <c r="F769" s="305">
        <v>-99.25</v>
      </c>
      <c r="G769" s="41"/>
      <c r="H769" s="47"/>
    </row>
    <row r="770" s="2" customFormat="1" ht="16.8" customHeight="1">
      <c r="A770" s="41"/>
      <c r="B770" s="47"/>
      <c r="C770" s="304" t="s">
        <v>754</v>
      </c>
      <c r="D770" s="304" t="s">
        <v>280</v>
      </c>
      <c r="E770" s="20" t="s">
        <v>21</v>
      </c>
      <c r="F770" s="305">
        <v>1122.75</v>
      </c>
      <c r="G770" s="41"/>
      <c r="H770" s="47"/>
    </row>
    <row r="771" s="2" customFormat="1" ht="16.8" customHeight="1">
      <c r="A771" s="41"/>
      <c r="B771" s="47"/>
      <c r="C771" s="306" t="s">
        <v>3096</v>
      </c>
      <c r="D771" s="41"/>
      <c r="E771" s="41"/>
      <c r="F771" s="41"/>
      <c r="G771" s="41"/>
      <c r="H771" s="47"/>
    </row>
    <row r="772" s="2" customFormat="1" ht="16.8" customHeight="1">
      <c r="A772" s="41"/>
      <c r="B772" s="47"/>
      <c r="C772" s="304" t="s">
        <v>1282</v>
      </c>
      <c r="D772" s="304" t="s">
        <v>1283</v>
      </c>
      <c r="E772" s="20" t="s">
        <v>194</v>
      </c>
      <c r="F772" s="305">
        <v>1122.75</v>
      </c>
      <c r="G772" s="41"/>
      <c r="H772" s="47"/>
    </row>
    <row r="773" s="2" customFormat="1" ht="16.8" customHeight="1">
      <c r="A773" s="41"/>
      <c r="B773" s="47"/>
      <c r="C773" s="304" t="s">
        <v>1746</v>
      </c>
      <c r="D773" s="304" t="s">
        <v>1747</v>
      </c>
      <c r="E773" s="20" t="s">
        <v>543</v>
      </c>
      <c r="F773" s="305">
        <v>1879.9559999999999</v>
      </c>
      <c r="G773" s="41"/>
      <c r="H773" s="47"/>
    </row>
    <row r="774" s="2" customFormat="1" ht="16.8" customHeight="1">
      <c r="A774" s="41"/>
      <c r="B774" s="47"/>
      <c r="C774" s="300" t="s">
        <v>739</v>
      </c>
      <c r="D774" s="301" t="s">
        <v>740</v>
      </c>
      <c r="E774" s="302" t="s">
        <v>194</v>
      </c>
      <c r="F774" s="303">
        <v>1143</v>
      </c>
      <c r="G774" s="41"/>
      <c r="H774" s="47"/>
    </row>
    <row r="775" s="2" customFormat="1" ht="16.8" customHeight="1">
      <c r="A775" s="41"/>
      <c r="B775" s="47"/>
      <c r="C775" s="304" t="s">
        <v>21</v>
      </c>
      <c r="D775" s="304" t="s">
        <v>795</v>
      </c>
      <c r="E775" s="20" t="s">
        <v>21</v>
      </c>
      <c r="F775" s="305">
        <v>0</v>
      </c>
      <c r="G775" s="41"/>
      <c r="H775" s="47"/>
    </row>
    <row r="776" s="2" customFormat="1" ht="16.8" customHeight="1">
      <c r="A776" s="41"/>
      <c r="B776" s="47"/>
      <c r="C776" s="304" t="s">
        <v>739</v>
      </c>
      <c r="D776" s="304" t="s">
        <v>796</v>
      </c>
      <c r="E776" s="20" t="s">
        <v>21</v>
      </c>
      <c r="F776" s="305">
        <v>1143</v>
      </c>
      <c r="G776" s="41"/>
      <c r="H776" s="47"/>
    </row>
    <row r="777" s="2" customFormat="1" ht="16.8" customHeight="1">
      <c r="A777" s="41"/>
      <c r="B777" s="47"/>
      <c r="C777" s="306" t="s">
        <v>3096</v>
      </c>
      <c r="D777" s="41"/>
      <c r="E777" s="41"/>
      <c r="F777" s="41"/>
      <c r="G777" s="41"/>
      <c r="H777" s="47"/>
    </row>
    <row r="778" s="2" customFormat="1" ht="16.8" customHeight="1">
      <c r="A778" s="41"/>
      <c r="B778" s="47"/>
      <c r="C778" s="304" t="s">
        <v>788</v>
      </c>
      <c r="D778" s="304" t="s">
        <v>789</v>
      </c>
      <c r="E778" s="20" t="s">
        <v>194</v>
      </c>
      <c r="F778" s="305">
        <v>2248</v>
      </c>
      <c r="G778" s="41"/>
      <c r="H778" s="47"/>
    </row>
    <row r="779" s="2" customFormat="1" ht="16.8" customHeight="1">
      <c r="A779" s="41"/>
      <c r="B779" s="47"/>
      <c r="C779" s="304" t="s">
        <v>783</v>
      </c>
      <c r="D779" s="304" t="s">
        <v>784</v>
      </c>
      <c r="E779" s="20" t="s">
        <v>194</v>
      </c>
      <c r="F779" s="305">
        <v>2280.3000000000002</v>
      </c>
      <c r="G779" s="41"/>
      <c r="H779" s="47"/>
    </row>
    <row r="780" s="2" customFormat="1" ht="16.8" customHeight="1">
      <c r="A780" s="41"/>
      <c r="B780" s="47"/>
      <c r="C780" s="304" t="s">
        <v>1691</v>
      </c>
      <c r="D780" s="304" t="s">
        <v>1692</v>
      </c>
      <c r="E780" s="20" t="s">
        <v>550</v>
      </c>
      <c r="F780" s="305">
        <v>2890.4299999999998</v>
      </c>
      <c r="G780" s="41"/>
      <c r="H780" s="47"/>
    </row>
    <row r="781" s="2" customFormat="1" ht="16.8" customHeight="1">
      <c r="A781" s="41"/>
      <c r="B781" s="47"/>
      <c r="C781" s="300" t="s">
        <v>743</v>
      </c>
      <c r="D781" s="301" t="s">
        <v>744</v>
      </c>
      <c r="E781" s="302" t="s">
        <v>194</v>
      </c>
      <c r="F781" s="303">
        <v>1105</v>
      </c>
      <c r="G781" s="41"/>
      <c r="H781" s="47"/>
    </row>
    <row r="782" s="2" customFormat="1" ht="16.8" customHeight="1">
      <c r="A782" s="41"/>
      <c r="B782" s="47"/>
      <c r="C782" s="304" t="s">
        <v>743</v>
      </c>
      <c r="D782" s="304" t="s">
        <v>797</v>
      </c>
      <c r="E782" s="20" t="s">
        <v>21</v>
      </c>
      <c r="F782" s="305">
        <v>1105</v>
      </c>
      <c r="G782" s="41"/>
      <c r="H782" s="47"/>
    </row>
    <row r="783" s="2" customFormat="1" ht="16.8" customHeight="1">
      <c r="A783" s="41"/>
      <c r="B783" s="47"/>
      <c r="C783" s="306" t="s">
        <v>3096</v>
      </c>
      <c r="D783" s="41"/>
      <c r="E783" s="41"/>
      <c r="F783" s="41"/>
      <c r="G783" s="41"/>
      <c r="H783" s="47"/>
    </row>
    <row r="784" s="2" customFormat="1" ht="16.8" customHeight="1">
      <c r="A784" s="41"/>
      <c r="B784" s="47"/>
      <c r="C784" s="304" t="s">
        <v>788</v>
      </c>
      <c r="D784" s="304" t="s">
        <v>789</v>
      </c>
      <c r="E784" s="20" t="s">
        <v>194</v>
      </c>
      <c r="F784" s="305">
        <v>2248</v>
      </c>
      <c r="G784" s="41"/>
      <c r="H784" s="47"/>
    </row>
    <row r="785" s="2" customFormat="1" ht="16.8" customHeight="1">
      <c r="A785" s="41"/>
      <c r="B785" s="47"/>
      <c r="C785" s="304" t="s">
        <v>783</v>
      </c>
      <c r="D785" s="304" t="s">
        <v>784</v>
      </c>
      <c r="E785" s="20" t="s">
        <v>194</v>
      </c>
      <c r="F785" s="305">
        <v>2280.3000000000002</v>
      </c>
      <c r="G785" s="41"/>
      <c r="H785" s="47"/>
    </row>
    <row r="786" s="2" customFormat="1" ht="16.8" customHeight="1">
      <c r="A786" s="41"/>
      <c r="B786" s="47"/>
      <c r="C786" s="304" t="s">
        <v>1691</v>
      </c>
      <c r="D786" s="304" t="s">
        <v>1692</v>
      </c>
      <c r="E786" s="20" t="s">
        <v>550</v>
      </c>
      <c r="F786" s="305">
        <v>2890.4299999999998</v>
      </c>
      <c r="G786" s="41"/>
      <c r="H786" s="47"/>
    </row>
    <row r="787" s="2" customFormat="1" ht="16.8" customHeight="1">
      <c r="A787" s="41"/>
      <c r="B787" s="47"/>
      <c r="C787" s="300" t="s">
        <v>712</v>
      </c>
      <c r="D787" s="301" t="s">
        <v>713</v>
      </c>
      <c r="E787" s="302" t="s">
        <v>543</v>
      </c>
      <c r="F787" s="303">
        <v>402.58999999999998</v>
      </c>
      <c r="G787" s="41"/>
      <c r="H787" s="47"/>
    </row>
    <row r="788" s="2" customFormat="1" ht="16.8" customHeight="1">
      <c r="A788" s="41"/>
      <c r="B788" s="47"/>
      <c r="C788" s="304" t="s">
        <v>21</v>
      </c>
      <c r="D788" s="304" t="s">
        <v>906</v>
      </c>
      <c r="E788" s="20" t="s">
        <v>21</v>
      </c>
      <c r="F788" s="305">
        <v>0</v>
      </c>
      <c r="G788" s="41"/>
      <c r="H788" s="47"/>
    </row>
    <row r="789" s="2" customFormat="1" ht="16.8" customHeight="1">
      <c r="A789" s="41"/>
      <c r="B789" s="47"/>
      <c r="C789" s="304" t="s">
        <v>21</v>
      </c>
      <c r="D789" s="304" t="s">
        <v>907</v>
      </c>
      <c r="E789" s="20" t="s">
        <v>21</v>
      </c>
      <c r="F789" s="305">
        <v>-2890.4299999999998</v>
      </c>
      <c r="G789" s="41"/>
      <c r="H789" s="47"/>
    </row>
    <row r="790" s="2" customFormat="1" ht="16.8" customHeight="1">
      <c r="A790" s="41"/>
      <c r="B790" s="47"/>
      <c r="C790" s="304" t="s">
        <v>21</v>
      </c>
      <c r="D790" s="304" t="s">
        <v>908</v>
      </c>
      <c r="E790" s="20" t="s">
        <v>21</v>
      </c>
      <c r="F790" s="305">
        <v>-104.709</v>
      </c>
      <c r="G790" s="41"/>
      <c r="H790" s="47"/>
    </row>
    <row r="791" s="2" customFormat="1" ht="16.8" customHeight="1">
      <c r="A791" s="41"/>
      <c r="B791" s="47"/>
      <c r="C791" s="304" t="s">
        <v>21</v>
      </c>
      <c r="D791" s="304" t="s">
        <v>909</v>
      </c>
      <c r="E791" s="20" t="s">
        <v>21</v>
      </c>
      <c r="F791" s="305">
        <v>1041.983</v>
      </c>
      <c r="G791" s="41"/>
      <c r="H791" s="47"/>
    </row>
    <row r="792" s="2" customFormat="1" ht="16.8" customHeight="1">
      <c r="A792" s="41"/>
      <c r="B792" s="47"/>
      <c r="C792" s="304" t="s">
        <v>21</v>
      </c>
      <c r="D792" s="304" t="s">
        <v>910</v>
      </c>
      <c r="E792" s="20" t="s">
        <v>21</v>
      </c>
      <c r="F792" s="305">
        <v>70.704999999999998</v>
      </c>
      <c r="G792" s="41"/>
      <c r="H792" s="47"/>
    </row>
    <row r="793" s="2" customFormat="1" ht="16.8" customHeight="1">
      <c r="A793" s="41"/>
      <c r="B793" s="47"/>
      <c r="C793" s="304" t="s">
        <v>21</v>
      </c>
      <c r="D793" s="304" t="s">
        <v>911</v>
      </c>
      <c r="E793" s="20" t="s">
        <v>21</v>
      </c>
      <c r="F793" s="305">
        <v>1170.3869999999999</v>
      </c>
      <c r="G793" s="41"/>
      <c r="H793" s="47"/>
    </row>
    <row r="794" s="2" customFormat="1" ht="16.8" customHeight="1">
      <c r="A794" s="41"/>
      <c r="B794" s="47"/>
      <c r="C794" s="304" t="s">
        <v>21</v>
      </c>
      <c r="D794" s="304" t="s">
        <v>912</v>
      </c>
      <c r="E794" s="20" t="s">
        <v>21</v>
      </c>
      <c r="F794" s="305">
        <v>1114.654</v>
      </c>
      <c r="G794" s="41"/>
      <c r="H794" s="47"/>
    </row>
    <row r="795" s="2" customFormat="1" ht="16.8" customHeight="1">
      <c r="A795" s="41"/>
      <c r="B795" s="47"/>
      <c r="C795" s="304" t="s">
        <v>712</v>
      </c>
      <c r="D795" s="304" t="s">
        <v>833</v>
      </c>
      <c r="E795" s="20" t="s">
        <v>21</v>
      </c>
      <c r="F795" s="305">
        <v>402.58999999999998</v>
      </c>
      <c r="G795" s="41"/>
      <c r="H795" s="47"/>
    </row>
    <row r="796" s="2" customFormat="1" ht="16.8" customHeight="1">
      <c r="A796" s="41"/>
      <c r="B796" s="47"/>
      <c r="C796" s="306" t="s">
        <v>3096</v>
      </c>
      <c r="D796" s="41"/>
      <c r="E796" s="41"/>
      <c r="F796" s="41"/>
      <c r="G796" s="41"/>
      <c r="H796" s="47"/>
    </row>
    <row r="797" s="2" customFormat="1" ht="16.8" customHeight="1">
      <c r="A797" s="41"/>
      <c r="B797" s="47"/>
      <c r="C797" s="304" t="s">
        <v>893</v>
      </c>
      <c r="D797" s="304" t="s">
        <v>894</v>
      </c>
      <c r="E797" s="20" t="s">
        <v>543</v>
      </c>
      <c r="F797" s="305">
        <v>788.30799999999999</v>
      </c>
      <c r="G797" s="41"/>
      <c r="H797" s="47"/>
    </row>
    <row r="798" s="2" customFormat="1" ht="16.8" customHeight="1">
      <c r="A798" s="41"/>
      <c r="B798" s="47"/>
      <c r="C798" s="304" t="s">
        <v>865</v>
      </c>
      <c r="D798" s="304" t="s">
        <v>866</v>
      </c>
      <c r="E798" s="20" t="s">
        <v>543</v>
      </c>
      <c r="F798" s="305">
        <v>1727.759</v>
      </c>
      <c r="G798" s="41"/>
      <c r="H798" s="47"/>
    </row>
    <row r="799" s="2" customFormat="1" ht="16.8" customHeight="1">
      <c r="A799" s="41"/>
      <c r="B799" s="47"/>
      <c r="C799" s="304" t="s">
        <v>1705</v>
      </c>
      <c r="D799" s="304" t="s">
        <v>1706</v>
      </c>
      <c r="E799" s="20" t="s">
        <v>550</v>
      </c>
      <c r="F799" s="305">
        <v>2995.1390000000001</v>
      </c>
      <c r="G799" s="41"/>
      <c r="H799" s="47"/>
    </row>
    <row r="800" s="2" customFormat="1" ht="16.8" customHeight="1">
      <c r="A800" s="41"/>
      <c r="B800" s="47"/>
      <c r="C800" s="300" t="s">
        <v>764</v>
      </c>
      <c r="D800" s="301" t="s">
        <v>764</v>
      </c>
      <c r="E800" s="302" t="s">
        <v>543</v>
      </c>
      <c r="F800" s="303">
        <v>1387.635</v>
      </c>
      <c r="G800" s="41"/>
      <c r="H800" s="47"/>
    </row>
    <row r="801" s="2" customFormat="1" ht="16.8" customHeight="1">
      <c r="A801" s="41"/>
      <c r="B801" s="47"/>
      <c r="C801" s="304" t="s">
        <v>21</v>
      </c>
      <c r="D801" s="304" t="s">
        <v>559</v>
      </c>
      <c r="E801" s="20" t="s">
        <v>21</v>
      </c>
      <c r="F801" s="305">
        <v>780</v>
      </c>
      <c r="G801" s="41"/>
      <c r="H801" s="47"/>
    </row>
    <row r="802" s="2" customFormat="1" ht="16.8" customHeight="1">
      <c r="A802" s="41"/>
      <c r="B802" s="47"/>
      <c r="C802" s="304" t="s">
        <v>21</v>
      </c>
      <c r="D802" s="304" t="s">
        <v>877</v>
      </c>
      <c r="E802" s="20" t="s">
        <v>21</v>
      </c>
      <c r="F802" s="305">
        <v>1395.943</v>
      </c>
      <c r="G802" s="41"/>
      <c r="H802" s="47"/>
    </row>
    <row r="803" s="2" customFormat="1" ht="16.8" customHeight="1">
      <c r="A803" s="41"/>
      <c r="B803" s="47"/>
      <c r="C803" s="304" t="s">
        <v>21</v>
      </c>
      <c r="D803" s="304" t="s">
        <v>878</v>
      </c>
      <c r="E803" s="20" t="s">
        <v>21</v>
      </c>
      <c r="F803" s="305">
        <v>-788.30799999999999</v>
      </c>
      <c r="G803" s="41"/>
      <c r="H803" s="47"/>
    </row>
    <row r="804" s="2" customFormat="1" ht="16.8" customHeight="1">
      <c r="A804" s="41"/>
      <c r="B804" s="47"/>
      <c r="C804" s="304" t="s">
        <v>764</v>
      </c>
      <c r="D804" s="304" t="s">
        <v>280</v>
      </c>
      <c r="E804" s="20" t="s">
        <v>21</v>
      </c>
      <c r="F804" s="305">
        <v>1387.635</v>
      </c>
      <c r="G804" s="41"/>
      <c r="H804" s="47"/>
    </row>
    <row r="805" s="2" customFormat="1" ht="16.8" customHeight="1">
      <c r="A805" s="41"/>
      <c r="B805" s="47"/>
      <c r="C805" s="306" t="s">
        <v>3096</v>
      </c>
      <c r="D805" s="41"/>
      <c r="E805" s="41"/>
      <c r="F805" s="41"/>
      <c r="G805" s="41"/>
      <c r="H805" s="47"/>
    </row>
    <row r="806" s="2" customFormat="1" ht="16.8" customHeight="1">
      <c r="A806" s="41"/>
      <c r="B806" s="47"/>
      <c r="C806" s="304" t="s">
        <v>873</v>
      </c>
      <c r="D806" s="304" t="s">
        <v>874</v>
      </c>
      <c r="E806" s="20" t="s">
        <v>550</v>
      </c>
      <c r="F806" s="305">
        <v>2428.3609999999999</v>
      </c>
      <c r="G806" s="41"/>
      <c r="H806" s="47"/>
    </row>
    <row r="807" s="2" customFormat="1" ht="26.4" customHeight="1">
      <c r="A807" s="41"/>
      <c r="B807" s="47"/>
      <c r="C807" s="299" t="s">
        <v>91</v>
      </c>
      <c r="D807" s="299" t="s">
        <v>92</v>
      </c>
      <c r="E807" s="41"/>
      <c r="F807" s="41"/>
      <c r="G807" s="41"/>
      <c r="H807" s="47"/>
    </row>
    <row r="808" s="2" customFormat="1" ht="16.8" customHeight="1">
      <c r="A808" s="41"/>
      <c r="B808" s="47"/>
      <c r="C808" s="300" t="s">
        <v>1937</v>
      </c>
      <c r="D808" s="301" t="s">
        <v>1938</v>
      </c>
      <c r="E808" s="302" t="s">
        <v>194</v>
      </c>
      <c r="F808" s="303">
        <v>330.71199999999999</v>
      </c>
      <c r="G808" s="41"/>
      <c r="H808" s="47"/>
    </row>
    <row r="809" s="2" customFormat="1" ht="16.8" customHeight="1">
      <c r="A809" s="41"/>
      <c r="B809" s="47"/>
      <c r="C809" s="304" t="s">
        <v>21</v>
      </c>
      <c r="D809" s="304" t="s">
        <v>2358</v>
      </c>
      <c r="E809" s="20" t="s">
        <v>21</v>
      </c>
      <c r="F809" s="305">
        <v>0</v>
      </c>
      <c r="G809" s="41"/>
      <c r="H809" s="47"/>
    </row>
    <row r="810" s="2" customFormat="1" ht="16.8" customHeight="1">
      <c r="A810" s="41"/>
      <c r="B810" s="47"/>
      <c r="C810" s="304" t="s">
        <v>21</v>
      </c>
      <c r="D810" s="304" t="s">
        <v>843</v>
      </c>
      <c r="E810" s="20" t="s">
        <v>21</v>
      </c>
      <c r="F810" s="305">
        <v>0</v>
      </c>
      <c r="G810" s="41"/>
      <c r="H810" s="47"/>
    </row>
    <row r="811" s="2" customFormat="1" ht="16.8" customHeight="1">
      <c r="A811" s="41"/>
      <c r="B811" s="47"/>
      <c r="C811" s="304" t="s">
        <v>21</v>
      </c>
      <c r="D811" s="304" t="s">
        <v>2359</v>
      </c>
      <c r="E811" s="20" t="s">
        <v>21</v>
      </c>
      <c r="F811" s="305">
        <v>0.32000000000000001</v>
      </c>
      <c r="G811" s="41"/>
      <c r="H811" s="47"/>
    </row>
    <row r="812" s="2" customFormat="1" ht="16.8" customHeight="1">
      <c r="A812" s="41"/>
      <c r="B812" s="47"/>
      <c r="C812" s="304" t="s">
        <v>21</v>
      </c>
      <c r="D812" s="304" t="s">
        <v>2360</v>
      </c>
      <c r="E812" s="20" t="s">
        <v>21</v>
      </c>
      <c r="F812" s="305">
        <v>97.248000000000005</v>
      </c>
      <c r="G812" s="41"/>
      <c r="H812" s="47"/>
    </row>
    <row r="813" s="2" customFormat="1" ht="16.8" customHeight="1">
      <c r="A813" s="41"/>
      <c r="B813" s="47"/>
      <c r="C813" s="304" t="s">
        <v>21</v>
      </c>
      <c r="D813" s="304" t="s">
        <v>2361</v>
      </c>
      <c r="E813" s="20" t="s">
        <v>21</v>
      </c>
      <c r="F813" s="305">
        <v>7.3600000000000003</v>
      </c>
      <c r="G813" s="41"/>
      <c r="H813" s="47"/>
    </row>
    <row r="814" s="2" customFormat="1" ht="16.8" customHeight="1">
      <c r="A814" s="41"/>
      <c r="B814" s="47"/>
      <c r="C814" s="304" t="s">
        <v>21</v>
      </c>
      <c r="D814" s="304" t="s">
        <v>2362</v>
      </c>
      <c r="E814" s="20" t="s">
        <v>21</v>
      </c>
      <c r="F814" s="305">
        <v>13.44</v>
      </c>
      <c r="G814" s="41"/>
      <c r="H814" s="47"/>
    </row>
    <row r="815" s="2" customFormat="1" ht="16.8" customHeight="1">
      <c r="A815" s="41"/>
      <c r="B815" s="47"/>
      <c r="C815" s="304" t="s">
        <v>21</v>
      </c>
      <c r="D815" s="304" t="s">
        <v>848</v>
      </c>
      <c r="E815" s="20" t="s">
        <v>21</v>
      </c>
      <c r="F815" s="305">
        <v>0</v>
      </c>
      <c r="G815" s="41"/>
      <c r="H815" s="47"/>
    </row>
    <row r="816" s="2" customFormat="1" ht="16.8" customHeight="1">
      <c r="A816" s="41"/>
      <c r="B816" s="47"/>
      <c r="C816" s="304" t="s">
        <v>21</v>
      </c>
      <c r="D816" s="304" t="s">
        <v>2359</v>
      </c>
      <c r="E816" s="20" t="s">
        <v>21</v>
      </c>
      <c r="F816" s="305">
        <v>0.32000000000000001</v>
      </c>
      <c r="G816" s="41"/>
      <c r="H816" s="47"/>
    </row>
    <row r="817" s="2" customFormat="1" ht="16.8" customHeight="1">
      <c r="A817" s="41"/>
      <c r="B817" s="47"/>
      <c r="C817" s="304" t="s">
        <v>21</v>
      </c>
      <c r="D817" s="304" t="s">
        <v>2360</v>
      </c>
      <c r="E817" s="20" t="s">
        <v>21</v>
      </c>
      <c r="F817" s="305">
        <v>97.248000000000005</v>
      </c>
      <c r="G817" s="41"/>
      <c r="H817" s="47"/>
    </row>
    <row r="818" s="2" customFormat="1" ht="16.8" customHeight="1">
      <c r="A818" s="41"/>
      <c r="B818" s="47"/>
      <c r="C818" s="304" t="s">
        <v>21</v>
      </c>
      <c r="D818" s="304" t="s">
        <v>2363</v>
      </c>
      <c r="E818" s="20" t="s">
        <v>21</v>
      </c>
      <c r="F818" s="305">
        <v>7.3600000000000003</v>
      </c>
      <c r="G818" s="41"/>
      <c r="H818" s="47"/>
    </row>
    <row r="819" s="2" customFormat="1" ht="16.8" customHeight="1">
      <c r="A819" s="41"/>
      <c r="B819" s="47"/>
      <c r="C819" s="304" t="s">
        <v>21</v>
      </c>
      <c r="D819" s="304" t="s">
        <v>2364</v>
      </c>
      <c r="E819" s="20" t="s">
        <v>21</v>
      </c>
      <c r="F819" s="305">
        <v>13.44</v>
      </c>
      <c r="G819" s="41"/>
      <c r="H819" s="47"/>
    </row>
    <row r="820" s="2" customFormat="1" ht="16.8" customHeight="1">
      <c r="A820" s="41"/>
      <c r="B820" s="47"/>
      <c r="C820" s="304" t="s">
        <v>21</v>
      </c>
      <c r="D820" s="304" t="s">
        <v>2343</v>
      </c>
      <c r="E820" s="20" t="s">
        <v>21</v>
      </c>
      <c r="F820" s="305">
        <v>0</v>
      </c>
      <c r="G820" s="41"/>
      <c r="H820" s="47"/>
    </row>
    <row r="821" s="2" customFormat="1" ht="16.8" customHeight="1">
      <c r="A821" s="41"/>
      <c r="B821" s="47"/>
      <c r="C821" s="304" t="s">
        <v>21</v>
      </c>
      <c r="D821" s="304" t="s">
        <v>2365</v>
      </c>
      <c r="E821" s="20" t="s">
        <v>21</v>
      </c>
      <c r="F821" s="305">
        <v>14.359999999999999</v>
      </c>
      <c r="G821" s="41"/>
      <c r="H821" s="47"/>
    </row>
    <row r="822" s="2" customFormat="1" ht="16.8" customHeight="1">
      <c r="A822" s="41"/>
      <c r="B822" s="47"/>
      <c r="C822" s="304" t="s">
        <v>21</v>
      </c>
      <c r="D822" s="304" t="s">
        <v>2366</v>
      </c>
      <c r="E822" s="20" t="s">
        <v>21</v>
      </c>
      <c r="F822" s="305">
        <v>25.760000000000002</v>
      </c>
      <c r="G822" s="41"/>
      <c r="H822" s="47"/>
    </row>
    <row r="823" s="2" customFormat="1" ht="16.8" customHeight="1">
      <c r="A823" s="41"/>
      <c r="B823" s="47"/>
      <c r="C823" s="304" t="s">
        <v>21</v>
      </c>
      <c r="D823" s="304" t="s">
        <v>2367</v>
      </c>
      <c r="E823" s="20" t="s">
        <v>21</v>
      </c>
      <c r="F823" s="305">
        <v>0</v>
      </c>
      <c r="G823" s="41"/>
      <c r="H823" s="47"/>
    </row>
    <row r="824" s="2" customFormat="1" ht="16.8" customHeight="1">
      <c r="A824" s="41"/>
      <c r="B824" s="47"/>
      <c r="C824" s="304" t="s">
        <v>21</v>
      </c>
      <c r="D824" s="304" t="s">
        <v>2368</v>
      </c>
      <c r="E824" s="20" t="s">
        <v>21</v>
      </c>
      <c r="F824" s="305">
        <v>1.0560000000000001</v>
      </c>
      <c r="G824" s="41"/>
      <c r="H824" s="47"/>
    </row>
    <row r="825" s="2" customFormat="1" ht="16.8" customHeight="1">
      <c r="A825" s="41"/>
      <c r="B825" s="47"/>
      <c r="C825" s="304" t="s">
        <v>21</v>
      </c>
      <c r="D825" s="304" t="s">
        <v>2369</v>
      </c>
      <c r="E825" s="20" t="s">
        <v>21</v>
      </c>
      <c r="F825" s="305">
        <v>0</v>
      </c>
      <c r="G825" s="41"/>
      <c r="H825" s="47"/>
    </row>
    <row r="826" s="2" customFormat="1" ht="16.8" customHeight="1">
      <c r="A826" s="41"/>
      <c r="B826" s="47"/>
      <c r="C826" s="304" t="s">
        <v>21</v>
      </c>
      <c r="D826" s="304" t="s">
        <v>2370</v>
      </c>
      <c r="E826" s="20" t="s">
        <v>21</v>
      </c>
      <c r="F826" s="305">
        <v>0</v>
      </c>
      <c r="G826" s="41"/>
      <c r="H826" s="47"/>
    </row>
    <row r="827" s="2" customFormat="1" ht="16.8" customHeight="1">
      <c r="A827" s="41"/>
      <c r="B827" s="47"/>
      <c r="C827" s="304" t="s">
        <v>21</v>
      </c>
      <c r="D827" s="304" t="s">
        <v>2371</v>
      </c>
      <c r="E827" s="20" t="s">
        <v>21</v>
      </c>
      <c r="F827" s="305">
        <v>52.799999999999997</v>
      </c>
      <c r="G827" s="41"/>
      <c r="H827" s="47"/>
    </row>
    <row r="828" s="2" customFormat="1" ht="16.8" customHeight="1">
      <c r="A828" s="41"/>
      <c r="B828" s="47"/>
      <c r="C828" s="304" t="s">
        <v>1937</v>
      </c>
      <c r="D828" s="304" t="s">
        <v>280</v>
      </c>
      <c r="E828" s="20" t="s">
        <v>21</v>
      </c>
      <c r="F828" s="305">
        <v>330.71199999999999</v>
      </c>
      <c r="G828" s="41"/>
      <c r="H828" s="47"/>
    </row>
    <row r="829" s="2" customFormat="1" ht="16.8" customHeight="1">
      <c r="A829" s="41"/>
      <c r="B829" s="47"/>
      <c r="C829" s="306" t="s">
        <v>3096</v>
      </c>
      <c r="D829" s="41"/>
      <c r="E829" s="41"/>
      <c r="F829" s="41"/>
      <c r="G829" s="41"/>
      <c r="H829" s="47"/>
    </row>
    <row r="830" s="2" customFormat="1" ht="16.8" customHeight="1">
      <c r="A830" s="41"/>
      <c r="B830" s="47"/>
      <c r="C830" s="304" t="s">
        <v>1115</v>
      </c>
      <c r="D830" s="304" t="s">
        <v>1116</v>
      </c>
      <c r="E830" s="20" t="s">
        <v>194</v>
      </c>
      <c r="F830" s="305">
        <v>330.71199999999999</v>
      </c>
      <c r="G830" s="41"/>
      <c r="H830" s="47"/>
    </row>
    <row r="831" s="2" customFormat="1" ht="16.8" customHeight="1">
      <c r="A831" s="41"/>
      <c r="B831" s="47"/>
      <c r="C831" s="304" t="s">
        <v>1139</v>
      </c>
      <c r="D831" s="304" t="s">
        <v>1140</v>
      </c>
      <c r="E831" s="20" t="s">
        <v>194</v>
      </c>
      <c r="F831" s="305">
        <v>330.71199999999999</v>
      </c>
      <c r="G831" s="41"/>
      <c r="H831" s="47"/>
    </row>
    <row r="832" s="2" customFormat="1" ht="16.8" customHeight="1">
      <c r="A832" s="41"/>
      <c r="B832" s="47"/>
      <c r="C832" s="300" t="s">
        <v>1940</v>
      </c>
      <c r="D832" s="301" t="s">
        <v>1941</v>
      </c>
      <c r="E832" s="302" t="s">
        <v>194</v>
      </c>
      <c r="F832" s="303">
        <v>9.1600000000000001</v>
      </c>
      <c r="G832" s="41"/>
      <c r="H832" s="47"/>
    </row>
    <row r="833" s="2" customFormat="1" ht="16.8" customHeight="1">
      <c r="A833" s="41"/>
      <c r="B833" s="47"/>
      <c r="C833" s="304" t="s">
        <v>21</v>
      </c>
      <c r="D833" s="304" t="s">
        <v>2289</v>
      </c>
      <c r="E833" s="20" t="s">
        <v>21</v>
      </c>
      <c r="F833" s="305">
        <v>0</v>
      </c>
      <c r="G833" s="41"/>
      <c r="H833" s="47"/>
    </row>
    <row r="834" s="2" customFormat="1" ht="16.8" customHeight="1">
      <c r="A834" s="41"/>
      <c r="B834" s="47"/>
      <c r="C834" s="304" t="s">
        <v>21</v>
      </c>
      <c r="D834" s="304" t="s">
        <v>2290</v>
      </c>
      <c r="E834" s="20" t="s">
        <v>21</v>
      </c>
      <c r="F834" s="305">
        <v>2</v>
      </c>
      <c r="G834" s="41"/>
      <c r="H834" s="47"/>
    </row>
    <row r="835" s="2" customFormat="1" ht="16.8" customHeight="1">
      <c r="A835" s="41"/>
      <c r="B835" s="47"/>
      <c r="C835" s="304" t="s">
        <v>21</v>
      </c>
      <c r="D835" s="304" t="s">
        <v>2291</v>
      </c>
      <c r="E835" s="20" t="s">
        <v>21</v>
      </c>
      <c r="F835" s="305">
        <v>2</v>
      </c>
      <c r="G835" s="41"/>
      <c r="H835" s="47"/>
    </row>
    <row r="836" s="2" customFormat="1" ht="16.8" customHeight="1">
      <c r="A836" s="41"/>
      <c r="B836" s="47"/>
      <c r="C836" s="304" t="s">
        <v>21</v>
      </c>
      <c r="D836" s="304" t="s">
        <v>2292</v>
      </c>
      <c r="E836" s="20" t="s">
        <v>21</v>
      </c>
      <c r="F836" s="305">
        <v>2.2400000000000002</v>
      </c>
      <c r="G836" s="41"/>
      <c r="H836" s="47"/>
    </row>
    <row r="837" s="2" customFormat="1" ht="16.8" customHeight="1">
      <c r="A837" s="41"/>
      <c r="B837" s="47"/>
      <c r="C837" s="304" t="s">
        <v>21</v>
      </c>
      <c r="D837" s="304" t="s">
        <v>2293</v>
      </c>
      <c r="E837" s="20" t="s">
        <v>21</v>
      </c>
      <c r="F837" s="305">
        <v>1.28</v>
      </c>
      <c r="G837" s="41"/>
      <c r="H837" s="47"/>
    </row>
    <row r="838" s="2" customFormat="1" ht="16.8" customHeight="1">
      <c r="A838" s="41"/>
      <c r="B838" s="47"/>
      <c r="C838" s="304" t="s">
        <v>21</v>
      </c>
      <c r="D838" s="304" t="s">
        <v>2294</v>
      </c>
      <c r="E838" s="20" t="s">
        <v>21</v>
      </c>
      <c r="F838" s="305">
        <v>1</v>
      </c>
      <c r="G838" s="41"/>
      <c r="H838" s="47"/>
    </row>
    <row r="839" s="2" customFormat="1" ht="16.8" customHeight="1">
      <c r="A839" s="41"/>
      <c r="B839" s="47"/>
      <c r="C839" s="304" t="s">
        <v>21</v>
      </c>
      <c r="D839" s="304" t="s">
        <v>2295</v>
      </c>
      <c r="E839" s="20" t="s">
        <v>21</v>
      </c>
      <c r="F839" s="305">
        <v>0.64000000000000001</v>
      </c>
      <c r="G839" s="41"/>
      <c r="H839" s="47"/>
    </row>
    <row r="840" s="2" customFormat="1" ht="16.8" customHeight="1">
      <c r="A840" s="41"/>
      <c r="B840" s="47"/>
      <c r="C840" s="304" t="s">
        <v>1940</v>
      </c>
      <c r="D840" s="304" t="s">
        <v>280</v>
      </c>
      <c r="E840" s="20" t="s">
        <v>21</v>
      </c>
      <c r="F840" s="305">
        <v>9.1600000000000001</v>
      </c>
      <c r="G840" s="41"/>
      <c r="H840" s="47"/>
    </row>
    <row r="841" s="2" customFormat="1" ht="16.8" customHeight="1">
      <c r="A841" s="41"/>
      <c r="B841" s="47"/>
      <c r="C841" s="306" t="s">
        <v>3096</v>
      </c>
      <c r="D841" s="41"/>
      <c r="E841" s="41"/>
      <c r="F841" s="41"/>
      <c r="G841" s="41"/>
      <c r="H841" s="47"/>
    </row>
    <row r="842" s="2" customFormat="1" ht="16.8" customHeight="1">
      <c r="A842" s="41"/>
      <c r="B842" s="47"/>
      <c r="C842" s="304" t="s">
        <v>2284</v>
      </c>
      <c r="D842" s="304" t="s">
        <v>2285</v>
      </c>
      <c r="E842" s="20" t="s">
        <v>194</v>
      </c>
      <c r="F842" s="305">
        <v>9.1600000000000001</v>
      </c>
      <c r="G842" s="41"/>
      <c r="H842" s="47"/>
    </row>
    <row r="843" s="2" customFormat="1" ht="16.8" customHeight="1">
      <c r="A843" s="41"/>
      <c r="B843" s="47"/>
      <c r="C843" s="304" t="s">
        <v>2296</v>
      </c>
      <c r="D843" s="304" t="s">
        <v>2297</v>
      </c>
      <c r="E843" s="20" t="s">
        <v>194</v>
      </c>
      <c r="F843" s="305">
        <v>9.1600000000000001</v>
      </c>
      <c r="G843" s="41"/>
      <c r="H843" s="47"/>
    </row>
    <row r="844" s="2" customFormat="1" ht="16.8" customHeight="1">
      <c r="A844" s="41"/>
      <c r="B844" s="47"/>
      <c r="C844" s="300" t="s">
        <v>1943</v>
      </c>
      <c r="D844" s="301" t="s">
        <v>1944</v>
      </c>
      <c r="E844" s="302" t="s">
        <v>194</v>
      </c>
      <c r="F844" s="303">
        <v>19.800000000000001</v>
      </c>
      <c r="G844" s="41"/>
      <c r="H844" s="47"/>
    </row>
    <row r="845" s="2" customFormat="1" ht="16.8" customHeight="1">
      <c r="A845" s="41"/>
      <c r="B845" s="47"/>
      <c r="C845" s="304" t="s">
        <v>21</v>
      </c>
      <c r="D845" s="304" t="s">
        <v>2377</v>
      </c>
      <c r="E845" s="20" t="s">
        <v>21</v>
      </c>
      <c r="F845" s="305">
        <v>0</v>
      </c>
      <c r="G845" s="41"/>
      <c r="H845" s="47"/>
    </row>
    <row r="846" s="2" customFormat="1" ht="16.8" customHeight="1">
      <c r="A846" s="41"/>
      <c r="B846" s="47"/>
      <c r="C846" s="304" t="s">
        <v>21</v>
      </c>
      <c r="D846" s="304" t="s">
        <v>2378</v>
      </c>
      <c r="E846" s="20" t="s">
        <v>21</v>
      </c>
      <c r="F846" s="305">
        <v>0</v>
      </c>
      <c r="G846" s="41"/>
      <c r="H846" s="47"/>
    </row>
    <row r="847" s="2" customFormat="1" ht="16.8" customHeight="1">
      <c r="A847" s="41"/>
      <c r="B847" s="47"/>
      <c r="C847" s="304" t="s">
        <v>21</v>
      </c>
      <c r="D847" s="304" t="s">
        <v>2379</v>
      </c>
      <c r="E847" s="20" t="s">
        <v>21</v>
      </c>
      <c r="F847" s="305">
        <v>6.5999999999999996</v>
      </c>
      <c r="G847" s="41"/>
      <c r="H847" s="47"/>
    </row>
    <row r="848" s="2" customFormat="1" ht="16.8" customHeight="1">
      <c r="A848" s="41"/>
      <c r="B848" s="47"/>
      <c r="C848" s="304" t="s">
        <v>21</v>
      </c>
      <c r="D848" s="304" t="s">
        <v>2380</v>
      </c>
      <c r="E848" s="20" t="s">
        <v>21</v>
      </c>
      <c r="F848" s="305">
        <v>13.199999999999999</v>
      </c>
      <c r="G848" s="41"/>
      <c r="H848" s="47"/>
    </row>
    <row r="849" s="2" customFormat="1" ht="16.8" customHeight="1">
      <c r="A849" s="41"/>
      <c r="B849" s="47"/>
      <c r="C849" s="304" t="s">
        <v>1943</v>
      </c>
      <c r="D849" s="304" t="s">
        <v>280</v>
      </c>
      <c r="E849" s="20" t="s">
        <v>21</v>
      </c>
      <c r="F849" s="305">
        <v>19.800000000000001</v>
      </c>
      <c r="G849" s="41"/>
      <c r="H849" s="47"/>
    </row>
    <row r="850" s="2" customFormat="1" ht="16.8" customHeight="1">
      <c r="A850" s="41"/>
      <c r="B850" s="47"/>
      <c r="C850" s="306" t="s">
        <v>3096</v>
      </c>
      <c r="D850" s="41"/>
      <c r="E850" s="41"/>
      <c r="F850" s="41"/>
      <c r="G850" s="41"/>
      <c r="H850" s="47"/>
    </row>
    <row r="851" s="2" customFormat="1" ht="16.8" customHeight="1">
      <c r="A851" s="41"/>
      <c r="B851" s="47"/>
      <c r="C851" s="304" t="s">
        <v>2372</v>
      </c>
      <c r="D851" s="304" t="s">
        <v>2373</v>
      </c>
      <c r="E851" s="20" t="s">
        <v>194</v>
      </c>
      <c r="F851" s="305">
        <v>19.800000000000001</v>
      </c>
      <c r="G851" s="41"/>
      <c r="H851" s="47"/>
    </row>
    <row r="852" s="2" customFormat="1" ht="16.8" customHeight="1">
      <c r="A852" s="41"/>
      <c r="B852" s="47"/>
      <c r="C852" s="304" t="s">
        <v>2382</v>
      </c>
      <c r="D852" s="304" t="s">
        <v>2383</v>
      </c>
      <c r="E852" s="20" t="s">
        <v>194</v>
      </c>
      <c r="F852" s="305">
        <v>19.800000000000001</v>
      </c>
      <c r="G852" s="41"/>
      <c r="H852" s="47"/>
    </row>
    <row r="853" s="2" customFormat="1" ht="16.8" customHeight="1">
      <c r="A853" s="41"/>
      <c r="B853" s="47"/>
      <c r="C853" s="300" t="s">
        <v>548</v>
      </c>
      <c r="D853" s="301" t="s">
        <v>549</v>
      </c>
      <c r="E853" s="302" t="s">
        <v>550</v>
      </c>
      <c r="F853" s="303">
        <v>156.19999999999999</v>
      </c>
      <c r="G853" s="41"/>
      <c r="H853" s="47"/>
    </row>
    <row r="854" s="2" customFormat="1" ht="16.8" customHeight="1">
      <c r="A854" s="41"/>
      <c r="B854" s="47"/>
      <c r="C854" s="304" t="s">
        <v>548</v>
      </c>
      <c r="D854" s="304" t="s">
        <v>1061</v>
      </c>
      <c r="E854" s="20" t="s">
        <v>21</v>
      </c>
      <c r="F854" s="305">
        <v>156.19999999999999</v>
      </c>
      <c r="G854" s="41"/>
      <c r="H854" s="47"/>
    </row>
    <row r="855" s="2" customFormat="1" ht="16.8" customHeight="1">
      <c r="A855" s="41"/>
      <c r="B855" s="47"/>
      <c r="C855" s="306" t="s">
        <v>3096</v>
      </c>
      <c r="D855" s="41"/>
      <c r="E855" s="41"/>
      <c r="F855" s="41"/>
      <c r="G855" s="41"/>
      <c r="H855" s="47"/>
    </row>
    <row r="856" s="2" customFormat="1" ht="16.8" customHeight="1">
      <c r="A856" s="41"/>
      <c r="B856" s="47"/>
      <c r="C856" s="304" t="s">
        <v>1058</v>
      </c>
      <c r="D856" s="304" t="s">
        <v>1059</v>
      </c>
      <c r="E856" s="20" t="s">
        <v>550</v>
      </c>
      <c r="F856" s="305">
        <v>156.19999999999999</v>
      </c>
      <c r="G856" s="41"/>
      <c r="H856" s="47"/>
    </row>
    <row r="857" s="2" customFormat="1" ht="16.8" customHeight="1">
      <c r="A857" s="41"/>
      <c r="B857" s="47"/>
      <c r="C857" s="304" t="s">
        <v>1037</v>
      </c>
      <c r="D857" s="304" t="s">
        <v>1038</v>
      </c>
      <c r="E857" s="20" t="s">
        <v>550</v>
      </c>
      <c r="F857" s="305">
        <v>7.8099999999999996</v>
      </c>
      <c r="G857" s="41"/>
      <c r="H857" s="47"/>
    </row>
    <row r="858" s="2" customFormat="1" ht="16.8" customHeight="1">
      <c r="A858" s="41"/>
      <c r="B858" s="47"/>
      <c r="C858" s="300" t="s">
        <v>2035</v>
      </c>
      <c r="D858" s="301" t="s">
        <v>2036</v>
      </c>
      <c r="E858" s="302" t="s">
        <v>543</v>
      </c>
      <c r="F858" s="303">
        <v>24.75</v>
      </c>
      <c r="G858" s="41"/>
      <c r="H858" s="47"/>
    </row>
    <row r="859" s="2" customFormat="1" ht="16.8" customHeight="1">
      <c r="A859" s="41"/>
      <c r="B859" s="47"/>
      <c r="C859" s="304" t="s">
        <v>21</v>
      </c>
      <c r="D859" s="304" t="s">
        <v>2339</v>
      </c>
      <c r="E859" s="20" t="s">
        <v>21</v>
      </c>
      <c r="F859" s="305">
        <v>0</v>
      </c>
      <c r="G859" s="41"/>
      <c r="H859" s="47"/>
    </row>
    <row r="860" s="2" customFormat="1" ht="16.8" customHeight="1">
      <c r="A860" s="41"/>
      <c r="B860" s="47"/>
      <c r="C860" s="304" t="s">
        <v>21</v>
      </c>
      <c r="D860" s="304" t="s">
        <v>2340</v>
      </c>
      <c r="E860" s="20" t="s">
        <v>21</v>
      </c>
      <c r="F860" s="305">
        <v>24.75</v>
      </c>
      <c r="G860" s="41"/>
      <c r="H860" s="47"/>
    </row>
    <row r="861" s="2" customFormat="1" ht="16.8" customHeight="1">
      <c r="A861" s="41"/>
      <c r="B861" s="47"/>
      <c r="C861" s="304" t="s">
        <v>2035</v>
      </c>
      <c r="D861" s="304" t="s">
        <v>280</v>
      </c>
      <c r="E861" s="20" t="s">
        <v>21</v>
      </c>
      <c r="F861" s="305">
        <v>24.75</v>
      </c>
      <c r="G861" s="41"/>
      <c r="H861" s="47"/>
    </row>
    <row r="862" s="2" customFormat="1" ht="16.8" customHeight="1">
      <c r="A862" s="41"/>
      <c r="B862" s="47"/>
      <c r="C862" s="306" t="s">
        <v>3096</v>
      </c>
      <c r="D862" s="41"/>
      <c r="E862" s="41"/>
      <c r="F862" s="41"/>
      <c r="G862" s="41"/>
      <c r="H862" s="47"/>
    </row>
    <row r="863" s="2" customFormat="1" ht="16.8" customHeight="1">
      <c r="A863" s="41"/>
      <c r="B863" s="47"/>
      <c r="C863" s="304" t="s">
        <v>2335</v>
      </c>
      <c r="D863" s="304" t="s">
        <v>2336</v>
      </c>
      <c r="E863" s="20" t="s">
        <v>543</v>
      </c>
      <c r="F863" s="305">
        <v>24.75</v>
      </c>
      <c r="G863" s="41"/>
      <c r="H863" s="47"/>
    </row>
    <row r="864" s="2" customFormat="1" ht="16.8" customHeight="1">
      <c r="A864" s="41"/>
      <c r="B864" s="47"/>
      <c r="C864" s="304" t="s">
        <v>1746</v>
      </c>
      <c r="D864" s="304" t="s">
        <v>1747</v>
      </c>
      <c r="E864" s="20" t="s">
        <v>543</v>
      </c>
      <c r="F864" s="305">
        <v>312.33600000000001</v>
      </c>
      <c r="G864" s="41"/>
      <c r="H864" s="47"/>
    </row>
    <row r="865" s="2" customFormat="1" ht="16.8" customHeight="1">
      <c r="A865" s="41"/>
      <c r="B865" s="47"/>
      <c r="C865" s="300" t="s">
        <v>1950</v>
      </c>
      <c r="D865" s="301" t="s">
        <v>1951</v>
      </c>
      <c r="E865" s="302" t="s">
        <v>227</v>
      </c>
      <c r="F865" s="303">
        <v>35</v>
      </c>
      <c r="G865" s="41"/>
      <c r="H865" s="47"/>
    </row>
    <row r="866" s="2" customFormat="1" ht="16.8" customHeight="1">
      <c r="A866" s="41"/>
      <c r="B866" s="47"/>
      <c r="C866" s="304" t="s">
        <v>1950</v>
      </c>
      <c r="D866" s="304" t="s">
        <v>2636</v>
      </c>
      <c r="E866" s="20" t="s">
        <v>21</v>
      </c>
      <c r="F866" s="305">
        <v>35</v>
      </c>
      <c r="G866" s="41"/>
      <c r="H866" s="47"/>
    </row>
    <row r="867" s="2" customFormat="1" ht="16.8" customHeight="1">
      <c r="A867" s="41"/>
      <c r="B867" s="47"/>
      <c r="C867" s="306" t="s">
        <v>3096</v>
      </c>
      <c r="D867" s="41"/>
      <c r="E867" s="41"/>
      <c r="F867" s="41"/>
      <c r="G867" s="41"/>
      <c r="H867" s="47"/>
    </row>
    <row r="868" s="2" customFormat="1" ht="16.8" customHeight="1">
      <c r="A868" s="41"/>
      <c r="B868" s="47"/>
      <c r="C868" s="304" t="s">
        <v>2632</v>
      </c>
      <c r="D868" s="304" t="s">
        <v>2633</v>
      </c>
      <c r="E868" s="20" t="s">
        <v>227</v>
      </c>
      <c r="F868" s="305">
        <v>35</v>
      </c>
      <c r="G868" s="41"/>
      <c r="H868" s="47"/>
    </row>
    <row r="869" s="2" customFormat="1" ht="16.8" customHeight="1">
      <c r="A869" s="41"/>
      <c r="B869" s="47"/>
      <c r="C869" s="304" t="s">
        <v>1691</v>
      </c>
      <c r="D869" s="304" t="s">
        <v>1692</v>
      </c>
      <c r="E869" s="20" t="s">
        <v>550</v>
      </c>
      <c r="F869" s="305">
        <v>104.709</v>
      </c>
      <c r="G869" s="41"/>
      <c r="H869" s="47"/>
    </row>
    <row r="870" s="2" customFormat="1" ht="16.8" customHeight="1">
      <c r="A870" s="41"/>
      <c r="B870" s="47"/>
      <c r="C870" s="300" t="s">
        <v>1952</v>
      </c>
      <c r="D870" s="301" t="s">
        <v>1948</v>
      </c>
      <c r="E870" s="302" t="s">
        <v>227</v>
      </c>
      <c r="F870" s="303">
        <v>14.699999999999999</v>
      </c>
      <c r="G870" s="41"/>
      <c r="H870" s="47"/>
    </row>
    <row r="871" s="2" customFormat="1" ht="16.8" customHeight="1">
      <c r="A871" s="41"/>
      <c r="B871" s="47"/>
      <c r="C871" s="304" t="s">
        <v>1952</v>
      </c>
      <c r="D871" s="304" t="s">
        <v>2642</v>
      </c>
      <c r="E871" s="20" t="s">
        <v>21</v>
      </c>
      <c r="F871" s="305">
        <v>14.699999999999999</v>
      </c>
      <c r="G871" s="41"/>
      <c r="H871" s="47"/>
    </row>
    <row r="872" s="2" customFormat="1" ht="16.8" customHeight="1">
      <c r="A872" s="41"/>
      <c r="B872" s="47"/>
      <c r="C872" s="306" t="s">
        <v>3096</v>
      </c>
      <c r="D872" s="41"/>
      <c r="E872" s="41"/>
      <c r="F872" s="41"/>
      <c r="G872" s="41"/>
      <c r="H872" s="47"/>
    </row>
    <row r="873" s="2" customFormat="1" ht="16.8" customHeight="1">
      <c r="A873" s="41"/>
      <c r="B873" s="47"/>
      <c r="C873" s="304" t="s">
        <v>2637</v>
      </c>
      <c r="D873" s="304" t="s">
        <v>2638</v>
      </c>
      <c r="E873" s="20" t="s">
        <v>227</v>
      </c>
      <c r="F873" s="305">
        <v>14.699999999999999</v>
      </c>
      <c r="G873" s="41"/>
      <c r="H873" s="47"/>
    </row>
    <row r="874" s="2" customFormat="1" ht="16.8" customHeight="1">
      <c r="A874" s="41"/>
      <c r="B874" s="47"/>
      <c r="C874" s="304" t="s">
        <v>1691</v>
      </c>
      <c r="D874" s="304" t="s">
        <v>1692</v>
      </c>
      <c r="E874" s="20" t="s">
        <v>550</v>
      </c>
      <c r="F874" s="305">
        <v>104.709</v>
      </c>
      <c r="G874" s="41"/>
      <c r="H874" s="47"/>
    </row>
    <row r="875" s="2" customFormat="1" ht="16.8" customHeight="1">
      <c r="A875" s="41"/>
      <c r="B875" s="47"/>
      <c r="C875" s="300" t="s">
        <v>1947</v>
      </c>
      <c r="D875" s="301" t="s">
        <v>1948</v>
      </c>
      <c r="E875" s="302" t="s">
        <v>543</v>
      </c>
      <c r="F875" s="303">
        <v>35.863</v>
      </c>
      <c r="G875" s="41"/>
      <c r="H875" s="47"/>
    </row>
    <row r="876" s="2" customFormat="1" ht="16.8" customHeight="1">
      <c r="A876" s="41"/>
      <c r="B876" s="47"/>
      <c r="C876" s="304" t="s">
        <v>21</v>
      </c>
      <c r="D876" s="304" t="s">
        <v>2346</v>
      </c>
      <c r="E876" s="20" t="s">
        <v>21</v>
      </c>
      <c r="F876" s="305">
        <v>0</v>
      </c>
      <c r="G876" s="41"/>
      <c r="H876" s="47"/>
    </row>
    <row r="877" s="2" customFormat="1" ht="16.8" customHeight="1">
      <c r="A877" s="41"/>
      <c r="B877" s="47"/>
      <c r="C877" s="304" t="s">
        <v>21</v>
      </c>
      <c r="D877" s="304" t="s">
        <v>2628</v>
      </c>
      <c r="E877" s="20" t="s">
        <v>21</v>
      </c>
      <c r="F877" s="305">
        <v>7.0650000000000004</v>
      </c>
      <c r="G877" s="41"/>
      <c r="H877" s="47"/>
    </row>
    <row r="878" s="2" customFormat="1" ht="16.8" customHeight="1">
      <c r="A878" s="41"/>
      <c r="B878" s="47"/>
      <c r="C878" s="304" t="s">
        <v>21</v>
      </c>
      <c r="D878" s="304" t="s">
        <v>2629</v>
      </c>
      <c r="E878" s="20" t="s">
        <v>21</v>
      </c>
      <c r="F878" s="305">
        <v>0.35799999999999998</v>
      </c>
      <c r="G878" s="41"/>
      <c r="H878" s="47"/>
    </row>
    <row r="879" s="2" customFormat="1" ht="16.8" customHeight="1">
      <c r="A879" s="41"/>
      <c r="B879" s="47"/>
      <c r="C879" s="304" t="s">
        <v>21</v>
      </c>
      <c r="D879" s="304" t="s">
        <v>2369</v>
      </c>
      <c r="E879" s="20" t="s">
        <v>21</v>
      </c>
      <c r="F879" s="305">
        <v>0</v>
      </c>
      <c r="G879" s="41"/>
      <c r="H879" s="47"/>
    </row>
    <row r="880" s="2" customFormat="1" ht="16.8" customHeight="1">
      <c r="A880" s="41"/>
      <c r="B880" s="47"/>
      <c r="C880" s="304" t="s">
        <v>21</v>
      </c>
      <c r="D880" s="304" t="s">
        <v>2630</v>
      </c>
      <c r="E880" s="20" t="s">
        <v>21</v>
      </c>
      <c r="F880" s="305">
        <v>0</v>
      </c>
      <c r="G880" s="41"/>
      <c r="H880" s="47"/>
    </row>
    <row r="881" s="2" customFormat="1" ht="16.8" customHeight="1">
      <c r="A881" s="41"/>
      <c r="B881" s="47"/>
      <c r="C881" s="304" t="s">
        <v>21</v>
      </c>
      <c r="D881" s="304" t="s">
        <v>2631</v>
      </c>
      <c r="E881" s="20" t="s">
        <v>21</v>
      </c>
      <c r="F881" s="305">
        <v>28.440000000000001</v>
      </c>
      <c r="G881" s="41"/>
      <c r="H881" s="47"/>
    </row>
    <row r="882" s="2" customFormat="1" ht="16.8" customHeight="1">
      <c r="A882" s="41"/>
      <c r="B882" s="47"/>
      <c r="C882" s="304" t="s">
        <v>1947</v>
      </c>
      <c r="D882" s="304" t="s">
        <v>280</v>
      </c>
      <c r="E882" s="20" t="s">
        <v>21</v>
      </c>
      <c r="F882" s="305">
        <v>35.863</v>
      </c>
      <c r="G882" s="41"/>
      <c r="H882" s="47"/>
    </row>
    <row r="883" s="2" customFormat="1" ht="16.8" customHeight="1">
      <c r="A883" s="41"/>
      <c r="B883" s="47"/>
      <c r="C883" s="306" t="s">
        <v>3096</v>
      </c>
      <c r="D883" s="41"/>
      <c r="E883" s="41"/>
      <c r="F883" s="41"/>
      <c r="G883" s="41"/>
      <c r="H883" s="47"/>
    </row>
    <row r="884" s="2" customFormat="1" ht="16.8" customHeight="1">
      <c r="A884" s="41"/>
      <c r="B884" s="47"/>
      <c r="C884" s="304" t="s">
        <v>2623</v>
      </c>
      <c r="D884" s="304" t="s">
        <v>2624</v>
      </c>
      <c r="E884" s="20" t="s">
        <v>543</v>
      </c>
      <c r="F884" s="305">
        <v>35.863</v>
      </c>
      <c r="G884" s="41"/>
      <c r="H884" s="47"/>
    </row>
    <row r="885" s="2" customFormat="1" ht="16.8" customHeight="1">
      <c r="A885" s="41"/>
      <c r="B885" s="47"/>
      <c r="C885" s="304" t="s">
        <v>1691</v>
      </c>
      <c r="D885" s="304" t="s">
        <v>1692</v>
      </c>
      <c r="E885" s="20" t="s">
        <v>550</v>
      </c>
      <c r="F885" s="305">
        <v>104.709</v>
      </c>
      <c r="G885" s="41"/>
      <c r="H885" s="47"/>
    </row>
    <row r="886" s="2" customFormat="1" ht="16.8" customHeight="1">
      <c r="A886" s="41"/>
      <c r="B886" s="47"/>
      <c r="C886" s="300" t="s">
        <v>704</v>
      </c>
      <c r="D886" s="301" t="s">
        <v>2073</v>
      </c>
      <c r="E886" s="302" t="s">
        <v>194</v>
      </c>
      <c r="F886" s="303">
        <v>9</v>
      </c>
      <c r="G886" s="41"/>
      <c r="H886" s="47"/>
    </row>
    <row r="887" s="2" customFormat="1" ht="16.8" customHeight="1">
      <c r="A887" s="41"/>
      <c r="B887" s="47"/>
      <c r="C887" s="304" t="s">
        <v>21</v>
      </c>
      <c r="D887" s="304" t="s">
        <v>2463</v>
      </c>
      <c r="E887" s="20" t="s">
        <v>21</v>
      </c>
      <c r="F887" s="305">
        <v>4.8600000000000003</v>
      </c>
      <c r="G887" s="41"/>
      <c r="H887" s="47"/>
    </row>
    <row r="888" s="2" customFormat="1" ht="16.8" customHeight="1">
      <c r="A888" s="41"/>
      <c r="B888" s="47"/>
      <c r="C888" s="304" t="s">
        <v>21</v>
      </c>
      <c r="D888" s="304" t="s">
        <v>2464</v>
      </c>
      <c r="E888" s="20" t="s">
        <v>21</v>
      </c>
      <c r="F888" s="305">
        <v>4.1399999999999997</v>
      </c>
      <c r="G888" s="41"/>
      <c r="H888" s="47"/>
    </row>
    <row r="889" s="2" customFormat="1" ht="16.8" customHeight="1">
      <c r="A889" s="41"/>
      <c r="B889" s="47"/>
      <c r="C889" s="304" t="s">
        <v>704</v>
      </c>
      <c r="D889" s="304" t="s">
        <v>280</v>
      </c>
      <c r="E889" s="20" t="s">
        <v>21</v>
      </c>
      <c r="F889" s="305">
        <v>9</v>
      </c>
      <c r="G889" s="41"/>
      <c r="H889" s="47"/>
    </row>
    <row r="890" s="2" customFormat="1" ht="16.8" customHeight="1">
      <c r="A890" s="41"/>
      <c r="B890" s="47"/>
      <c r="C890" s="306" t="s">
        <v>3096</v>
      </c>
      <c r="D890" s="41"/>
      <c r="E890" s="41"/>
      <c r="F890" s="41"/>
      <c r="G890" s="41"/>
      <c r="H890" s="47"/>
    </row>
    <row r="891" s="2" customFormat="1" ht="16.8" customHeight="1">
      <c r="A891" s="41"/>
      <c r="B891" s="47"/>
      <c r="C891" s="304" t="s">
        <v>2458</v>
      </c>
      <c r="D891" s="304" t="s">
        <v>2459</v>
      </c>
      <c r="E891" s="20" t="s">
        <v>194</v>
      </c>
      <c r="F891" s="305">
        <v>9</v>
      </c>
      <c r="G891" s="41"/>
      <c r="H891" s="47"/>
    </row>
    <row r="892" s="2" customFormat="1" ht="16.8" customHeight="1">
      <c r="A892" s="41"/>
      <c r="B892" s="47"/>
      <c r="C892" s="304" t="s">
        <v>1746</v>
      </c>
      <c r="D892" s="304" t="s">
        <v>1747</v>
      </c>
      <c r="E892" s="20" t="s">
        <v>543</v>
      </c>
      <c r="F892" s="305">
        <v>312.33600000000001</v>
      </c>
      <c r="G892" s="41"/>
      <c r="H892" s="47"/>
    </row>
    <row r="893" s="2" customFormat="1" ht="16.8" customHeight="1">
      <c r="A893" s="41"/>
      <c r="B893" s="47"/>
      <c r="C893" s="300" t="s">
        <v>708</v>
      </c>
      <c r="D893" s="301" t="s">
        <v>2074</v>
      </c>
      <c r="E893" s="302" t="s">
        <v>194</v>
      </c>
      <c r="F893" s="303">
        <v>16.640000000000001</v>
      </c>
      <c r="G893" s="41"/>
      <c r="H893" s="47"/>
    </row>
    <row r="894" s="2" customFormat="1" ht="16.8" customHeight="1">
      <c r="A894" s="41"/>
      <c r="B894" s="47"/>
      <c r="C894" s="304" t="s">
        <v>21</v>
      </c>
      <c r="D894" s="304" t="s">
        <v>2470</v>
      </c>
      <c r="E894" s="20" t="s">
        <v>21</v>
      </c>
      <c r="F894" s="305">
        <v>0</v>
      </c>
      <c r="G894" s="41"/>
      <c r="H894" s="47"/>
    </row>
    <row r="895" s="2" customFormat="1" ht="16.8" customHeight="1">
      <c r="A895" s="41"/>
      <c r="B895" s="47"/>
      <c r="C895" s="304" t="s">
        <v>708</v>
      </c>
      <c r="D895" s="304" t="s">
        <v>2471</v>
      </c>
      <c r="E895" s="20" t="s">
        <v>21</v>
      </c>
      <c r="F895" s="305">
        <v>16.640000000000001</v>
      </c>
      <c r="G895" s="41"/>
      <c r="H895" s="47"/>
    </row>
    <row r="896" s="2" customFormat="1" ht="16.8" customHeight="1">
      <c r="A896" s="41"/>
      <c r="B896" s="47"/>
      <c r="C896" s="306" t="s">
        <v>3096</v>
      </c>
      <c r="D896" s="41"/>
      <c r="E896" s="41"/>
      <c r="F896" s="41"/>
      <c r="G896" s="41"/>
      <c r="H896" s="47"/>
    </row>
    <row r="897" s="2" customFormat="1" ht="16.8" customHeight="1">
      <c r="A897" s="41"/>
      <c r="B897" s="47"/>
      <c r="C897" s="304" t="s">
        <v>2465</v>
      </c>
      <c r="D897" s="304" t="s">
        <v>2466</v>
      </c>
      <c r="E897" s="20" t="s">
        <v>194</v>
      </c>
      <c r="F897" s="305">
        <v>16.640000000000001</v>
      </c>
      <c r="G897" s="41"/>
      <c r="H897" s="47"/>
    </row>
    <row r="898" s="2" customFormat="1" ht="16.8" customHeight="1">
      <c r="A898" s="41"/>
      <c r="B898" s="47"/>
      <c r="C898" s="304" t="s">
        <v>1746</v>
      </c>
      <c r="D898" s="304" t="s">
        <v>1747</v>
      </c>
      <c r="E898" s="20" t="s">
        <v>543</v>
      </c>
      <c r="F898" s="305">
        <v>312.33600000000001</v>
      </c>
      <c r="G898" s="41"/>
      <c r="H898" s="47"/>
    </row>
    <row r="899" s="2" customFormat="1" ht="16.8" customHeight="1">
      <c r="A899" s="41"/>
      <c r="B899" s="47"/>
      <c r="C899" s="300" t="s">
        <v>554</v>
      </c>
      <c r="D899" s="301" t="s">
        <v>554</v>
      </c>
      <c r="E899" s="302" t="s">
        <v>21</v>
      </c>
      <c r="F899" s="303">
        <v>15.571999999999999</v>
      </c>
      <c r="G899" s="41"/>
      <c r="H899" s="47"/>
    </row>
    <row r="900" s="2" customFormat="1" ht="16.8" customHeight="1">
      <c r="A900" s="41"/>
      <c r="B900" s="47"/>
      <c r="C900" s="304" t="s">
        <v>21</v>
      </c>
      <c r="D900" s="304" t="s">
        <v>2343</v>
      </c>
      <c r="E900" s="20" t="s">
        <v>21</v>
      </c>
      <c r="F900" s="305">
        <v>0</v>
      </c>
      <c r="G900" s="41"/>
      <c r="H900" s="47"/>
    </row>
    <row r="901" s="2" customFormat="1" ht="16.8" customHeight="1">
      <c r="A901" s="41"/>
      <c r="B901" s="47"/>
      <c r="C901" s="304" t="s">
        <v>21</v>
      </c>
      <c r="D901" s="304" t="s">
        <v>2344</v>
      </c>
      <c r="E901" s="20" t="s">
        <v>21</v>
      </c>
      <c r="F901" s="305">
        <v>7.8239999999999998</v>
      </c>
      <c r="G901" s="41"/>
      <c r="H901" s="47"/>
    </row>
    <row r="902" s="2" customFormat="1" ht="16.8" customHeight="1">
      <c r="A902" s="41"/>
      <c r="B902" s="47"/>
      <c r="C902" s="304" t="s">
        <v>21</v>
      </c>
      <c r="D902" s="304" t="s">
        <v>2345</v>
      </c>
      <c r="E902" s="20" t="s">
        <v>21</v>
      </c>
      <c r="F902" s="305">
        <v>7.7480000000000002</v>
      </c>
      <c r="G902" s="41"/>
      <c r="H902" s="47"/>
    </row>
    <row r="903" s="2" customFormat="1" ht="16.8" customHeight="1">
      <c r="A903" s="41"/>
      <c r="B903" s="47"/>
      <c r="C903" s="304" t="s">
        <v>554</v>
      </c>
      <c r="D903" s="304" t="s">
        <v>833</v>
      </c>
      <c r="E903" s="20" t="s">
        <v>21</v>
      </c>
      <c r="F903" s="305">
        <v>15.571999999999999</v>
      </c>
      <c r="G903" s="41"/>
      <c r="H903" s="47"/>
    </row>
    <row r="904" s="2" customFormat="1" ht="16.8" customHeight="1">
      <c r="A904" s="41"/>
      <c r="B904" s="47"/>
      <c r="C904" s="306" t="s">
        <v>3096</v>
      </c>
      <c r="D904" s="41"/>
      <c r="E904" s="41"/>
      <c r="F904" s="41"/>
      <c r="G904" s="41"/>
      <c r="H904" s="47"/>
    </row>
    <row r="905" s="2" customFormat="1" ht="16.8" customHeight="1">
      <c r="A905" s="41"/>
      <c r="B905" s="47"/>
      <c r="C905" s="304" t="s">
        <v>1080</v>
      </c>
      <c r="D905" s="304" t="s">
        <v>1081</v>
      </c>
      <c r="E905" s="20" t="s">
        <v>543</v>
      </c>
      <c r="F905" s="305">
        <v>109.765</v>
      </c>
      <c r="G905" s="41"/>
      <c r="H905" s="47"/>
    </row>
    <row r="906" s="2" customFormat="1" ht="16.8" customHeight="1">
      <c r="A906" s="41"/>
      <c r="B906" s="47"/>
      <c r="C906" s="304" t="s">
        <v>1144</v>
      </c>
      <c r="D906" s="304" t="s">
        <v>1145</v>
      </c>
      <c r="E906" s="20" t="s">
        <v>550</v>
      </c>
      <c r="F906" s="305">
        <v>10.196999999999999</v>
      </c>
      <c r="G906" s="41"/>
      <c r="H906" s="47"/>
    </row>
    <row r="907" s="2" customFormat="1" ht="16.8" customHeight="1">
      <c r="A907" s="41"/>
      <c r="B907" s="47"/>
      <c r="C907" s="300" t="s">
        <v>1956</v>
      </c>
      <c r="D907" s="301" t="s">
        <v>1956</v>
      </c>
      <c r="E907" s="302" t="s">
        <v>21</v>
      </c>
      <c r="F907" s="303">
        <v>86.403999999999996</v>
      </c>
      <c r="G907" s="41"/>
      <c r="H907" s="47"/>
    </row>
    <row r="908" s="2" customFormat="1" ht="16.8" customHeight="1">
      <c r="A908" s="41"/>
      <c r="B908" s="47"/>
      <c r="C908" s="304" t="s">
        <v>21</v>
      </c>
      <c r="D908" s="304" t="s">
        <v>2350</v>
      </c>
      <c r="E908" s="20" t="s">
        <v>21</v>
      </c>
      <c r="F908" s="305">
        <v>0</v>
      </c>
      <c r="G908" s="41"/>
      <c r="H908" s="47"/>
    </row>
    <row r="909" s="2" customFormat="1" ht="16.8" customHeight="1">
      <c r="A909" s="41"/>
      <c r="B909" s="47"/>
      <c r="C909" s="304" t="s">
        <v>21</v>
      </c>
      <c r="D909" s="304" t="s">
        <v>2135</v>
      </c>
      <c r="E909" s="20" t="s">
        <v>21</v>
      </c>
      <c r="F909" s="305">
        <v>0</v>
      </c>
      <c r="G909" s="41"/>
      <c r="H909" s="47"/>
    </row>
    <row r="910" s="2" customFormat="1" ht="16.8" customHeight="1">
      <c r="A910" s="41"/>
      <c r="B910" s="47"/>
      <c r="C910" s="304" t="s">
        <v>21</v>
      </c>
      <c r="D910" s="304" t="s">
        <v>2351</v>
      </c>
      <c r="E910" s="20" t="s">
        <v>21</v>
      </c>
      <c r="F910" s="305">
        <v>8.8680000000000003</v>
      </c>
      <c r="G910" s="41"/>
      <c r="H910" s="47"/>
    </row>
    <row r="911" s="2" customFormat="1" ht="16.8" customHeight="1">
      <c r="A911" s="41"/>
      <c r="B911" s="47"/>
      <c r="C911" s="304" t="s">
        <v>21</v>
      </c>
      <c r="D911" s="304" t="s">
        <v>2352</v>
      </c>
      <c r="E911" s="20" t="s">
        <v>21</v>
      </c>
      <c r="F911" s="305">
        <v>8.8680000000000003</v>
      </c>
      <c r="G911" s="41"/>
      <c r="H911" s="47"/>
    </row>
    <row r="912" s="2" customFormat="1" ht="16.8" customHeight="1">
      <c r="A912" s="41"/>
      <c r="B912" s="47"/>
      <c r="C912" s="304" t="s">
        <v>21</v>
      </c>
      <c r="D912" s="304" t="s">
        <v>2353</v>
      </c>
      <c r="E912" s="20" t="s">
        <v>21</v>
      </c>
      <c r="F912" s="305">
        <v>29.173999999999999</v>
      </c>
      <c r="G912" s="41"/>
      <c r="H912" s="47"/>
    </row>
    <row r="913" s="2" customFormat="1" ht="16.8" customHeight="1">
      <c r="A913" s="41"/>
      <c r="B913" s="47"/>
      <c r="C913" s="304" t="s">
        <v>21</v>
      </c>
      <c r="D913" s="304" t="s">
        <v>2354</v>
      </c>
      <c r="E913" s="20" t="s">
        <v>21</v>
      </c>
      <c r="F913" s="305">
        <v>29.173999999999999</v>
      </c>
      <c r="G913" s="41"/>
      <c r="H913" s="47"/>
    </row>
    <row r="914" s="2" customFormat="1" ht="16.8" customHeight="1">
      <c r="A914" s="41"/>
      <c r="B914" s="47"/>
      <c r="C914" s="304" t="s">
        <v>21</v>
      </c>
      <c r="D914" s="304" t="s">
        <v>2355</v>
      </c>
      <c r="E914" s="20" t="s">
        <v>21</v>
      </c>
      <c r="F914" s="305">
        <v>5.1600000000000001</v>
      </c>
      <c r="G914" s="41"/>
      <c r="H914" s="47"/>
    </row>
    <row r="915" s="2" customFormat="1" ht="16.8" customHeight="1">
      <c r="A915" s="41"/>
      <c r="B915" s="47"/>
      <c r="C915" s="304" t="s">
        <v>21</v>
      </c>
      <c r="D915" s="304" t="s">
        <v>2356</v>
      </c>
      <c r="E915" s="20" t="s">
        <v>21</v>
      </c>
      <c r="F915" s="305">
        <v>5.1600000000000001</v>
      </c>
      <c r="G915" s="41"/>
      <c r="H915" s="47"/>
    </row>
    <row r="916" s="2" customFormat="1" ht="16.8" customHeight="1">
      <c r="A916" s="41"/>
      <c r="B916" s="47"/>
      <c r="C916" s="304" t="s">
        <v>1956</v>
      </c>
      <c r="D916" s="304" t="s">
        <v>833</v>
      </c>
      <c r="E916" s="20" t="s">
        <v>21</v>
      </c>
      <c r="F916" s="305">
        <v>86.403999999999996</v>
      </c>
      <c r="G916" s="41"/>
      <c r="H916" s="47"/>
    </row>
    <row r="917" s="2" customFormat="1" ht="16.8" customHeight="1">
      <c r="A917" s="41"/>
      <c r="B917" s="47"/>
      <c r="C917" s="306" t="s">
        <v>3096</v>
      </c>
      <c r="D917" s="41"/>
      <c r="E917" s="41"/>
      <c r="F917" s="41"/>
      <c r="G917" s="41"/>
      <c r="H917" s="47"/>
    </row>
    <row r="918" s="2" customFormat="1" ht="16.8" customHeight="1">
      <c r="A918" s="41"/>
      <c r="B918" s="47"/>
      <c r="C918" s="304" t="s">
        <v>1080</v>
      </c>
      <c r="D918" s="304" t="s">
        <v>1081</v>
      </c>
      <c r="E918" s="20" t="s">
        <v>543</v>
      </c>
      <c r="F918" s="305">
        <v>109.765</v>
      </c>
      <c r="G918" s="41"/>
      <c r="H918" s="47"/>
    </row>
    <row r="919" s="2" customFormat="1" ht="16.8" customHeight="1">
      <c r="A919" s="41"/>
      <c r="B919" s="47"/>
      <c r="C919" s="304" t="s">
        <v>1144</v>
      </c>
      <c r="D919" s="304" t="s">
        <v>1145</v>
      </c>
      <c r="E919" s="20" t="s">
        <v>550</v>
      </c>
      <c r="F919" s="305">
        <v>10.196999999999999</v>
      </c>
      <c r="G919" s="41"/>
      <c r="H919" s="47"/>
    </row>
    <row r="920" s="2" customFormat="1" ht="16.8" customHeight="1">
      <c r="A920" s="41"/>
      <c r="B920" s="47"/>
      <c r="C920" s="300" t="s">
        <v>1958</v>
      </c>
      <c r="D920" s="301" t="s">
        <v>1959</v>
      </c>
      <c r="E920" s="302" t="s">
        <v>140</v>
      </c>
      <c r="F920" s="303">
        <v>17797.883999999998</v>
      </c>
      <c r="G920" s="41"/>
      <c r="H920" s="47"/>
    </row>
    <row r="921" s="2" customFormat="1" ht="16.8" customHeight="1">
      <c r="A921" s="41"/>
      <c r="B921" s="47"/>
      <c r="C921" s="304" t="s">
        <v>21</v>
      </c>
      <c r="D921" s="304" t="s">
        <v>2943</v>
      </c>
      <c r="E921" s="20" t="s">
        <v>21</v>
      </c>
      <c r="F921" s="305">
        <v>1681.434</v>
      </c>
      <c r="G921" s="41"/>
      <c r="H921" s="47"/>
    </row>
    <row r="922" s="2" customFormat="1" ht="16.8" customHeight="1">
      <c r="A922" s="41"/>
      <c r="B922" s="47"/>
      <c r="C922" s="304" t="s">
        <v>21</v>
      </c>
      <c r="D922" s="304" t="s">
        <v>2944</v>
      </c>
      <c r="E922" s="20" t="s">
        <v>21</v>
      </c>
      <c r="F922" s="305">
        <v>12735.450000000001</v>
      </c>
      <c r="G922" s="41"/>
      <c r="H922" s="47"/>
    </row>
    <row r="923" s="2" customFormat="1" ht="16.8" customHeight="1">
      <c r="A923" s="41"/>
      <c r="B923" s="47"/>
      <c r="C923" s="304" t="s">
        <v>21</v>
      </c>
      <c r="D923" s="304" t="s">
        <v>2945</v>
      </c>
      <c r="E923" s="20" t="s">
        <v>21</v>
      </c>
      <c r="F923" s="305">
        <v>393</v>
      </c>
      <c r="G923" s="41"/>
      <c r="H923" s="47"/>
    </row>
    <row r="924" s="2" customFormat="1" ht="16.8" customHeight="1">
      <c r="A924" s="41"/>
      <c r="B924" s="47"/>
      <c r="C924" s="304" t="s">
        <v>21</v>
      </c>
      <c r="D924" s="304" t="s">
        <v>2946</v>
      </c>
      <c r="E924" s="20" t="s">
        <v>21</v>
      </c>
      <c r="F924" s="305">
        <v>468</v>
      </c>
      <c r="G924" s="41"/>
      <c r="H924" s="47"/>
    </row>
    <row r="925" s="2" customFormat="1" ht="16.8" customHeight="1">
      <c r="A925" s="41"/>
      <c r="B925" s="47"/>
      <c r="C925" s="304" t="s">
        <v>21</v>
      </c>
      <c r="D925" s="304" t="s">
        <v>2947</v>
      </c>
      <c r="E925" s="20" t="s">
        <v>21</v>
      </c>
      <c r="F925" s="305">
        <v>0</v>
      </c>
      <c r="G925" s="41"/>
      <c r="H925" s="47"/>
    </row>
    <row r="926" s="2" customFormat="1" ht="16.8" customHeight="1">
      <c r="A926" s="41"/>
      <c r="B926" s="47"/>
      <c r="C926" s="304" t="s">
        <v>21</v>
      </c>
      <c r="D926" s="304" t="s">
        <v>2948</v>
      </c>
      <c r="E926" s="20" t="s">
        <v>21</v>
      </c>
      <c r="F926" s="305">
        <v>2520</v>
      </c>
      <c r="G926" s="41"/>
      <c r="H926" s="47"/>
    </row>
    <row r="927" s="2" customFormat="1" ht="16.8" customHeight="1">
      <c r="A927" s="41"/>
      <c r="B927" s="47"/>
      <c r="C927" s="304" t="s">
        <v>1958</v>
      </c>
      <c r="D927" s="304" t="s">
        <v>280</v>
      </c>
      <c r="E927" s="20" t="s">
        <v>21</v>
      </c>
      <c r="F927" s="305">
        <v>17797.883999999998</v>
      </c>
      <c r="G927" s="41"/>
      <c r="H927" s="47"/>
    </row>
    <row r="928" s="2" customFormat="1" ht="16.8" customHeight="1">
      <c r="A928" s="41"/>
      <c r="B928" s="47"/>
      <c r="C928" s="306" t="s">
        <v>3096</v>
      </c>
      <c r="D928" s="41"/>
      <c r="E928" s="41"/>
      <c r="F928" s="41"/>
      <c r="G928" s="41"/>
      <c r="H928" s="47"/>
    </row>
    <row r="929" s="2" customFormat="1" ht="16.8" customHeight="1">
      <c r="A929" s="41"/>
      <c r="B929" s="47"/>
      <c r="C929" s="304" t="s">
        <v>1872</v>
      </c>
      <c r="D929" s="304" t="s">
        <v>1873</v>
      </c>
      <c r="E929" s="20" t="s">
        <v>140</v>
      </c>
      <c r="F929" s="305">
        <v>17797.883999999998</v>
      </c>
      <c r="G929" s="41"/>
      <c r="H929" s="47"/>
    </row>
    <row r="930" s="2" customFormat="1" ht="16.8" customHeight="1">
      <c r="A930" s="41"/>
      <c r="B930" s="47"/>
      <c r="C930" s="304" t="s">
        <v>1656</v>
      </c>
      <c r="D930" s="304" t="s">
        <v>1657</v>
      </c>
      <c r="E930" s="20" t="s">
        <v>550</v>
      </c>
      <c r="F930" s="305">
        <v>22.213999999999999</v>
      </c>
      <c r="G930" s="41"/>
      <c r="H930" s="47"/>
    </row>
    <row r="931" s="2" customFormat="1" ht="16.8" customHeight="1">
      <c r="A931" s="41"/>
      <c r="B931" s="47"/>
      <c r="C931" s="300" t="s">
        <v>573</v>
      </c>
      <c r="D931" s="301" t="s">
        <v>574</v>
      </c>
      <c r="E931" s="302" t="s">
        <v>194</v>
      </c>
      <c r="F931" s="303">
        <v>16.640000000000001</v>
      </c>
      <c r="G931" s="41"/>
      <c r="H931" s="47"/>
    </row>
    <row r="932" s="2" customFormat="1" ht="16.8" customHeight="1">
      <c r="A932" s="41"/>
      <c r="B932" s="47"/>
      <c r="C932" s="304" t="s">
        <v>21</v>
      </c>
      <c r="D932" s="304" t="s">
        <v>2478</v>
      </c>
      <c r="E932" s="20" t="s">
        <v>21</v>
      </c>
      <c r="F932" s="305">
        <v>0</v>
      </c>
      <c r="G932" s="41"/>
      <c r="H932" s="47"/>
    </row>
    <row r="933" s="2" customFormat="1" ht="16.8" customHeight="1">
      <c r="A933" s="41"/>
      <c r="B933" s="47"/>
      <c r="C933" s="304" t="s">
        <v>21</v>
      </c>
      <c r="D933" s="304" t="s">
        <v>2479</v>
      </c>
      <c r="E933" s="20" t="s">
        <v>21</v>
      </c>
      <c r="F933" s="305">
        <v>0</v>
      </c>
      <c r="G933" s="41"/>
      <c r="H933" s="47"/>
    </row>
    <row r="934" s="2" customFormat="1" ht="16.8" customHeight="1">
      <c r="A934" s="41"/>
      <c r="B934" s="47"/>
      <c r="C934" s="304" t="s">
        <v>21</v>
      </c>
      <c r="D934" s="304" t="s">
        <v>2480</v>
      </c>
      <c r="E934" s="20" t="s">
        <v>21</v>
      </c>
      <c r="F934" s="305">
        <v>16.640000000000001</v>
      </c>
      <c r="G934" s="41"/>
      <c r="H934" s="47"/>
    </row>
    <row r="935" s="2" customFormat="1" ht="16.8" customHeight="1">
      <c r="A935" s="41"/>
      <c r="B935" s="47"/>
      <c r="C935" s="304" t="s">
        <v>573</v>
      </c>
      <c r="D935" s="304" t="s">
        <v>280</v>
      </c>
      <c r="E935" s="20" t="s">
        <v>21</v>
      </c>
      <c r="F935" s="305">
        <v>16.640000000000001</v>
      </c>
      <c r="G935" s="41"/>
      <c r="H935" s="47"/>
    </row>
    <row r="936" s="2" customFormat="1" ht="16.8" customHeight="1">
      <c r="A936" s="41"/>
      <c r="B936" s="47"/>
      <c r="C936" s="306" t="s">
        <v>3096</v>
      </c>
      <c r="D936" s="41"/>
      <c r="E936" s="41"/>
      <c r="F936" s="41"/>
      <c r="G936" s="41"/>
      <c r="H936" s="47"/>
    </row>
    <row r="937" s="2" customFormat="1" ht="16.8" customHeight="1">
      <c r="A937" s="41"/>
      <c r="B937" s="47"/>
      <c r="C937" s="304" t="s">
        <v>1241</v>
      </c>
      <c r="D937" s="304" t="s">
        <v>1242</v>
      </c>
      <c r="E937" s="20" t="s">
        <v>194</v>
      </c>
      <c r="F937" s="305">
        <v>16.640000000000001</v>
      </c>
      <c r="G937" s="41"/>
      <c r="H937" s="47"/>
    </row>
    <row r="938" s="2" customFormat="1" ht="16.8" customHeight="1">
      <c r="A938" s="41"/>
      <c r="B938" s="47"/>
      <c r="C938" s="304" t="s">
        <v>2472</v>
      </c>
      <c r="D938" s="304" t="s">
        <v>2473</v>
      </c>
      <c r="E938" s="20" t="s">
        <v>194</v>
      </c>
      <c r="F938" s="305">
        <v>16.640000000000001</v>
      </c>
      <c r="G938" s="41"/>
      <c r="H938" s="47"/>
    </row>
    <row r="939" s="2" customFormat="1" ht="16.8" customHeight="1">
      <c r="A939" s="41"/>
      <c r="B939" s="47"/>
      <c r="C939" s="304" t="s">
        <v>1746</v>
      </c>
      <c r="D939" s="304" t="s">
        <v>1747</v>
      </c>
      <c r="E939" s="20" t="s">
        <v>543</v>
      </c>
      <c r="F939" s="305">
        <v>312.33600000000001</v>
      </c>
      <c r="G939" s="41"/>
      <c r="H939" s="47"/>
    </row>
    <row r="940" s="2" customFormat="1" ht="16.8" customHeight="1">
      <c r="A940" s="41"/>
      <c r="B940" s="47"/>
      <c r="C940" s="300" t="s">
        <v>1968</v>
      </c>
      <c r="D940" s="301" t="s">
        <v>1969</v>
      </c>
      <c r="E940" s="302" t="s">
        <v>550</v>
      </c>
      <c r="F940" s="303">
        <v>42.031999999999996</v>
      </c>
      <c r="G940" s="41"/>
      <c r="H940" s="47"/>
    </row>
    <row r="941" s="2" customFormat="1" ht="16.8" customHeight="1">
      <c r="A941" s="41"/>
      <c r="B941" s="47"/>
      <c r="C941" s="304" t="s">
        <v>1968</v>
      </c>
      <c r="D941" s="304" t="s">
        <v>2204</v>
      </c>
      <c r="E941" s="20" t="s">
        <v>21</v>
      </c>
      <c r="F941" s="305">
        <v>42.031999999999996</v>
      </c>
      <c r="G941" s="41"/>
      <c r="H941" s="47"/>
    </row>
    <row r="942" s="2" customFormat="1" ht="16.8" customHeight="1">
      <c r="A942" s="41"/>
      <c r="B942" s="47"/>
      <c r="C942" s="306" t="s">
        <v>3096</v>
      </c>
      <c r="D942" s="41"/>
      <c r="E942" s="41"/>
      <c r="F942" s="41"/>
      <c r="G942" s="41"/>
      <c r="H942" s="47"/>
    </row>
    <row r="943" s="2" customFormat="1" ht="16.8" customHeight="1">
      <c r="A943" s="41"/>
      <c r="B943" s="47"/>
      <c r="C943" s="304" t="s">
        <v>2201</v>
      </c>
      <c r="D943" s="304" t="s">
        <v>2202</v>
      </c>
      <c r="E943" s="20" t="s">
        <v>550</v>
      </c>
      <c r="F943" s="305">
        <v>42.031999999999996</v>
      </c>
      <c r="G943" s="41"/>
      <c r="H943" s="47"/>
    </row>
    <row r="944" s="2" customFormat="1" ht="16.8" customHeight="1">
      <c r="A944" s="41"/>
      <c r="B944" s="47"/>
      <c r="C944" s="304" t="s">
        <v>2194</v>
      </c>
      <c r="D944" s="304" t="s">
        <v>2195</v>
      </c>
      <c r="E944" s="20" t="s">
        <v>140</v>
      </c>
      <c r="F944" s="305">
        <v>50438</v>
      </c>
      <c r="G944" s="41"/>
      <c r="H944" s="47"/>
    </row>
    <row r="945" s="2" customFormat="1" ht="16.8" customHeight="1">
      <c r="A945" s="41"/>
      <c r="B945" s="47"/>
      <c r="C945" s="304" t="s">
        <v>2205</v>
      </c>
      <c r="D945" s="304" t="s">
        <v>2206</v>
      </c>
      <c r="E945" s="20" t="s">
        <v>550</v>
      </c>
      <c r="F945" s="305">
        <v>8.4060000000000006</v>
      </c>
      <c r="G945" s="41"/>
      <c r="H945" s="47"/>
    </row>
    <row r="946" s="2" customFormat="1" ht="16.8" customHeight="1">
      <c r="A946" s="41"/>
      <c r="B946" s="47"/>
      <c r="C946" s="300" t="s">
        <v>1962</v>
      </c>
      <c r="D946" s="301" t="s">
        <v>1963</v>
      </c>
      <c r="E946" s="302" t="s">
        <v>194</v>
      </c>
      <c r="F946" s="303">
        <v>114.29000000000001</v>
      </c>
      <c r="G946" s="41"/>
      <c r="H946" s="47"/>
    </row>
    <row r="947" s="2" customFormat="1" ht="16.8" customHeight="1">
      <c r="A947" s="41"/>
      <c r="B947" s="47"/>
      <c r="C947" s="304" t="s">
        <v>21</v>
      </c>
      <c r="D947" s="304" t="s">
        <v>2776</v>
      </c>
      <c r="E947" s="20" t="s">
        <v>21</v>
      </c>
      <c r="F947" s="305">
        <v>0</v>
      </c>
      <c r="G947" s="41"/>
      <c r="H947" s="47"/>
    </row>
    <row r="948" s="2" customFormat="1" ht="16.8" customHeight="1">
      <c r="A948" s="41"/>
      <c r="B948" s="47"/>
      <c r="C948" s="304" t="s">
        <v>21</v>
      </c>
      <c r="D948" s="304" t="s">
        <v>2060</v>
      </c>
      <c r="E948" s="20" t="s">
        <v>21</v>
      </c>
      <c r="F948" s="305">
        <v>114.29000000000001</v>
      </c>
      <c r="G948" s="41"/>
      <c r="H948" s="47"/>
    </row>
    <row r="949" s="2" customFormat="1" ht="16.8" customHeight="1">
      <c r="A949" s="41"/>
      <c r="B949" s="47"/>
      <c r="C949" s="304" t="s">
        <v>1962</v>
      </c>
      <c r="D949" s="304" t="s">
        <v>280</v>
      </c>
      <c r="E949" s="20" t="s">
        <v>21</v>
      </c>
      <c r="F949" s="305">
        <v>114.29000000000001</v>
      </c>
      <c r="G949" s="41"/>
      <c r="H949" s="47"/>
    </row>
    <row r="950" s="2" customFormat="1" ht="16.8" customHeight="1">
      <c r="A950" s="41"/>
      <c r="B950" s="47"/>
      <c r="C950" s="306" t="s">
        <v>3096</v>
      </c>
      <c r="D950" s="41"/>
      <c r="E950" s="41"/>
      <c r="F950" s="41"/>
      <c r="G950" s="41"/>
      <c r="H950" s="47"/>
    </row>
    <row r="951" s="2" customFormat="1" ht="16.8" customHeight="1">
      <c r="A951" s="41"/>
      <c r="B951" s="47"/>
      <c r="C951" s="304" t="s">
        <v>2771</v>
      </c>
      <c r="D951" s="304" t="s">
        <v>2772</v>
      </c>
      <c r="E951" s="20" t="s">
        <v>194</v>
      </c>
      <c r="F951" s="305">
        <v>114.29000000000001</v>
      </c>
      <c r="G951" s="41"/>
      <c r="H951" s="47"/>
    </row>
    <row r="952" s="2" customFormat="1" ht="16.8" customHeight="1">
      <c r="A952" s="41"/>
      <c r="B952" s="47"/>
      <c r="C952" s="304" t="s">
        <v>2777</v>
      </c>
      <c r="D952" s="304" t="s">
        <v>2778</v>
      </c>
      <c r="E952" s="20" t="s">
        <v>140</v>
      </c>
      <c r="F952" s="305">
        <v>171.435</v>
      </c>
      <c r="G952" s="41"/>
      <c r="H952" s="47"/>
    </row>
    <row r="953" s="2" customFormat="1" ht="16.8" customHeight="1">
      <c r="A953" s="41"/>
      <c r="B953" s="47"/>
      <c r="C953" s="300" t="s">
        <v>1965</v>
      </c>
      <c r="D953" s="301" t="s">
        <v>1966</v>
      </c>
      <c r="E953" s="302" t="s">
        <v>194</v>
      </c>
      <c r="F953" s="303">
        <v>34.468000000000004</v>
      </c>
      <c r="G953" s="41"/>
      <c r="H953" s="47"/>
    </row>
    <row r="954" s="2" customFormat="1" ht="16.8" customHeight="1">
      <c r="A954" s="41"/>
      <c r="B954" s="47"/>
      <c r="C954" s="304" t="s">
        <v>21</v>
      </c>
      <c r="D954" s="304" t="s">
        <v>2748</v>
      </c>
      <c r="E954" s="20" t="s">
        <v>21</v>
      </c>
      <c r="F954" s="305">
        <v>0</v>
      </c>
      <c r="G954" s="41"/>
      <c r="H954" s="47"/>
    </row>
    <row r="955" s="2" customFormat="1" ht="16.8" customHeight="1">
      <c r="A955" s="41"/>
      <c r="B955" s="47"/>
      <c r="C955" s="304" t="s">
        <v>21</v>
      </c>
      <c r="D955" s="304" t="s">
        <v>2749</v>
      </c>
      <c r="E955" s="20" t="s">
        <v>21</v>
      </c>
      <c r="F955" s="305">
        <v>34.468000000000004</v>
      </c>
      <c r="G955" s="41"/>
      <c r="H955" s="47"/>
    </row>
    <row r="956" s="2" customFormat="1" ht="16.8" customHeight="1">
      <c r="A956" s="41"/>
      <c r="B956" s="47"/>
      <c r="C956" s="304" t="s">
        <v>1965</v>
      </c>
      <c r="D956" s="304" t="s">
        <v>280</v>
      </c>
      <c r="E956" s="20" t="s">
        <v>21</v>
      </c>
      <c r="F956" s="305">
        <v>34.468000000000004</v>
      </c>
      <c r="G956" s="41"/>
      <c r="H956" s="47"/>
    </row>
    <row r="957" s="2" customFormat="1" ht="16.8" customHeight="1">
      <c r="A957" s="41"/>
      <c r="B957" s="47"/>
      <c r="C957" s="306" t="s">
        <v>3096</v>
      </c>
      <c r="D957" s="41"/>
      <c r="E957" s="41"/>
      <c r="F957" s="41"/>
      <c r="G957" s="41"/>
      <c r="H957" s="47"/>
    </row>
    <row r="958" s="2" customFormat="1" ht="16.8" customHeight="1">
      <c r="A958" s="41"/>
      <c r="B958" s="47"/>
      <c r="C958" s="304" t="s">
        <v>2743</v>
      </c>
      <c r="D958" s="304" t="s">
        <v>2744</v>
      </c>
      <c r="E958" s="20" t="s">
        <v>194</v>
      </c>
      <c r="F958" s="305">
        <v>34.468000000000004</v>
      </c>
      <c r="G958" s="41"/>
      <c r="H958" s="47"/>
    </row>
    <row r="959" s="2" customFormat="1" ht="16.8" customHeight="1">
      <c r="A959" s="41"/>
      <c r="B959" s="47"/>
      <c r="C959" s="304" t="s">
        <v>2754</v>
      </c>
      <c r="D959" s="304" t="s">
        <v>2755</v>
      </c>
      <c r="E959" s="20" t="s">
        <v>194</v>
      </c>
      <c r="F959" s="305">
        <v>34.468000000000004</v>
      </c>
      <c r="G959" s="41"/>
      <c r="H959" s="47"/>
    </row>
    <row r="960" s="2" customFormat="1" ht="16.8" customHeight="1">
      <c r="A960" s="41"/>
      <c r="B960" s="47"/>
      <c r="C960" s="304" t="s">
        <v>2763</v>
      </c>
      <c r="D960" s="304" t="s">
        <v>2764</v>
      </c>
      <c r="E960" s="20" t="s">
        <v>194</v>
      </c>
      <c r="F960" s="305">
        <v>34.468000000000004</v>
      </c>
      <c r="G960" s="41"/>
      <c r="H960" s="47"/>
    </row>
    <row r="961" s="2" customFormat="1" ht="16.8" customHeight="1">
      <c r="A961" s="41"/>
      <c r="B961" s="47"/>
      <c r="C961" s="304" t="s">
        <v>2750</v>
      </c>
      <c r="D961" s="304" t="s">
        <v>2751</v>
      </c>
      <c r="E961" s="20" t="s">
        <v>550</v>
      </c>
      <c r="F961" s="305">
        <v>0.012</v>
      </c>
      <c r="G961" s="41"/>
      <c r="H961" s="47"/>
    </row>
    <row r="962" s="2" customFormat="1" ht="16.8" customHeight="1">
      <c r="A962" s="41"/>
      <c r="B962" s="47"/>
      <c r="C962" s="304" t="s">
        <v>2768</v>
      </c>
      <c r="D962" s="304" t="s">
        <v>2769</v>
      </c>
      <c r="E962" s="20" t="s">
        <v>194</v>
      </c>
      <c r="F962" s="305">
        <v>42.085000000000001</v>
      </c>
      <c r="G962" s="41"/>
      <c r="H962" s="47"/>
    </row>
    <row r="963" s="2" customFormat="1" ht="16.8" customHeight="1">
      <c r="A963" s="41"/>
      <c r="B963" s="47"/>
      <c r="C963" s="304" t="s">
        <v>2759</v>
      </c>
      <c r="D963" s="304" t="s">
        <v>2760</v>
      </c>
      <c r="E963" s="20" t="s">
        <v>194</v>
      </c>
      <c r="F963" s="305">
        <v>42.085000000000001</v>
      </c>
      <c r="G963" s="41"/>
      <c r="H963" s="47"/>
    </row>
    <row r="964" s="2" customFormat="1" ht="16.8" customHeight="1">
      <c r="A964" s="41"/>
      <c r="B964" s="47"/>
      <c r="C964" s="300" t="s">
        <v>598</v>
      </c>
      <c r="D964" s="301" t="s">
        <v>599</v>
      </c>
      <c r="E964" s="302" t="s">
        <v>543</v>
      </c>
      <c r="F964" s="303">
        <v>38.351999999999997</v>
      </c>
      <c r="G964" s="41"/>
      <c r="H964" s="47"/>
    </row>
    <row r="965" s="2" customFormat="1" ht="16.8" customHeight="1">
      <c r="A965" s="41"/>
      <c r="B965" s="47"/>
      <c r="C965" s="304" t="s">
        <v>21</v>
      </c>
      <c r="D965" s="304" t="s">
        <v>2103</v>
      </c>
      <c r="E965" s="20" t="s">
        <v>21</v>
      </c>
      <c r="F965" s="305">
        <v>0</v>
      </c>
      <c r="G965" s="41"/>
      <c r="H965" s="47"/>
    </row>
    <row r="966" s="2" customFormat="1" ht="16.8" customHeight="1">
      <c r="A966" s="41"/>
      <c r="B966" s="47"/>
      <c r="C966" s="304" t="s">
        <v>21</v>
      </c>
      <c r="D966" s="304" t="s">
        <v>2104</v>
      </c>
      <c r="E966" s="20" t="s">
        <v>21</v>
      </c>
      <c r="F966" s="305">
        <v>28.289999999999999</v>
      </c>
      <c r="G966" s="41"/>
      <c r="H966" s="47"/>
    </row>
    <row r="967" s="2" customFormat="1" ht="16.8" customHeight="1">
      <c r="A967" s="41"/>
      <c r="B967" s="47"/>
      <c r="C967" s="304" t="s">
        <v>21</v>
      </c>
      <c r="D967" s="304" t="s">
        <v>2105</v>
      </c>
      <c r="E967" s="20" t="s">
        <v>21</v>
      </c>
      <c r="F967" s="305">
        <v>10.061999999999999</v>
      </c>
      <c r="G967" s="41"/>
      <c r="H967" s="47"/>
    </row>
    <row r="968" s="2" customFormat="1" ht="16.8" customHeight="1">
      <c r="A968" s="41"/>
      <c r="B968" s="47"/>
      <c r="C968" s="304" t="s">
        <v>598</v>
      </c>
      <c r="D968" s="304" t="s">
        <v>280</v>
      </c>
      <c r="E968" s="20" t="s">
        <v>21</v>
      </c>
      <c r="F968" s="305">
        <v>38.351999999999997</v>
      </c>
      <c r="G968" s="41"/>
      <c r="H968" s="47"/>
    </row>
    <row r="969" s="2" customFormat="1" ht="16.8" customHeight="1">
      <c r="A969" s="41"/>
      <c r="B969" s="47"/>
      <c r="C969" s="306" t="s">
        <v>3096</v>
      </c>
      <c r="D969" s="41"/>
      <c r="E969" s="41"/>
      <c r="F969" s="41"/>
      <c r="G969" s="41"/>
      <c r="H969" s="47"/>
    </row>
    <row r="970" s="2" customFormat="1" ht="16.8" customHeight="1">
      <c r="A970" s="41"/>
      <c r="B970" s="47"/>
      <c r="C970" s="304" t="s">
        <v>2098</v>
      </c>
      <c r="D970" s="304" t="s">
        <v>2099</v>
      </c>
      <c r="E970" s="20" t="s">
        <v>543</v>
      </c>
      <c r="F970" s="305">
        <v>38.351999999999997</v>
      </c>
      <c r="G970" s="41"/>
      <c r="H970" s="47"/>
    </row>
    <row r="971" s="2" customFormat="1" ht="16.8" customHeight="1">
      <c r="A971" s="41"/>
      <c r="B971" s="47"/>
      <c r="C971" s="304" t="s">
        <v>873</v>
      </c>
      <c r="D971" s="304" t="s">
        <v>2209</v>
      </c>
      <c r="E971" s="20" t="s">
        <v>550</v>
      </c>
      <c r="F971" s="305">
        <v>541.32899999999995</v>
      </c>
      <c r="G971" s="41"/>
      <c r="H971" s="47"/>
    </row>
    <row r="972" s="2" customFormat="1" ht="16.8" customHeight="1">
      <c r="A972" s="41"/>
      <c r="B972" s="47"/>
      <c r="C972" s="304" t="s">
        <v>865</v>
      </c>
      <c r="D972" s="304" t="s">
        <v>866</v>
      </c>
      <c r="E972" s="20" t="s">
        <v>543</v>
      </c>
      <c r="F972" s="305">
        <v>180.81399999999999</v>
      </c>
      <c r="G972" s="41"/>
      <c r="H972" s="47"/>
    </row>
    <row r="973" s="2" customFormat="1" ht="16.8" customHeight="1">
      <c r="A973" s="41"/>
      <c r="B973" s="47"/>
      <c r="C973" s="300" t="s">
        <v>1972</v>
      </c>
      <c r="D973" s="301" t="s">
        <v>1972</v>
      </c>
      <c r="E973" s="302" t="s">
        <v>543</v>
      </c>
      <c r="F973" s="303">
        <v>6.6559999999999997</v>
      </c>
      <c r="G973" s="41"/>
      <c r="H973" s="47"/>
    </row>
    <row r="974" s="2" customFormat="1" ht="16.8" customHeight="1">
      <c r="A974" s="41"/>
      <c r="B974" s="47"/>
      <c r="C974" s="304" t="s">
        <v>21</v>
      </c>
      <c r="D974" s="304" t="s">
        <v>2089</v>
      </c>
      <c r="E974" s="20" t="s">
        <v>21</v>
      </c>
      <c r="F974" s="305">
        <v>0</v>
      </c>
      <c r="G974" s="41"/>
      <c r="H974" s="47"/>
    </row>
    <row r="975" s="2" customFormat="1" ht="16.8" customHeight="1">
      <c r="A975" s="41"/>
      <c r="B975" s="47"/>
      <c r="C975" s="304" t="s">
        <v>1972</v>
      </c>
      <c r="D975" s="304" t="s">
        <v>2090</v>
      </c>
      <c r="E975" s="20" t="s">
        <v>21</v>
      </c>
      <c r="F975" s="305">
        <v>6.6559999999999997</v>
      </c>
      <c r="G975" s="41"/>
      <c r="H975" s="47"/>
    </row>
    <row r="976" s="2" customFormat="1" ht="16.8" customHeight="1">
      <c r="A976" s="41"/>
      <c r="B976" s="47"/>
      <c r="C976" s="306" t="s">
        <v>3096</v>
      </c>
      <c r="D976" s="41"/>
      <c r="E976" s="41"/>
      <c r="F976" s="41"/>
      <c r="G976" s="41"/>
      <c r="H976" s="47"/>
    </row>
    <row r="977" s="2" customFormat="1" ht="16.8" customHeight="1">
      <c r="A977" s="41"/>
      <c r="B977" s="47"/>
      <c r="C977" s="304" t="s">
        <v>2084</v>
      </c>
      <c r="D977" s="304" t="s">
        <v>2085</v>
      </c>
      <c r="E977" s="20" t="s">
        <v>543</v>
      </c>
      <c r="F977" s="305">
        <v>6.6559999999999997</v>
      </c>
      <c r="G977" s="41"/>
      <c r="H977" s="47"/>
    </row>
    <row r="978" s="2" customFormat="1" ht="16.8" customHeight="1">
      <c r="A978" s="41"/>
      <c r="B978" s="47"/>
      <c r="C978" s="304" t="s">
        <v>2106</v>
      </c>
      <c r="D978" s="304" t="s">
        <v>2107</v>
      </c>
      <c r="E978" s="20" t="s">
        <v>543</v>
      </c>
      <c r="F978" s="305">
        <v>16.640000000000001</v>
      </c>
      <c r="G978" s="41"/>
      <c r="H978" s="47"/>
    </row>
    <row r="979" s="2" customFormat="1" ht="16.8" customHeight="1">
      <c r="A979" s="41"/>
      <c r="B979" s="47"/>
      <c r="C979" s="304" t="s">
        <v>1729</v>
      </c>
      <c r="D979" s="304" t="s">
        <v>1730</v>
      </c>
      <c r="E979" s="20" t="s">
        <v>550</v>
      </c>
      <c r="F979" s="305">
        <v>13.685000000000001</v>
      </c>
      <c r="G979" s="41"/>
      <c r="H979" s="47"/>
    </row>
    <row r="980" s="2" customFormat="1" ht="16.8" customHeight="1">
      <c r="A980" s="41"/>
      <c r="B980" s="47"/>
      <c r="C980" s="300" t="s">
        <v>1974</v>
      </c>
      <c r="D980" s="301" t="s">
        <v>1975</v>
      </c>
      <c r="E980" s="302" t="s">
        <v>140</v>
      </c>
      <c r="F980" s="303">
        <v>2273.4699999999998</v>
      </c>
      <c r="G980" s="41"/>
      <c r="H980" s="47"/>
    </row>
    <row r="981" s="2" customFormat="1" ht="16.8" customHeight="1">
      <c r="A981" s="41"/>
      <c r="B981" s="47"/>
      <c r="C981" s="304" t="s">
        <v>21</v>
      </c>
      <c r="D981" s="304" t="s">
        <v>2883</v>
      </c>
      <c r="E981" s="20" t="s">
        <v>21</v>
      </c>
      <c r="F981" s="305">
        <v>0</v>
      </c>
      <c r="G981" s="41"/>
      <c r="H981" s="47"/>
    </row>
    <row r="982" s="2" customFormat="1" ht="16.8" customHeight="1">
      <c r="A982" s="41"/>
      <c r="B982" s="47"/>
      <c r="C982" s="304" t="s">
        <v>21</v>
      </c>
      <c r="D982" s="304" t="s">
        <v>1976</v>
      </c>
      <c r="E982" s="20" t="s">
        <v>21</v>
      </c>
      <c r="F982" s="305">
        <v>2273.4699999999998</v>
      </c>
      <c r="G982" s="41"/>
      <c r="H982" s="47"/>
    </row>
    <row r="983" s="2" customFormat="1" ht="16.8" customHeight="1">
      <c r="A983" s="41"/>
      <c r="B983" s="47"/>
      <c r="C983" s="304" t="s">
        <v>1974</v>
      </c>
      <c r="D983" s="304" t="s">
        <v>280</v>
      </c>
      <c r="E983" s="20" t="s">
        <v>21</v>
      </c>
      <c r="F983" s="305">
        <v>2273.4699999999998</v>
      </c>
      <c r="G983" s="41"/>
      <c r="H983" s="47"/>
    </row>
    <row r="984" s="2" customFormat="1" ht="16.8" customHeight="1">
      <c r="A984" s="41"/>
      <c r="B984" s="47"/>
      <c r="C984" s="306" t="s">
        <v>3096</v>
      </c>
      <c r="D984" s="41"/>
      <c r="E984" s="41"/>
      <c r="F984" s="41"/>
      <c r="G984" s="41"/>
      <c r="H984" s="47"/>
    </row>
    <row r="985" s="2" customFormat="1" ht="16.8" customHeight="1">
      <c r="A985" s="41"/>
      <c r="B985" s="47"/>
      <c r="C985" s="304" t="s">
        <v>2878</v>
      </c>
      <c r="D985" s="304" t="s">
        <v>2879</v>
      </c>
      <c r="E985" s="20" t="s">
        <v>140</v>
      </c>
      <c r="F985" s="305">
        <v>2273.4699999999998</v>
      </c>
      <c r="G985" s="41"/>
      <c r="H985" s="47"/>
    </row>
    <row r="986" s="2" customFormat="1" ht="16.8" customHeight="1">
      <c r="A986" s="41"/>
      <c r="B986" s="47"/>
      <c r="C986" s="304" t="s">
        <v>1816</v>
      </c>
      <c r="D986" s="304" t="s">
        <v>1817</v>
      </c>
      <c r="E986" s="20" t="s">
        <v>140</v>
      </c>
      <c r="F986" s="305">
        <v>19587.66</v>
      </c>
      <c r="G986" s="41"/>
      <c r="H986" s="47"/>
    </row>
    <row r="987" s="2" customFormat="1" ht="16.8" customHeight="1">
      <c r="A987" s="41"/>
      <c r="B987" s="47"/>
      <c r="C987" s="300" t="s">
        <v>1977</v>
      </c>
      <c r="D987" s="301" t="s">
        <v>1978</v>
      </c>
      <c r="E987" s="302" t="s">
        <v>472</v>
      </c>
      <c r="F987" s="303">
        <v>8</v>
      </c>
      <c r="G987" s="41"/>
      <c r="H987" s="47"/>
    </row>
    <row r="988" s="2" customFormat="1" ht="16.8" customHeight="1">
      <c r="A988" s="41"/>
      <c r="B988" s="47"/>
      <c r="C988" s="304" t="s">
        <v>21</v>
      </c>
      <c r="D988" s="304" t="s">
        <v>2576</v>
      </c>
      <c r="E988" s="20" t="s">
        <v>21</v>
      </c>
      <c r="F988" s="305">
        <v>0</v>
      </c>
      <c r="G988" s="41"/>
      <c r="H988" s="47"/>
    </row>
    <row r="989" s="2" customFormat="1" ht="16.8" customHeight="1">
      <c r="A989" s="41"/>
      <c r="B989" s="47"/>
      <c r="C989" s="304" t="s">
        <v>21</v>
      </c>
      <c r="D989" s="304" t="s">
        <v>2577</v>
      </c>
      <c r="E989" s="20" t="s">
        <v>21</v>
      </c>
      <c r="F989" s="305">
        <v>8</v>
      </c>
      <c r="G989" s="41"/>
      <c r="H989" s="47"/>
    </row>
    <row r="990" s="2" customFormat="1" ht="16.8" customHeight="1">
      <c r="A990" s="41"/>
      <c r="B990" s="47"/>
      <c r="C990" s="304" t="s">
        <v>1977</v>
      </c>
      <c r="D990" s="304" t="s">
        <v>280</v>
      </c>
      <c r="E990" s="20" t="s">
        <v>21</v>
      </c>
      <c r="F990" s="305">
        <v>8</v>
      </c>
      <c r="G990" s="41"/>
      <c r="H990" s="47"/>
    </row>
    <row r="991" s="2" customFormat="1" ht="16.8" customHeight="1">
      <c r="A991" s="41"/>
      <c r="B991" s="47"/>
      <c r="C991" s="306" t="s">
        <v>3096</v>
      </c>
      <c r="D991" s="41"/>
      <c r="E991" s="41"/>
      <c r="F991" s="41"/>
      <c r="G991" s="41"/>
      <c r="H991" s="47"/>
    </row>
    <row r="992" s="2" customFormat="1" ht="16.8" customHeight="1">
      <c r="A992" s="41"/>
      <c r="B992" s="47"/>
      <c r="C992" s="304" t="s">
        <v>2572</v>
      </c>
      <c r="D992" s="304" t="s">
        <v>2573</v>
      </c>
      <c r="E992" s="20" t="s">
        <v>472</v>
      </c>
      <c r="F992" s="305">
        <v>8</v>
      </c>
      <c r="G992" s="41"/>
      <c r="H992" s="47"/>
    </row>
    <row r="993" s="2" customFormat="1" ht="16.8" customHeight="1">
      <c r="A993" s="41"/>
      <c r="B993" s="47"/>
      <c r="C993" s="304" t="s">
        <v>2594</v>
      </c>
      <c r="D993" s="304" t="s">
        <v>2595</v>
      </c>
      <c r="E993" s="20" t="s">
        <v>472</v>
      </c>
      <c r="F993" s="305">
        <v>8</v>
      </c>
      <c r="G993" s="41"/>
      <c r="H993" s="47"/>
    </row>
    <row r="994" s="2" customFormat="1" ht="16.8" customHeight="1">
      <c r="A994" s="41"/>
      <c r="B994" s="47"/>
      <c r="C994" s="300" t="s">
        <v>1979</v>
      </c>
      <c r="D994" s="301" t="s">
        <v>1980</v>
      </c>
      <c r="E994" s="302" t="s">
        <v>472</v>
      </c>
      <c r="F994" s="303">
        <v>392</v>
      </c>
      <c r="G994" s="41"/>
      <c r="H994" s="47"/>
    </row>
    <row r="995" s="2" customFormat="1" ht="16.8" customHeight="1">
      <c r="A995" s="41"/>
      <c r="B995" s="47"/>
      <c r="C995" s="304" t="s">
        <v>21</v>
      </c>
      <c r="D995" s="304" t="s">
        <v>2567</v>
      </c>
      <c r="E995" s="20" t="s">
        <v>21</v>
      </c>
      <c r="F995" s="305">
        <v>0</v>
      </c>
      <c r="G995" s="41"/>
      <c r="H995" s="47"/>
    </row>
    <row r="996" s="2" customFormat="1" ht="16.8" customHeight="1">
      <c r="A996" s="41"/>
      <c r="B996" s="47"/>
      <c r="C996" s="304" t="s">
        <v>21</v>
      </c>
      <c r="D996" s="304" t="s">
        <v>2568</v>
      </c>
      <c r="E996" s="20" t="s">
        <v>21</v>
      </c>
      <c r="F996" s="305">
        <v>24</v>
      </c>
      <c r="G996" s="41"/>
      <c r="H996" s="47"/>
    </row>
    <row r="997" s="2" customFormat="1" ht="16.8" customHeight="1">
      <c r="A997" s="41"/>
      <c r="B997" s="47"/>
      <c r="C997" s="304" t="s">
        <v>21</v>
      </c>
      <c r="D997" s="304" t="s">
        <v>2569</v>
      </c>
      <c r="E997" s="20" t="s">
        <v>21</v>
      </c>
      <c r="F997" s="305">
        <v>280</v>
      </c>
      <c r="G997" s="41"/>
      <c r="H997" s="47"/>
    </row>
    <row r="998" s="2" customFormat="1" ht="16.8" customHeight="1">
      <c r="A998" s="41"/>
      <c r="B998" s="47"/>
      <c r="C998" s="304" t="s">
        <v>21</v>
      </c>
      <c r="D998" s="304" t="s">
        <v>2570</v>
      </c>
      <c r="E998" s="20" t="s">
        <v>21</v>
      </c>
      <c r="F998" s="305">
        <v>40</v>
      </c>
      <c r="G998" s="41"/>
      <c r="H998" s="47"/>
    </row>
    <row r="999" s="2" customFormat="1" ht="16.8" customHeight="1">
      <c r="A999" s="41"/>
      <c r="B999" s="47"/>
      <c r="C999" s="304" t="s">
        <v>21</v>
      </c>
      <c r="D999" s="304" t="s">
        <v>2571</v>
      </c>
      <c r="E999" s="20" t="s">
        <v>21</v>
      </c>
      <c r="F999" s="305">
        <v>48</v>
      </c>
      <c r="G999" s="41"/>
      <c r="H999" s="47"/>
    </row>
    <row r="1000" s="2" customFormat="1" ht="16.8" customHeight="1">
      <c r="A1000" s="41"/>
      <c r="B1000" s="47"/>
      <c r="C1000" s="304" t="s">
        <v>1979</v>
      </c>
      <c r="D1000" s="304" t="s">
        <v>280</v>
      </c>
      <c r="E1000" s="20" t="s">
        <v>21</v>
      </c>
      <c r="F1000" s="305">
        <v>392</v>
      </c>
      <c r="G1000" s="41"/>
      <c r="H1000" s="47"/>
    </row>
    <row r="1001" s="2" customFormat="1" ht="16.8" customHeight="1">
      <c r="A1001" s="41"/>
      <c r="B1001" s="47"/>
      <c r="C1001" s="306" t="s">
        <v>3096</v>
      </c>
      <c r="D1001" s="41"/>
      <c r="E1001" s="41"/>
      <c r="F1001" s="41"/>
      <c r="G1001" s="41"/>
      <c r="H1001" s="47"/>
    </row>
    <row r="1002" s="2" customFormat="1" ht="16.8" customHeight="1">
      <c r="A1002" s="41"/>
      <c r="B1002" s="47"/>
      <c r="C1002" s="304" t="s">
        <v>2562</v>
      </c>
      <c r="D1002" s="304" t="s">
        <v>2563</v>
      </c>
      <c r="E1002" s="20" t="s">
        <v>472</v>
      </c>
      <c r="F1002" s="305">
        <v>392</v>
      </c>
      <c r="G1002" s="41"/>
      <c r="H1002" s="47"/>
    </row>
    <row r="1003" s="2" customFormat="1" ht="16.8" customHeight="1">
      <c r="A1003" s="41"/>
      <c r="B1003" s="47"/>
      <c r="C1003" s="304" t="s">
        <v>2590</v>
      </c>
      <c r="D1003" s="304" t="s">
        <v>2591</v>
      </c>
      <c r="E1003" s="20" t="s">
        <v>472</v>
      </c>
      <c r="F1003" s="305">
        <v>392</v>
      </c>
      <c r="G1003" s="41"/>
      <c r="H1003" s="47"/>
    </row>
    <row r="1004" s="2" customFormat="1" ht="16.8" customHeight="1">
      <c r="A1004" s="41"/>
      <c r="B1004" s="47"/>
      <c r="C1004" s="300" t="s">
        <v>1982</v>
      </c>
      <c r="D1004" s="301" t="s">
        <v>1983</v>
      </c>
      <c r="E1004" s="302" t="s">
        <v>140</v>
      </c>
      <c r="F1004" s="303">
        <v>14150.5</v>
      </c>
      <c r="G1004" s="41"/>
      <c r="H1004" s="47"/>
    </row>
    <row r="1005" s="2" customFormat="1" ht="16.8" customHeight="1">
      <c r="A1005" s="41"/>
      <c r="B1005" s="47"/>
      <c r="C1005" s="304" t="s">
        <v>21</v>
      </c>
      <c r="D1005" s="304" t="s">
        <v>2876</v>
      </c>
      <c r="E1005" s="20" t="s">
        <v>21</v>
      </c>
      <c r="F1005" s="305">
        <v>7199.5</v>
      </c>
      <c r="G1005" s="41"/>
      <c r="H1005" s="47"/>
    </row>
    <row r="1006" s="2" customFormat="1" ht="16.8" customHeight="1">
      <c r="A1006" s="41"/>
      <c r="B1006" s="47"/>
      <c r="C1006" s="304" t="s">
        <v>21</v>
      </c>
      <c r="D1006" s="304" t="s">
        <v>2877</v>
      </c>
      <c r="E1006" s="20" t="s">
        <v>21</v>
      </c>
      <c r="F1006" s="305">
        <v>6951</v>
      </c>
      <c r="G1006" s="41"/>
      <c r="H1006" s="47"/>
    </row>
    <row r="1007" s="2" customFormat="1" ht="16.8" customHeight="1">
      <c r="A1007" s="41"/>
      <c r="B1007" s="47"/>
      <c r="C1007" s="304" t="s">
        <v>1982</v>
      </c>
      <c r="D1007" s="304" t="s">
        <v>280</v>
      </c>
      <c r="E1007" s="20" t="s">
        <v>21</v>
      </c>
      <c r="F1007" s="305">
        <v>14150.5</v>
      </c>
      <c r="G1007" s="41"/>
      <c r="H1007" s="47"/>
    </row>
    <row r="1008" s="2" customFormat="1" ht="16.8" customHeight="1">
      <c r="A1008" s="41"/>
      <c r="B1008" s="47"/>
      <c r="C1008" s="306" t="s">
        <v>3096</v>
      </c>
      <c r="D1008" s="41"/>
      <c r="E1008" s="41"/>
      <c r="F1008" s="41"/>
      <c r="G1008" s="41"/>
      <c r="H1008" s="47"/>
    </row>
    <row r="1009" s="2" customFormat="1" ht="16.8" customHeight="1">
      <c r="A1009" s="41"/>
      <c r="B1009" s="47"/>
      <c r="C1009" s="304" t="s">
        <v>2871</v>
      </c>
      <c r="D1009" s="304" t="s">
        <v>2872</v>
      </c>
      <c r="E1009" s="20" t="s">
        <v>140</v>
      </c>
      <c r="F1009" s="305">
        <v>14150.5</v>
      </c>
      <c r="G1009" s="41"/>
      <c r="H1009" s="47"/>
    </row>
    <row r="1010" s="2" customFormat="1" ht="16.8" customHeight="1">
      <c r="A1010" s="41"/>
      <c r="B1010" s="47"/>
      <c r="C1010" s="304" t="s">
        <v>1816</v>
      </c>
      <c r="D1010" s="304" t="s">
        <v>1817</v>
      </c>
      <c r="E1010" s="20" t="s">
        <v>140</v>
      </c>
      <c r="F1010" s="305">
        <v>19587.66</v>
      </c>
      <c r="G1010" s="41"/>
      <c r="H1010" s="47"/>
    </row>
    <row r="1011" s="2" customFormat="1" ht="16.8" customHeight="1">
      <c r="A1011" s="41"/>
      <c r="B1011" s="47"/>
      <c r="C1011" s="304" t="s">
        <v>1872</v>
      </c>
      <c r="D1011" s="304" t="s">
        <v>1873</v>
      </c>
      <c r="E1011" s="20" t="s">
        <v>140</v>
      </c>
      <c r="F1011" s="305">
        <v>17797.883999999998</v>
      </c>
      <c r="G1011" s="41"/>
      <c r="H1011" s="47"/>
    </row>
    <row r="1012" s="2" customFormat="1" ht="16.8" customHeight="1">
      <c r="A1012" s="41"/>
      <c r="B1012" s="47"/>
      <c r="C1012" s="300" t="s">
        <v>2028</v>
      </c>
      <c r="D1012" s="301" t="s">
        <v>2029</v>
      </c>
      <c r="E1012" s="302" t="s">
        <v>140</v>
      </c>
      <c r="F1012" s="303">
        <v>105.95999999999999</v>
      </c>
      <c r="G1012" s="41"/>
      <c r="H1012" s="47"/>
    </row>
    <row r="1013" s="2" customFormat="1" ht="16.8" customHeight="1">
      <c r="A1013" s="41"/>
      <c r="B1013" s="47"/>
      <c r="C1013" s="304" t="s">
        <v>21</v>
      </c>
      <c r="D1013" s="304" t="s">
        <v>2856</v>
      </c>
      <c r="E1013" s="20" t="s">
        <v>21</v>
      </c>
      <c r="F1013" s="305">
        <v>0</v>
      </c>
      <c r="G1013" s="41"/>
      <c r="H1013" s="47"/>
    </row>
    <row r="1014" s="2" customFormat="1" ht="16.8" customHeight="1">
      <c r="A1014" s="41"/>
      <c r="B1014" s="47"/>
      <c r="C1014" s="304" t="s">
        <v>2028</v>
      </c>
      <c r="D1014" s="304" t="s">
        <v>2857</v>
      </c>
      <c r="E1014" s="20" t="s">
        <v>21</v>
      </c>
      <c r="F1014" s="305">
        <v>105.95999999999999</v>
      </c>
      <c r="G1014" s="41"/>
      <c r="H1014" s="47"/>
    </row>
    <row r="1015" s="2" customFormat="1" ht="16.8" customHeight="1">
      <c r="A1015" s="41"/>
      <c r="B1015" s="47"/>
      <c r="C1015" s="306" t="s">
        <v>3096</v>
      </c>
      <c r="D1015" s="41"/>
      <c r="E1015" s="41"/>
      <c r="F1015" s="41"/>
      <c r="G1015" s="41"/>
      <c r="H1015" s="47"/>
    </row>
    <row r="1016" s="2" customFormat="1" ht="16.8" customHeight="1">
      <c r="A1016" s="41"/>
      <c r="B1016" s="47"/>
      <c r="C1016" s="304" t="s">
        <v>2852</v>
      </c>
      <c r="D1016" s="304" t="s">
        <v>2853</v>
      </c>
      <c r="E1016" s="20" t="s">
        <v>140</v>
      </c>
      <c r="F1016" s="305">
        <v>105.95999999999999</v>
      </c>
      <c r="G1016" s="41"/>
      <c r="H1016" s="47"/>
    </row>
    <row r="1017" s="2" customFormat="1" ht="16.8" customHeight="1">
      <c r="A1017" s="41"/>
      <c r="B1017" s="47"/>
      <c r="C1017" s="304" t="s">
        <v>1816</v>
      </c>
      <c r="D1017" s="304" t="s">
        <v>1817</v>
      </c>
      <c r="E1017" s="20" t="s">
        <v>140</v>
      </c>
      <c r="F1017" s="305">
        <v>19587.66</v>
      </c>
      <c r="G1017" s="41"/>
      <c r="H1017" s="47"/>
    </row>
    <row r="1018" s="2" customFormat="1" ht="16.8" customHeight="1">
      <c r="A1018" s="41"/>
      <c r="B1018" s="47"/>
      <c r="C1018" s="300" t="s">
        <v>2031</v>
      </c>
      <c r="D1018" s="301" t="s">
        <v>2032</v>
      </c>
      <c r="E1018" s="302" t="s">
        <v>140</v>
      </c>
      <c r="F1018" s="303">
        <v>117.66</v>
      </c>
      <c r="G1018" s="41"/>
      <c r="H1018" s="47"/>
    </row>
    <row r="1019" s="2" customFormat="1" ht="16.8" customHeight="1">
      <c r="A1019" s="41"/>
      <c r="B1019" s="47"/>
      <c r="C1019" s="304" t="s">
        <v>21</v>
      </c>
      <c r="D1019" s="304" t="s">
        <v>2856</v>
      </c>
      <c r="E1019" s="20" t="s">
        <v>21</v>
      </c>
      <c r="F1019" s="305">
        <v>0</v>
      </c>
      <c r="G1019" s="41"/>
      <c r="H1019" s="47"/>
    </row>
    <row r="1020" s="2" customFormat="1" ht="16.8" customHeight="1">
      <c r="A1020" s="41"/>
      <c r="B1020" s="47"/>
      <c r="C1020" s="304" t="s">
        <v>2031</v>
      </c>
      <c r="D1020" s="304" t="s">
        <v>2861</v>
      </c>
      <c r="E1020" s="20" t="s">
        <v>21</v>
      </c>
      <c r="F1020" s="305">
        <v>117.66</v>
      </c>
      <c r="G1020" s="41"/>
      <c r="H1020" s="47"/>
    </row>
    <row r="1021" s="2" customFormat="1" ht="16.8" customHeight="1">
      <c r="A1021" s="41"/>
      <c r="B1021" s="47"/>
      <c r="C1021" s="306" t="s">
        <v>3096</v>
      </c>
      <c r="D1021" s="41"/>
      <c r="E1021" s="41"/>
      <c r="F1021" s="41"/>
      <c r="G1021" s="41"/>
      <c r="H1021" s="47"/>
    </row>
    <row r="1022" s="2" customFormat="1" ht="16.8" customHeight="1">
      <c r="A1022" s="41"/>
      <c r="B1022" s="47"/>
      <c r="C1022" s="304" t="s">
        <v>1812</v>
      </c>
      <c r="D1022" s="304" t="s">
        <v>2858</v>
      </c>
      <c r="E1022" s="20" t="s">
        <v>140</v>
      </c>
      <c r="F1022" s="305">
        <v>117.66</v>
      </c>
      <c r="G1022" s="41"/>
      <c r="H1022" s="47"/>
    </row>
    <row r="1023" s="2" customFormat="1" ht="16.8" customHeight="1">
      <c r="A1023" s="41"/>
      <c r="B1023" s="47"/>
      <c r="C1023" s="304" t="s">
        <v>1816</v>
      </c>
      <c r="D1023" s="304" t="s">
        <v>1817</v>
      </c>
      <c r="E1023" s="20" t="s">
        <v>140</v>
      </c>
      <c r="F1023" s="305">
        <v>19587.66</v>
      </c>
      <c r="G1023" s="41"/>
      <c r="H1023" s="47"/>
    </row>
    <row r="1024" s="2" customFormat="1" ht="16.8" customHeight="1">
      <c r="A1024" s="41"/>
      <c r="B1024" s="47"/>
      <c r="C1024" s="300" t="s">
        <v>2025</v>
      </c>
      <c r="D1024" s="301" t="s">
        <v>2026</v>
      </c>
      <c r="E1024" s="302" t="s">
        <v>140</v>
      </c>
      <c r="F1024" s="303">
        <v>1502.55</v>
      </c>
      <c r="G1024" s="41"/>
      <c r="H1024" s="47"/>
    </row>
    <row r="1025" s="2" customFormat="1" ht="16.8" customHeight="1">
      <c r="A1025" s="41"/>
      <c r="B1025" s="47"/>
      <c r="C1025" s="304" t="s">
        <v>21</v>
      </c>
      <c r="D1025" s="304" t="s">
        <v>2865</v>
      </c>
      <c r="E1025" s="20" t="s">
        <v>21</v>
      </c>
      <c r="F1025" s="305">
        <v>0</v>
      </c>
      <c r="G1025" s="41"/>
      <c r="H1025" s="47"/>
    </row>
    <row r="1026" s="2" customFormat="1" ht="16.8" customHeight="1">
      <c r="A1026" s="41"/>
      <c r="B1026" s="47"/>
      <c r="C1026" s="304" t="s">
        <v>21</v>
      </c>
      <c r="D1026" s="304" t="s">
        <v>2866</v>
      </c>
      <c r="E1026" s="20" t="s">
        <v>21</v>
      </c>
      <c r="F1026" s="305">
        <v>1502.55</v>
      </c>
      <c r="G1026" s="41"/>
      <c r="H1026" s="47"/>
    </row>
    <row r="1027" s="2" customFormat="1" ht="16.8" customHeight="1">
      <c r="A1027" s="41"/>
      <c r="B1027" s="47"/>
      <c r="C1027" s="304" t="s">
        <v>2025</v>
      </c>
      <c r="D1027" s="304" t="s">
        <v>280</v>
      </c>
      <c r="E1027" s="20" t="s">
        <v>21</v>
      </c>
      <c r="F1027" s="305">
        <v>1502.55</v>
      </c>
      <c r="G1027" s="41"/>
      <c r="H1027" s="47"/>
    </row>
    <row r="1028" s="2" customFormat="1" ht="16.8" customHeight="1">
      <c r="A1028" s="41"/>
      <c r="B1028" s="47"/>
      <c r="C1028" s="306" t="s">
        <v>3096</v>
      </c>
      <c r="D1028" s="41"/>
      <c r="E1028" s="41"/>
      <c r="F1028" s="41"/>
      <c r="G1028" s="41"/>
      <c r="H1028" s="47"/>
    </row>
    <row r="1029" s="2" customFormat="1" ht="16.8" customHeight="1">
      <c r="A1029" s="41"/>
      <c r="B1029" s="47"/>
      <c r="C1029" s="304" t="s">
        <v>1833</v>
      </c>
      <c r="D1029" s="304" t="s">
        <v>2862</v>
      </c>
      <c r="E1029" s="20" t="s">
        <v>140</v>
      </c>
      <c r="F1029" s="305">
        <v>1502.55</v>
      </c>
      <c r="G1029" s="41"/>
      <c r="H1029" s="47"/>
    </row>
    <row r="1030" s="2" customFormat="1" ht="16.8" customHeight="1">
      <c r="A1030" s="41"/>
      <c r="B1030" s="47"/>
      <c r="C1030" s="304" t="s">
        <v>1816</v>
      </c>
      <c r="D1030" s="304" t="s">
        <v>1817</v>
      </c>
      <c r="E1030" s="20" t="s">
        <v>140</v>
      </c>
      <c r="F1030" s="305">
        <v>19587.66</v>
      </c>
      <c r="G1030" s="41"/>
      <c r="H1030" s="47"/>
    </row>
    <row r="1031" s="2" customFormat="1" ht="16.8" customHeight="1">
      <c r="A1031" s="41"/>
      <c r="B1031" s="47"/>
      <c r="C1031" s="300" t="s">
        <v>2067</v>
      </c>
      <c r="D1031" s="301" t="s">
        <v>2067</v>
      </c>
      <c r="E1031" s="302" t="s">
        <v>140</v>
      </c>
      <c r="F1031" s="303">
        <v>2.3700000000000001</v>
      </c>
      <c r="G1031" s="41"/>
      <c r="H1031" s="47"/>
    </row>
    <row r="1032" s="2" customFormat="1" ht="16.8" customHeight="1">
      <c r="A1032" s="41"/>
      <c r="B1032" s="47"/>
      <c r="C1032" s="304" t="s">
        <v>21</v>
      </c>
      <c r="D1032" s="304" t="s">
        <v>2865</v>
      </c>
      <c r="E1032" s="20" t="s">
        <v>21</v>
      </c>
      <c r="F1032" s="305">
        <v>0</v>
      </c>
      <c r="G1032" s="41"/>
      <c r="H1032" s="47"/>
    </row>
    <row r="1033" s="2" customFormat="1" ht="16.8" customHeight="1">
      <c r="A1033" s="41"/>
      <c r="B1033" s="47"/>
      <c r="C1033" s="304" t="s">
        <v>21</v>
      </c>
      <c r="D1033" s="304" t="s">
        <v>2870</v>
      </c>
      <c r="E1033" s="20" t="s">
        <v>21</v>
      </c>
      <c r="F1033" s="305">
        <v>2.3700000000000001</v>
      </c>
      <c r="G1033" s="41"/>
      <c r="H1033" s="47"/>
    </row>
    <row r="1034" s="2" customFormat="1" ht="16.8" customHeight="1">
      <c r="A1034" s="41"/>
      <c r="B1034" s="47"/>
      <c r="C1034" s="304" t="s">
        <v>2067</v>
      </c>
      <c r="D1034" s="304" t="s">
        <v>280</v>
      </c>
      <c r="E1034" s="20" t="s">
        <v>21</v>
      </c>
      <c r="F1034" s="305">
        <v>2.3700000000000001</v>
      </c>
      <c r="G1034" s="41"/>
      <c r="H1034" s="47"/>
    </row>
    <row r="1035" s="2" customFormat="1" ht="16.8" customHeight="1">
      <c r="A1035" s="41"/>
      <c r="B1035" s="47"/>
      <c r="C1035" s="306" t="s">
        <v>3096</v>
      </c>
      <c r="D1035" s="41"/>
      <c r="E1035" s="41"/>
      <c r="F1035" s="41"/>
      <c r="G1035" s="41"/>
      <c r="H1035" s="47"/>
    </row>
    <row r="1036" s="2" customFormat="1" ht="16.8" customHeight="1">
      <c r="A1036" s="41"/>
      <c r="B1036" s="47"/>
      <c r="C1036" s="304" t="s">
        <v>1800</v>
      </c>
      <c r="D1036" s="304" t="s">
        <v>2867</v>
      </c>
      <c r="E1036" s="20" t="s">
        <v>140</v>
      </c>
      <c r="F1036" s="305">
        <v>2.3700000000000001</v>
      </c>
      <c r="G1036" s="41"/>
      <c r="H1036" s="47"/>
    </row>
    <row r="1037" s="2" customFormat="1" ht="16.8" customHeight="1">
      <c r="A1037" s="41"/>
      <c r="B1037" s="47"/>
      <c r="C1037" s="304" t="s">
        <v>1816</v>
      </c>
      <c r="D1037" s="304" t="s">
        <v>1817</v>
      </c>
      <c r="E1037" s="20" t="s">
        <v>140</v>
      </c>
      <c r="F1037" s="305">
        <v>19587.66</v>
      </c>
      <c r="G1037" s="41"/>
      <c r="H1037" s="47"/>
    </row>
    <row r="1038" s="2" customFormat="1" ht="16.8" customHeight="1">
      <c r="A1038" s="41"/>
      <c r="B1038" s="47"/>
      <c r="C1038" s="300" t="s">
        <v>2020</v>
      </c>
      <c r="D1038" s="301" t="s">
        <v>2021</v>
      </c>
      <c r="E1038" s="302" t="s">
        <v>543</v>
      </c>
      <c r="F1038" s="303">
        <v>84.031999999999996</v>
      </c>
      <c r="G1038" s="41"/>
      <c r="H1038" s="47"/>
    </row>
    <row r="1039" s="2" customFormat="1" ht="16.8" customHeight="1">
      <c r="A1039" s="41"/>
      <c r="B1039" s="47"/>
      <c r="C1039" s="304" t="s">
        <v>21</v>
      </c>
      <c r="D1039" s="304" t="s">
        <v>2478</v>
      </c>
      <c r="E1039" s="20" t="s">
        <v>21</v>
      </c>
      <c r="F1039" s="305">
        <v>0</v>
      </c>
      <c r="G1039" s="41"/>
      <c r="H1039" s="47"/>
    </row>
    <row r="1040" s="2" customFormat="1" ht="16.8" customHeight="1">
      <c r="A1040" s="41"/>
      <c r="B1040" s="47"/>
      <c r="C1040" s="304" t="s">
        <v>2020</v>
      </c>
      <c r="D1040" s="304" t="s">
        <v>2505</v>
      </c>
      <c r="E1040" s="20" t="s">
        <v>21</v>
      </c>
      <c r="F1040" s="305">
        <v>84.031999999999996</v>
      </c>
      <c r="G1040" s="41"/>
      <c r="H1040" s="47"/>
    </row>
    <row r="1041" s="2" customFormat="1" ht="16.8" customHeight="1">
      <c r="A1041" s="41"/>
      <c r="B1041" s="47"/>
      <c r="C1041" s="306" t="s">
        <v>3096</v>
      </c>
      <c r="D1041" s="41"/>
      <c r="E1041" s="41"/>
      <c r="F1041" s="41"/>
      <c r="G1041" s="41"/>
      <c r="H1041" s="47"/>
    </row>
    <row r="1042" s="2" customFormat="1" ht="16.8" customHeight="1">
      <c r="A1042" s="41"/>
      <c r="B1042" s="47"/>
      <c r="C1042" s="304" t="s">
        <v>2500</v>
      </c>
      <c r="D1042" s="304" t="s">
        <v>2501</v>
      </c>
      <c r="E1042" s="20" t="s">
        <v>543</v>
      </c>
      <c r="F1042" s="305">
        <v>84.031999999999996</v>
      </c>
      <c r="G1042" s="41"/>
      <c r="H1042" s="47"/>
    </row>
    <row r="1043" s="2" customFormat="1" ht="16.8" customHeight="1">
      <c r="A1043" s="41"/>
      <c r="B1043" s="47"/>
      <c r="C1043" s="304" t="s">
        <v>2506</v>
      </c>
      <c r="D1043" s="304" t="s">
        <v>2507</v>
      </c>
      <c r="E1043" s="20" t="s">
        <v>543</v>
      </c>
      <c r="F1043" s="305">
        <v>84.031999999999996</v>
      </c>
      <c r="G1043" s="41"/>
      <c r="H1043" s="47"/>
    </row>
    <row r="1044" s="2" customFormat="1" ht="16.8" customHeight="1">
      <c r="A1044" s="41"/>
      <c r="B1044" s="47"/>
      <c r="C1044" s="304" t="s">
        <v>2511</v>
      </c>
      <c r="D1044" s="304" t="s">
        <v>2512</v>
      </c>
      <c r="E1044" s="20" t="s">
        <v>543</v>
      </c>
      <c r="F1044" s="305">
        <v>5041.9200000000001</v>
      </c>
      <c r="G1044" s="41"/>
      <c r="H1044" s="47"/>
    </row>
    <row r="1045" s="2" customFormat="1" ht="16.8" customHeight="1">
      <c r="A1045" s="41"/>
      <c r="B1045" s="47"/>
      <c r="C1045" s="304" t="s">
        <v>2517</v>
      </c>
      <c r="D1045" s="304" t="s">
        <v>2518</v>
      </c>
      <c r="E1045" s="20" t="s">
        <v>543</v>
      </c>
      <c r="F1045" s="305">
        <v>84.031999999999996</v>
      </c>
      <c r="G1045" s="41"/>
      <c r="H1045" s="47"/>
    </row>
    <row r="1046" s="2" customFormat="1" ht="16.8" customHeight="1">
      <c r="A1046" s="41"/>
      <c r="B1046" s="47"/>
      <c r="C1046" s="300" t="s">
        <v>625</v>
      </c>
      <c r="D1046" s="301" t="s">
        <v>626</v>
      </c>
      <c r="E1046" s="302" t="s">
        <v>194</v>
      </c>
      <c r="F1046" s="303">
        <v>138.71000000000001</v>
      </c>
      <c r="G1046" s="41"/>
      <c r="H1046" s="47"/>
    </row>
    <row r="1047" s="2" customFormat="1" ht="16.8" customHeight="1">
      <c r="A1047" s="41"/>
      <c r="B1047" s="47"/>
      <c r="C1047" s="304" t="s">
        <v>21</v>
      </c>
      <c r="D1047" s="304" t="s">
        <v>2494</v>
      </c>
      <c r="E1047" s="20" t="s">
        <v>21</v>
      </c>
      <c r="F1047" s="305">
        <v>0</v>
      </c>
      <c r="G1047" s="41"/>
      <c r="H1047" s="47"/>
    </row>
    <row r="1048" s="2" customFormat="1" ht="16.8" customHeight="1">
      <c r="A1048" s="41"/>
      <c r="B1048" s="47"/>
      <c r="C1048" s="304" t="s">
        <v>21</v>
      </c>
      <c r="D1048" s="304" t="s">
        <v>2495</v>
      </c>
      <c r="E1048" s="20" t="s">
        <v>21</v>
      </c>
      <c r="F1048" s="305">
        <v>15.51</v>
      </c>
      <c r="G1048" s="41"/>
      <c r="H1048" s="47"/>
    </row>
    <row r="1049" s="2" customFormat="1" ht="16.8" customHeight="1">
      <c r="A1049" s="41"/>
      <c r="B1049" s="47"/>
      <c r="C1049" s="304" t="s">
        <v>21</v>
      </c>
      <c r="D1049" s="304" t="s">
        <v>2496</v>
      </c>
      <c r="E1049" s="20" t="s">
        <v>21</v>
      </c>
      <c r="F1049" s="305">
        <v>123.2</v>
      </c>
      <c r="G1049" s="41"/>
      <c r="H1049" s="47"/>
    </row>
    <row r="1050" s="2" customFormat="1" ht="16.8" customHeight="1">
      <c r="A1050" s="41"/>
      <c r="B1050" s="47"/>
      <c r="C1050" s="304" t="s">
        <v>625</v>
      </c>
      <c r="D1050" s="304" t="s">
        <v>280</v>
      </c>
      <c r="E1050" s="20" t="s">
        <v>21</v>
      </c>
      <c r="F1050" s="305">
        <v>138.71000000000001</v>
      </c>
      <c r="G1050" s="41"/>
      <c r="H1050" s="47"/>
    </row>
    <row r="1051" s="2" customFormat="1" ht="16.8" customHeight="1">
      <c r="A1051" s="41"/>
      <c r="B1051" s="47"/>
      <c r="C1051" s="306" t="s">
        <v>3096</v>
      </c>
      <c r="D1051" s="41"/>
      <c r="E1051" s="41"/>
      <c r="F1051" s="41"/>
      <c r="G1051" s="41"/>
      <c r="H1051" s="47"/>
    </row>
    <row r="1052" s="2" customFormat="1" ht="16.8" customHeight="1">
      <c r="A1052" s="41"/>
      <c r="B1052" s="47"/>
      <c r="C1052" s="304" t="s">
        <v>1463</v>
      </c>
      <c r="D1052" s="304" t="s">
        <v>1464</v>
      </c>
      <c r="E1052" s="20" t="s">
        <v>194</v>
      </c>
      <c r="F1052" s="305">
        <v>138.71000000000001</v>
      </c>
      <c r="G1052" s="41"/>
      <c r="H1052" s="47"/>
    </row>
    <row r="1053" s="2" customFormat="1" ht="16.8" customHeight="1">
      <c r="A1053" s="41"/>
      <c r="B1053" s="47"/>
      <c r="C1053" s="304" t="s">
        <v>1469</v>
      </c>
      <c r="D1053" s="304" t="s">
        <v>1470</v>
      </c>
      <c r="E1053" s="20" t="s">
        <v>194</v>
      </c>
      <c r="F1053" s="305">
        <v>8322.6000000000004</v>
      </c>
      <c r="G1053" s="41"/>
      <c r="H1053" s="47"/>
    </row>
    <row r="1054" s="2" customFormat="1" ht="16.8" customHeight="1">
      <c r="A1054" s="41"/>
      <c r="B1054" s="47"/>
      <c r="C1054" s="304" t="s">
        <v>1475</v>
      </c>
      <c r="D1054" s="304" t="s">
        <v>1476</v>
      </c>
      <c r="E1054" s="20" t="s">
        <v>194</v>
      </c>
      <c r="F1054" s="305">
        <v>138.71000000000001</v>
      </c>
      <c r="G1054" s="41"/>
      <c r="H1054" s="47"/>
    </row>
    <row r="1055" s="2" customFormat="1" ht="16.8" customHeight="1">
      <c r="A1055" s="41"/>
      <c r="B1055" s="47"/>
      <c r="C1055" s="300" t="s">
        <v>1989</v>
      </c>
      <c r="D1055" s="301" t="s">
        <v>1989</v>
      </c>
      <c r="E1055" s="302" t="s">
        <v>472</v>
      </c>
      <c r="F1055" s="303">
        <v>16</v>
      </c>
      <c r="G1055" s="41"/>
      <c r="H1055" s="47"/>
    </row>
    <row r="1056" s="2" customFormat="1" ht="16.8" customHeight="1">
      <c r="A1056" s="41"/>
      <c r="B1056" s="47"/>
      <c r="C1056" s="304" t="s">
        <v>21</v>
      </c>
      <c r="D1056" s="304" t="s">
        <v>2588</v>
      </c>
      <c r="E1056" s="20" t="s">
        <v>21</v>
      </c>
      <c r="F1056" s="305">
        <v>0</v>
      </c>
      <c r="G1056" s="41"/>
      <c r="H1056" s="47"/>
    </row>
    <row r="1057" s="2" customFormat="1" ht="16.8" customHeight="1">
      <c r="A1057" s="41"/>
      <c r="B1057" s="47"/>
      <c r="C1057" s="304" t="s">
        <v>21</v>
      </c>
      <c r="D1057" s="304" t="s">
        <v>2589</v>
      </c>
      <c r="E1057" s="20" t="s">
        <v>21</v>
      </c>
      <c r="F1057" s="305">
        <v>16</v>
      </c>
      <c r="G1057" s="41"/>
      <c r="H1057" s="47"/>
    </row>
    <row r="1058" s="2" customFormat="1" ht="16.8" customHeight="1">
      <c r="A1058" s="41"/>
      <c r="B1058" s="47"/>
      <c r="C1058" s="304" t="s">
        <v>1989</v>
      </c>
      <c r="D1058" s="304" t="s">
        <v>280</v>
      </c>
      <c r="E1058" s="20" t="s">
        <v>21</v>
      </c>
      <c r="F1058" s="305">
        <v>16</v>
      </c>
      <c r="G1058" s="41"/>
      <c r="H1058" s="47"/>
    </row>
    <row r="1059" s="2" customFormat="1" ht="16.8" customHeight="1">
      <c r="A1059" s="41"/>
      <c r="B1059" s="47"/>
      <c r="C1059" s="306" t="s">
        <v>3096</v>
      </c>
      <c r="D1059" s="41"/>
      <c r="E1059" s="41"/>
      <c r="F1059" s="41"/>
      <c r="G1059" s="41"/>
      <c r="H1059" s="47"/>
    </row>
    <row r="1060" s="2" customFormat="1" ht="16.8" customHeight="1">
      <c r="A1060" s="41"/>
      <c r="B1060" s="47"/>
      <c r="C1060" s="304" t="s">
        <v>2584</v>
      </c>
      <c r="D1060" s="304" t="s">
        <v>2585</v>
      </c>
      <c r="E1060" s="20" t="s">
        <v>472</v>
      </c>
      <c r="F1060" s="305">
        <v>16</v>
      </c>
      <c r="G1060" s="41"/>
      <c r="H1060" s="47"/>
    </row>
    <row r="1061" s="2" customFormat="1" ht="16.8" customHeight="1">
      <c r="A1061" s="41"/>
      <c r="B1061" s="47"/>
      <c r="C1061" s="304" t="s">
        <v>2603</v>
      </c>
      <c r="D1061" s="304" t="s">
        <v>2604</v>
      </c>
      <c r="E1061" s="20" t="s">
        <v>472</v>
      </c>
      <c r="F1061" s="305">
        <v>16</v>
      </c>
      <c r="G1061" s="41"/>
      <c r="H1061" s="47"/>
    </row>
    <row r="1062" s="2" customFormat="1" ht="16.8" customHeight="1">
      <c r="A1062" s="41"/>
      <c r="B1062" s="47"/>
      <c r="C1062" s="300" t="s">
        <v>1987</v>
      </c>
      <c r="D1062" s="301" t="s">
        <v>1987</v>
      </c>
      <c r="E1062" s="302" t="s">
        <v>472</v>
      </c>
      <c r="F1062" s="303">
        <v>8</v>
      </c>
      <c r="G1062" s="41"/>
      <c r="H1062" s="47"/>
    </row>
    <row r="1063" s="2" customFormat="1" ht="16.8" customHeight="1">
      <c r="A1063" s="41"/>
      <c r="B1063" s="47"/>
      <c r="C1063" s="304" t="s">
        <v>21</v>
      </c>
      <c r="D1063" s="304" t="s">
        <v>2559</v>
      </c>
      <c r="E1063" s="20" t="s">
        <v>21</v>
      </c>
      <c r="F1063" s="305">
        <v>0</v>
      </c>
      <c r="G1063" s="41"/>
      <c r="H1063" s="47"/>
    </row>
    <row r="1064" s="2" customFormat="1" ht="16.8" customHeight="1">
      <c r="A1064" s="41"/>
      <c r="B1064" s="47"/>
      <c r="C1064" s="304" t="s">
        <v>21</v>
      </c>
      <c r="D1064" s="304" t="s">
        <v>2560</v>
      </c>
      <c r="E1064" s="20" t="s">
        <v>21</v>
      </c>
      <c r="F1064" s="305">
        <v>4</v>
      </c>
      <c r="G1064" s="41"/>
      <c r="H1064" s="47"/>
    </row>
    <row r="1065" s="2" customFormat="1" ht="16.8" customHeight="1">
      <c r="A1065" s="41"/>
      <c r="B1065" s="47"/>
      <c r="C1065" s="304" t="s">
        <v>21</v>
      </c>
      <c r="D1065" s="304" t="s">
        <v>2561</v>
      </c>
      <c r="E1065" s="20" t="s">
        <v>21</v>
      </c>
      <c r="F1065" s="305">
        <v>4</v>
      </c>
      <c r="G1065" s="41"/>
      <c r="H1065" s="47"/>
    </row>
    <row r="1066" s="2" customFormat="1" ht="16.8" customHeight="1">
      <c r="A1066" s="41"/>
      <c r="B1066" s="47"/>
      <c r="C1066" s="304" t="s">
        <v>1987</v>
      </c>
      <c r="D1066" s="304" t="s">
        <v>280</v>
      </c>
      <c r="E1066" s="20" t="s">
        <v>21</v>
      </c>
      <c r="F1066" s="305">
        <v>8</v>
      </c>
      <c r="G1066" s="41"/>
      <c r="H1066" s="47"/>
    </row>
    <row r="1067" s="2" customFormat="1" ht="16.8" customHeight="1">
      <c r="A1067" s="41"/>
      <c r="B1067" s="47"/>
      <c r="C1067" s="306" t="s">
        <v>3096</v>
      </c>
      <c r="D1067" s="41"/>
      <c r="E1067" s="41"/>
      <c r="F1067" s="41"/>
      <c r="G1067" s="41"/>
      <c r="H1067" s="47"/>
    </row>
    <row r="1068" s="2" customFormat="1" ht="16.8" customHeight="1">
      <c r="A1068" s="41"/>
      <c r="B1068" s="47"/>
      <c r="C1068" s="304" t="s">
        <v>2554</v>
      </c>
      <c r="D1068" s="304" t="s">
        <v>2555</v>
      </c>
      <c r="E1068" s="20" t="s">
        <v>472</v>
      </c>
      <c r="F1068" s="305">
        <v>8</v>
      </c>
      <c r="G1068" s="41"/>
      <c r="H1068" s="47"/>
    </row>
    <row r="1069" s="2" customFormat="1" ht="16.8" customHeight="1">
      <c r="A1069" s="41"/>
      <c r="B1069" s="47"/>
      <c r="C1069" s="304" t="s">
        <v>2607</v>
      </c>
      <c r="D1069" s="304" t="s">
        <v>2608</v>
      </c>
      <c r="E1069" s="20" t="s">
        <v>472</v>
      </c>
      <c r="F1069" s="305">
        <v>8</v>
      </c>
      <c r="G1069" s="41"/>
      <c r="H1069" s="47"/>
    </row>
    <row r="1070" s="2" customFormat="1" ht="16.8" customHeight="1">
      <c r="A1070" s="41"/>
      <c r="B1070" s="47"/>
      <c r="C1070" s="300" t="s">
        <v>1985</v>
      </c>
      <c r="D1070" s="301" t="s">
        <v>1985</v>
      </c>
      <c r="E1070" s="302" t="s">
        <v>543</v>
      </c>
      <c r="F1070" s="303">
        <v>17.033999999999999</v>
      </c>
      <c r="G1070" s="41"/>
      <c r="H1070" s="47"/>
    </row>
    <row r="1071" s="2" customFormat="1" ht="16.8" customHeight="1">
      <c r="A1071" s="41"/>
      <c r="B1071" s="47"/>
      <c r="C1071" s="304" t="s">
        <v>21</v>
      </c>
      <c r="D1071" s="304" t="s">
        <v>2231</v>
      </c>
      <c r="E1071" s="20" t="s">
        <v>21</v>
      </c>
      <c r="F1071" s="305">
        <v>0</v>
      </c>
      <c r="G1071" s="41"/>
      <c r="H1071" s="47"/>
    </row>
    <row r="1072" s="2" customFormat="1" ht="16.8" customHeight="1">
      <c r="A1072" s="41"/>
      <c r="B1072" s="47"/>
      <c r="C1072" s="304" t="s">
        <v>21</v>
      </c>
      <c r="D1072" s="304" t="s">
        <v>2232</v>
      </c>
      <c r="E1072" s="20" t="s">
        <v>21</v>
      </c>
      <c r="F1072" s="305">
        <v>6.9160000000000004</v>
      </c>
      <c r="G1072" s="41"/>
      <c r="H1072" s="47"/>
    </row>
    <row r="1073" s="2" customFormat="1" ht="16.8" customHeight="1">
      <c r="A1073" s="41"/>
      <c r="B1073" s="47"/>
      <c r="C1073" s="304" t="s">
        <v>21</v>
      </c>
      <c r="D1073" s="304" t="s">
        <v>2233</v>
      </c>
      <c r="E1073" s="20" t="s">
        <v>21</v>
      </c>
      <c r="F1073" s="305">
        <v>10.118</v>
      </c>
      <c r="G1073" s="41"/>
      <c r="H1073" s="47"/>
    </row>
    <row r="1074" s="2" customFormat="1" ht="16.8" customHeight="1">
      <c r="A1074" s="41"/>
      <c r="B1074" s="47"/>
      <c r="C1074" s="304" t="s">
        <v>1985</v>
      </c>
      <c r="D1074" s="304" t="s">
        <v>280</v>
      </c>
      <c r="E1074" s="20" t="s">
        <v>21</v>
      </c>
      <c r="F1074" s="305">
        <v>17.033999999999999</v>
      </c>
      <c r="G1074" s="41"/>
      <c r="H1074" s="47"/>
    </row>
    <row r="1075" s="2" customFormat="1" ht="16.8" customHeight="1">
      <c r="A1075" s="41"/>
      <c r="B1075" s="47"/>
      <c r="C1075" s="306" t="s">
        <v>3096</v>
      </c>
      <c r="D1075" s="41"/>
      <c r="E1075" s="41"/>
      <c r="F1075" s="41"/>
      <c r="G1075" s="41"/>
      <c r="H1075" s="47"/>
    </row>
    <row r="1076" s="2" customFormat="1" ht="16.8" customHeight="1">
      <c r="A1076" s="41"/>
      <c r="B1076" s="47"/>
      <c r="C1076" s="304" t="s">
        <v>2226</v>
      </c>
      <c r="D1076" s="304" t="s">
        <v>2227</v>
      </c>
      <c r="E1076" s="20" t="s">
        <v>543</v>
      </c>
      <c r="F1076" s="305">
        <v>17.033999999999999</v>
      </c>
      <c r="G1076" s="41"/>
      <c r="H1076" s="47"/>
    </row>
    <row r="1077" s="2" customFormat="1" ht="16.8" customHeight="1">
      <c r="A1077" s="41"/>
      <c r="B1077" s="47"/>
      <c r="C1077" s="304" t="s">
        <v>2213</v>
      </c>
      <c r="D1077" s="304" t="s">
        <v>2214</v>
      </c>
      <c r="E1077" s="20" t="s">
        <v>543</v>
      </c>
      <c r="F1077" s="305">
        <v>34.067999999999998</v>
      </c>
      <c r="G1077" s="41"/>
      <c r="H1077" s="47"/>
    </row>
    <row r="1078" s="2" customFormat="1" ht="16.8" customHeight="1">
      <c r="A1078" s="41"/>
      <c r="B1078" s="47"/>
      <c r="C1078" s="304" t="s">
        <v>873</v>
      </c>
      <c r="D1078" s="304" t="s">
        <v>2209</v>
      </c>
      <c r="E1078" s="20" t="s">
        <v>550</v>
      </c>
      <c r="F1078" s="305">
        <v>541.32899999999995</v>
      </c>
      <c r="G1078" s="41"/>
      <c r="H1078" s="47"/>
    </row>
    <row r="1079" s="2" customFormat="1" ht="16.8" customHeight="1">
      <c r="A1079" s="41"/>
      <c r="B1079" s="47"/>
      <c r="C1079" s="304" t="s">
        <v>865</v>
      </c>
      <c r="D1079" s="304" t="s">
        <v>866</v>
      </c>
      <c r="E1079" s="20" t="s">
        <v>543</v>
      </c>
      <c r="F1079" s="305">
        <v>180.81399999999999</v>
      </c>
      <c r="G1079" s="41"/>
      <c r="H1079" s="47"/>
    </row>
    <row r="1080" s="2" customFormat="1" ht="16.8" customHeight="1">
      <c r="A1080" s="41"/>
      <c r="B1080" s="47"/>
      <c r="C1080" s="304" t="s">
        <v>2221</v>
      </c>
      <c r="D1080" s="304" t="s">
        <v>2222</v>
      </c>
      <c r="E1080" s="20" t="s">
        <v>543</v>
      </c>
      <c r="F1080" s="305">
        <v>17.033999999999999</v>
      </c>
      <c r="G1080" s="41"/>
      <c r="H1080" s="47"/>
    </row>
    <row r="1081" s="2" customFormat="1" ht="16.8" customHeight="1">
      <c r="A1081" s="41"/>
      <c r="B1081" s="47"/>
      <c r="C1081" s="304" t="s">
        <v>887</v>
      </c>
      <c r="D1081" s="304" t="s">
        <v>888</v>
      </c>
      <c r="E1081" s="20" t="s">
        <v>543</v>
      </c>
      <c r="F1081" s="305">
        <v>17.033999999999999</v>
      </c>
      <c r="G1081" s="41"/>
      <c r="H1081" s="47"/>
    </row>
    <row r="1082" s="2" customFormat="1" ht="16.8" customHeight="1">
      <c r="A1082" s="41"/>
      <c r="B1082" s="47"/>
      <c r="C1082" s="300" t="s">
        <v>2075</v>
      </c>
      <c r="D1082" s="301" t="s">
        <v>2075</v>
      </c>
      <c r="E1082" s="302" t="s">
        <v>543</v>
      </c>
      <c r="F1082" s="303">
        <v>18.719999999999999</v>
      </c>
      <c r="G1082" s="41"/>
      <c r="H1082" s="47"/>
    </row>
    <row r="1083" s="2" customFormat="1" ht="16.8" customHeight="1">
      <c r="A1083" s="41"/>
      <c r="B1083" s="47"/>
      <c r="C1083" s="304" t="s">
        <v>21</v>
      </c>
      <c r="D1083" s="304" t="s">
        <v>2485</v>
      </c>
      <c r="E1083" s="20" t="s">
        <v>21</v>
      </c>
      <c r="F1083" s="305">
        <v>0</v>
      </c>
      <c r="G1083" s="41"/>
      <c r="H1083" s="47"/>
    </row>
    <row r="1084" s="2" customFormat="1" ht="16.8" customHeight="1">
      <c r="A1084" s="41"/>
      <c r="B1084" s="47"/>
      <c r="C1084" s="304" t="s">
        <v>21</v>
      </c>
      <c r="D1084" s="304" t="s">
        <v>2486</v>
      </c>
      <c r="E1084" s="20" t="s">
        <v>21</v>
      </c>
      <c r="F1084" s="305">
        <v>18.719999999999999</v>
      </c>
      <c r="G1084" s="41"/>
      <c r="H1084" s="47"/>
    </row>
    <row r="1085" s="2" customFormat="1" ht="16.8" customHeight="1">
      <c r="A1085" s="41"/>
      <c r="B1085" s="47"/>
      <c r="C1085" s="304" t="s">
        <v>2075</v>
      </c>
      <c r="D1085" s="304" t="s">
        <v>280</v>
      </c>
      <c r="E1085" s="20" t="s">
        <v>21</v>
      </c>
      <c r="F1085" s="305">
        <v>18.719999999999999</v>
      </c>
      <c r="G1085" s="41"/>
      <c r="H1085" s="47"/>
    </row>
    <row r="1086" s="2" customFormat="1" ht="16.8" customHeight="1">
      <c r="A1086" s="41"/>
      <c r="B1086" s="47"/>
      <c r="C1086" s="306" t="s">
        <v>3096</v>
      </c>
      <c r="D1086" s="41"/>
      <c r="E1086" s="41"/>
      <c r="F1086" s="41"/>
      <c r="G1086" s="41"/>
      <c r="H1086" s="47"/>
    </row>
    <row r="1087" s="2" customFormat="1" ht="16.8" customHeight="1">
      <c r="A1087" s="41"/>
      <c r="B1087" s="47"/>
      <c r="C1087" s="304" t="s">
        <v>2481</v>
      </c>
      <c r="D1087" s="304" t="s">
        <v>2482</v>
      </c>
      <c r="E1087" s="20" t="s">
        <v>543</v>
      </c>
      <c r="F1087" s="305">
        <v>18.719999999999999</v>
      </c>
      <c r="G1087" s="41"/>
      <c r="H1087" s="47"/>
    </row>
    <row r="1088" s="2" customFormat="1" ht="16.8" customHeight="1">
      <c r="A1088" s="41"/>
      <c r="B1088" s="47"/>
      <c r="C1088" s="304" t="s">
        <v>1746</v>
      </c>
      <c r="D1088" s="304" t="s">
        <v>1747</v>
      </c>
      <c r="E1088" s="20" t="s">
        <v>543</v>
      </c>
      <c r="F1088" s="305">
        <v>312.33600000000001</v>
      </c>
      <c r="G1088" s="41"/>
      <c r="H1088" s="47"/>
    </row>
    <row r="1089" s="2" customFormat="1" ht="16.8" customHeight="1">
      <c r="A1089" s="41"/>
      <c r="B1089" s="47"/>
      <c r="C1089" s="300" t="s">
        <v>1990</v>
      </c>
      <c r="D1089" s="301" t="s">
        <v>1991</v>
      </c>
      <c r="E1089" s="302" t="s">
        <v>140</v>
      </c>
      <c r="F1089" s="303">
        <v>1304.682</v>
      </c>
      <c r="G1089" s="41"/>
      <c r="H1089" s="47"/>
    </row>
    <row r="1090" s="2" customFormat="1" ht="16.8" customHeight="1">
      <c r="A1090" s="41"/>
      <c r="B1090" s="47"/>
      <c r="C1090" s="304" t="s">
        <v>21</v>
      </c>
      <c r="D1090" s="304" t="s">
        <v>2888</v>
      </c>
      <c r="E1090" s="20" t="s">
        <v>21</v>
      </c>
      <c r="F1090" s="305">
        <v>0</v>
      </c>
      <c r="G1090" s="41"/>
      <c r="H1090" s="47"/>
    </row>
    <row r="1091" s="2" customFormat="1" ht="16.8" customHeight="1">
      <c r="A1091" s="41"/>
      <c r="B1091" s="47"/>
      <c r="C1091" s="304" t="s">
        <v>21</v>
      </c>
      <c r="D1091" s="304" t="s">
        <v>2889</v>
      </c>
      <c r="E1091" s="20" t="s">
        <v>21</v>
      </c>
      <c r="F1091" s="305">
        <v>487.47500000000002</v>
      </c>
      <c r="G1091" s="41"/>
      <c r="H1091" s="47"/>
    </row>
    <row r="1092" s="2" customFormat="1" ht="16.8" customHeight="1">
      <c r="A1092" s="41"/>
      <c r="B1092" s="47"/>
      <c r="C1092" s="304" t="s">
        <v>21</v>
      </c>
      <c r="D1092" s="304" t="s">
        <v>2890</v>
      </c>
      <c r="E1092" s="20" t="s">
        <v>21</v>
      </c>
      <c r="F1092" s="305">
        <v>82.817999999999998</v>
      </c>
      <c r="G1092" s="41"/>
      <c r="H1092" s="47"/>
    </row>
    <row r="1093" s="2" customFormat="1" ht="16.8" customHeight="1">
      <c r="A1093" s="41"/>
      <c r="B1093" s="47"/>
      <c r="C1093" s="304" t="s">
        <v>21</v>
      </c>
      <c r="D1093" s="304" t="s">
        <v>2891</v>
      </c>
      <c r="E1093" s="20" t="s">
        <v>21</v>
      </c>
      <c r="F1093" s="305">
        <v>131.93600000000001</v>
      </c>
      <c r="G1093" s="41"/>
      <c r="H1093" s="47"/>
    </row>
    <row r="1094" s="2" customFormat="1" ht="16.8" customHeight="1">
      <c r="A1094" s="41"/>
      <c r="B1094" s="47"/>
      <c r="C1094" s="304" t="s">
        <v>21</v>
      </c>
      <c r="D1094" s="304" t="s">
        <v>2892</v>
      </c>
      <c r="E1094" s="20" t="s">
        <v>21</v>
      </c>
      <c r="F1094" s="305">
        <v>6.2800000000000002</v>
      </c>
      <c r="G1094" s="41"/>
      <c r="H1094" s="47"/>
    </row>
    <row r="1095" s="2" customFormat="1" ht="16.8" customHeight="1">
      <c r="A1095" s="41"/>
      <c r="B1095" s="47"/>
      <c r="C1095" s="304" t="s">
        <v>21</v>
      </c>
      <c r="D1095" s="304" t="s">
        <v>2893</v>
      </c>
      <c r="E1095" s="20" t="s">
        <v>21</v>
      </c>
      <c r="F1095" s="305">
        <v>14.523</v>
      </c>
      <c r="G1095" s="41"/>
      <c r="H1095" s="47"/>
    </row>
    <row r="1096" s="2" customFormat="1" ht="16.8" customHeight="1">
      <c r="A1096" s="41"/>
      <c r="B1096" s="47"/>
      <c r="C1096" s="304" t="s">
        <v>21</v>
      </c>
      <c r="D1096" s="304" t="s">
        <v>2894</v>
      </c>
      <c r="E1096" s="20" t="s">
        <v>21</v>
      </c>
      <c r="F1096" s="305">
        <v>14.718999999999999</v>
      </c>
      <c r="G1096" s="41"/>
      <c r="H1096" s="47"/>
    </row>
    <row r="1097" s="2" customFormat="1" ht="16.8" customHeight="1">
      <c r="A1097" s="41"/>
      <c r="B1097" s="47"/>
      <c r="C1097" s="304" t="s">
        <v>21</v>
      </c>
      <c r="D1097" s="304" t="s">
        <v>2895</v>
      </c>
      <c r="E1097" s="20" t="s">
        <v>21</v>
      </c>
      <c r="F1097" s="305">
        <v>138.41499999999999</v>
      </c>
      <c r="G1097" s="41"/>
      <c r="H1097" s="47"/>
    </row>
    <row r="1098" s="2" customFormat="1" ht="16.8" customHeight="1">
      <c r="A1098" s="41"/>
      <c r="B1098" s="47"/>
      <c r="C1098" s="304" t="s">
        <v>21</v>
      </c>
      <c r="D1098" s="304" t="s">
        <v>2896</v>
      </c>
      <c r="E1098" s="20" t="s">
        <v>21</v>
      </c>
      <c r="F1098" s="305">
        <v>10.662000000000001</v>
      </c>
      <c r="G1098" s="41"/>
      <c r="H1098" s="47"/>
    </row>
    <row r="1099" s="2" customFormat="1" ht="16.8" customHeight="1">
      <c r="A1099" s="41"/>
      <c r="B1099" s="47"/>
      <c r="C1099" s="304" t="s">
        <v>21</v>
      </c>
      <c r="D1099" s="304" t="s">
        <v>2897</v>
      </c>
      <c r="E1099" s="20" t="s">
        <v>21</v>
      </c>
      <c r="F1099" s="305">
        <v>2.3599999999999999</v>
      </c>
      <c r="G1099" s="41"/>
      <c r="H1099" s="47"/>
    </row>
    <row r="1100" s="2" customFormat="1" ht="16.8" customHeight="1">
      <c r="A1100" s="41"/>
      <c r="B1100" s="47"/>
      <c r="C1100" s="304" t="s">
        <v>21</v>
      </c>
      <c r="D1100" s="304" t="s">
        <v>2898</v>
      </c>
      <c r="E1100" s="20" t="s">
        <v>21</v>
      </c>
      <c r="F1100" s="305">
        <v>14.130000000000001</v>
      </c>
      <c r="G1100" s="41"/>
      <c r="H1100" s="47"/>
    </row>
    <row r="1101" s="2" customFormat="1" ht="16.8" customHeight="1">
      <c r="A1101" s="41"/>
      <c r="B1101" s="47"/>
      <c r="C1101" s="304" t="s">
        <v>21</v>
      </c>
      <c r="D1101" s="304" t="s">
        <v>2899</v>
      </c>
      <c r="E1101" s="20" t="s">
        <v>21</v>
      </c>
      <c r="F1101" s="305">
        <v>401.36399999999998</v>
      </c>
      <c r="G1101" s="41"/>
      <c r="H1101" s="47"/>
    </row>
    <row r="1102" s="2" customFormat="1" ht="16.8" customHeight="1">
      <c r="A1102" s="41"/>
      <c r="B1102" s="47"/>
      <c r="C1102" s="304" t="s">
        <v>1990</v>
      </c>
      <c r="D1102" s="304" t="s">
        <v>833</v>
      </c>
      <c r="E1102" s="20" t="s">
        <v>21</v>
      </c>
      <c r="F1102" s="305">
        <v>1304.682</v>
      </c>
      <c r="G1102" s="41"/>
      <c r="H1102" s="47"/>
    </row>
    <row r="1103" s="2" customFormat="1" ht="16.8" customHeight="1">
      <c r="A1103" s="41"/>
      <c r="B1103" s="47"/>
      <c r="C1103" s="306" t="s">
        <v>3096</v>
      </c>
      <c r="D1103" s="41"/>
      <c r="E1103" s="41"/>
      <c r="F1103" s="41"/>
      <c r="G1103" s="41"/>
      <c r="H1103" s="47"/>
    </row>
    <row r="1104" s="2" customFormat="1" ht="16.8" customHeight="1">
      <c r="A1104" s="41"/>
      <c r="B1104" s="47"/>
      <c r="C1104" s="304" t="s">
        <v>2884</v>
      </c>
      <c r="D1104" s="304" t="s">
        <v>2885</v>
      </c>
      <c r="E1104" s="20" t="s">
        <v>140</v>
      </c>
      <c r="F1104" s="305">
        <v>1435.1500000000001</v>
      </c>
      <c r="G1104" s="41"/>
      <c r="H1104" s="47"/>
    </row>
    <row r="1105" s="2" customFormat="1" ht="16.8" customHeight="1">
      <c r="A1105" s="41"/>
      <c r="B1105" s="47"/>
      <c r="C1105" s="300" t="s">
        <v>1993</v>
      </c>
      <c r="D1105" s="301" t="s">
        <v>1994</v>
      </c>
      <c r="E1105" s="302" t="s">
        <v>140</v>
      </c>
      <c r="F1105" s="303">
        <v>1435.1500000000001</v>
      </c>
      <c r="G1105" s="41"/>
      <c r="H1105" s="47"/>
    </row>
    <row r="1106" s="2" customFormat="1" ht="16.8" customHeight="1">
      <c r="A1106" s="41"/>
      <c r="B1106" s="47"/>
      <c r="C1106" s="304" t="s">
        <v>21</v>
      </c>
      <c r="D1106" s="304" t="s">
        <v>2888</v>
      </c>
      <c r="E1106" s="20" t="s">
        <v>21</v>
      </c>
      <c r="F1106" s="305">
        <v>0</v>
      </c>
      <c r="G1106" s="41"/>
      <c r="H1106" s="47"/>
    </row>
    <row r="1107" s="2" customFormat="1" ht="16.8" customHeight="1">
      <c r="A1107" s="41"/>
      <c r="B1107" s="47"/>
      <c r="C1107" s="304" t="s">
        <v>21</v>
      </c>
      <c r="D1107" s="304" t="s">
        <v>2889</v>
      </c>
      <c r="E1107" s="20" t="s">
        <v>21</v>
      </c>
      <c r="F1107" s="305">
        <v>487.47500000000002</v>
      </c>
      <c r="G1107" s="41"/>
      <c r="H1107" s="47"/>
    </row>
    <row r="1108" s="2" customFormat="1" ht="16.8" customHeight="1">
      <c r="A1108" s="41"/>
      <c r="B1108" s="47"/>
      <c r="C1108" s="304" t="s">
        <v>21</v>
      </c>
      <c r="D1108" s="304" t="s">
        <v>2890</v>
      </c>
      <c r="E1108" s="20" t="s">
        <v>21</v>
      </c>
      <c r="F1108" s="305">
        <v>82.817999999999998</v>
      </c>
      <c r="G1108" s="41"/>
      <c r="H1108" s="47"/>
    </row>
    <row r="1109" s="2" customFormat="1" ht="16.8" customHeight="1">
      <c r="A1109" s="41"/>
      <c r="B1109" s="47"/>
      <c r="C1109" s="304" t="s">
        <v>21</v>
      </c>
      <c r="D1109" s="304" t="s">
        <v>2891</v>
      </c>
      <c r="E1109" s="20" t="s">
        <v>21</v>
      </c>
      <c r="F1109" s="305">
        <v>131.93600000000001</v>
      </c>
      <c r="G1109" s="41"/>
      <c r="H1109" s="47"/>
    </row>
    <row r="1110" s="2" customFormat="1" ht="16.8" customHeight="1">
      <c r="A1110" s="41"/>
      <c r="B1110" s="47"/>
      <c r="C1110" s="304" t="s">
        <v>21</v>
      </c>
      <c r="D1110" s="304" t="s">
        <v>2892</v>
      </c>
      <c r="E1110" s="20" t="s">
        <v>21</v>
      </c>
      <c r="F1110" s="305">
        <v>6.2800000000000002</v>
      </c>
      <c r="G1110" s="41"/>
      <c r="H1110" s="47"/>
    </row>
    <row r="1111" s="2" customFormat="1" ht="16.8" customHeight="1">
      <c r="A1111" s="41"/>
      <c r="B1111" s="47"/>
      <c r="C1111" s="304" t="s">
        <v>21</v>
      </c>
      <c r="D1111" s="304" t="s">
        <v>2893</v>
      </c>
      <c r="E1111" s="20" t="s">
        <v>21</v>
      </c>
      <c r="F1111" s="305">
        <v>14.523</v>
      </c>
      <c r="G1111" s="41"/>
      <c r="H1111" s="47"/>
    </row>
    <row r="1112" s="2" customFormat="1" ht="16.8" customHeight="1">
      <c r="A1112" s="41"/>
      <c r="B1112" s="47"/>
      <c r="C1112" s="304" t="s">
        <v>21</v>
      </c>
      <c r="D1112" s="304" t="s">
        <v>2894</v>
      </c>
      <c r="E1112" s="20" t="s">
        <v>21</v>
      </c>
      <c r="F1112" s="305">
        <v>14.718999999999999</v>
      </c>
      <c r="G1112" s="41"/>
      <c r="H1112" s="47"/>
    </row>
    <row r="1113" s="2" customFormat="1" ht="16.8" customHeight="1">
      <c r="A1113" s="41"/>
      <c r="B1113" s="47"/>
      <c r="C1113" s="304" t="s">
        <v>21</v>
      </c>
      <c r="D1113" s="304" t="s">
        <v>2895</v>
      </c>
      <c r="E1113" s="20" t="s">
        <v>21</v>
      </c>
      <c r="F1113" s="305">
        <v>138.41499999999999</v>
      </c>
      <c r="G1113" s="41"/>
      <c r="H1113" s="47"/>
    </row>
    <row r="1114" s="2" customFormat="1" ht="16.8" customHeight="1">
      <c r="A1114" s="41"/>
      <c r="B1114" s="47"/>
      <c r="C1114" s="304" t="s">
        <v>21</v>
      </c>
      <c r="D1114" s="304" t="s">
        <v>2896</v>
      </c>
      <c r="E1114" s="20" t="s">
        <v>21</v>
      </c>
      <c r="F1114" s="305">
        <v>10.662000000000001</v>
      </c>
      <c r="G1114" s="41"/>
      <c r="H1114" s="47"/>
    </row>
    <row r="1115" s="2" customFormat="1" ht="16.8" customHeight="1">
      <c r="A1115" s="41"/>
      <c r="B1115" s="47"/>
      <c r="C1115" s="304" t="s">
        <v>21</v>
      </c>
      <c r="D1115" s="304" t="s">
        <v>2897</v>
      </c>
      <c r="E1115" s="20" t="s">
        <v>21</v>
      </c>
      <c r="F1115" s="305">
        <v>2.3599999999999999</v>
      </c>
      <c r="G1115" s="41"/>
      <c r="H1115" s="47"/>
    </row>
    <row r="1116" s="2" customFormat="1" ht="16.8" customHeight="1">
      <c r="A1116" s="41"/>
      <c r="B1116" s="47"/>
      <c r="C1116" s="304" t="s">
        <v>21</v>
      </c>
      <c r="D1116" s="304" t="s">
        <v>2898</v>
      </c>
      <c r="E1116" s="20" t="s">
        <v>21</v>
      </c>
      <c r="F1116" s="305">
        <v>14.130000000000001</v>
      </c>
      <c r="G1116" s="41"/>
      <c r="H1116" s="47"/>
    </row>
    <row r="1117" s="2" customFormat="1" ht="16.8" customHeight="1">
      <c r="A1117" s="41"/>
      <c r="B1117" s="47"/>
      <c r="C1117" s="304" t="s">
        <v>21</v>
      </c>
      <c r="D1117" s="304" t="s">
        <v>2899</v>
      </c>
      <c r="E1117" s="20" t="s">
        <v>21</v>
      </c>
      <c r="F1117" s="305">
        <v>401.36399999999998</v>
      </c>
      <c r="G1117" s="41"/>
      <c r="H1117" s="47"/>
    </row>
    <row r="1118" s="2" customFormat="1" ht="16.8" customHeight="1">
      <c r="A1118" s="41"/>
      <c r="B1118" s="47"/>
      <c r="C1118" s="304" t="s">
        <v>21</v>
      </c>
      <c r="D1118" s="304" t="s">
        <v>2900</v>
      </c>
      <c r="E1118" s="20" t="s">
        <v>21</v>
      </c>
      <c r="F1118" s="305">
        <v>130.46799999999999</v>
      </c>
      <c r="G1118" s="41"/>
      <c r="H1118" s="47"/>
    </row>
    <row r="1119" s="2" customFormat="1" ht="16.8" customHeight="1">
      <c r="A1119" s="41"/>
      <c r="B1119" s="47"/>
      <c r="C1119" s="304" t="s">
        <v>1993</v>
      </c>
      <c r="D1119" s="304" t="s">
        <v>280</v>
      </c>
      <c r="E1119" s="20" t="s">
        <v>21</v>
      </c>
      <c r="F1119" s="305">
        <v>1435.1500000000001</v>
      </c>
      <c r="G1119" s="41"/>
      <c r="H1119" s="47"/>
    </row>
    <row r="1120" s="2" customFormat="1" ht="16.8" customHeight="1">
      <c r="A1120" s="41"/>
      <c r="B1120" s="47"/>
      <c r="C1120" s="306" t="s">
        <v>3096</v>
      </c>
      <c r="D1120" s="41"/>
      <c r="E1120" s="41"/>
      <c r="F1120" s="41"/>
      <c r="G1120" s="41"/>
      <c r="H1120" s="47"/>
    </row>
    <row r="1121" s="2" customFormat="1" ht="16.8" customHeight="1">
      <c r="A1121" s="41"/>
      <c r="B1121" s="47"/>
      <c r="C1121" s="304" t="s">
        <v>2884</v>
      </c>
      <c r="D1121" s="304" t="s">
        <v>2885</v>
      </c>
      <c r="E1121" s="20" t="s">
        <v>140</v>
      </c>
      <c r="F1121" s="305">
        <v>1435.1500000000001</v>
      </c>
      <c r="G1121" s="41"/>
      <c r="H1121" s="47"/>
    </row>
    <row r="1122" s="2" customFormat="1" ht="16.8" customHeight="1">
      <c r="A1122" s="41"/>
      <c r="B1122" s="47"/>
      <c r="C1122" s="304" t="s">
        <v>1816</v>
      </c>
      <c r="D1122" s="304" t="s">
        <v>1817</v>
      </c>
      <c r="E1122" s="20" t="s">
        <v>140</v>
      </c>
      <c r="F1122" s="305">
        <v>19587.66</v>
      </c>
      <c r="G1122" s="41"/>
      <c r="H1122" s="47"/>
    </row>
    <row r="1123" s="2" customFormat="1" ht="16.8" customHeight="1">
      <c r="A1123" s="41"/>
      <c r="B1123" s="47"/>
      <c r="C1123" s="300" t="s">
        <v>2078</v>
      </c>
      <c r="D1123" s="301" t="s">
        <v>2079</v>
      </c>
      <c r="E1123" s="302" t="s">
        <v>543</v>
      </c>
      <c r="F1123" s="303">
        <v>17.835000000000001</v>
      </c>
      <c r="G1123" s="41"/>
      <c r="H1123" s="47"/>
    </row>
    <row r="1124" s="2" customFormat="1" ht="16.8" customHeight="1">
      <c r="A1124" s="41"/>
      <c r="B1124" s="47"/>
      <c r="C1124" s="304" t="s">
        <v>21</v>
      </c>
      <c r="D1124" s="304" t="s">
        <v>2096</v>
      </c>
      <c r="E1124" s="20" t="s">
        <v>21</v>
      </c>
      <c r="F1124" s="305">
        <v>0</v>
      </c>
      <c r="G1124" s="41"/>
      <c r="H1124" s="47"/>
    </row>
    <row r="1125" s="2" customFormat="1" ht="16.8" customHeight="1">
      <c r="A1125" s="41"/>
      <c r="B1125" s="47"/>
      <c r="C1125" s="304" t="s">
        <v>2078</v>
      </c>
      <c r="D1125" s="304" t="s">
        <v>2097</v>
      </c>
      <c r="E1125" s="20" t="s">
        <v>21</v>
      </c>
      <c r="F1125" s="305">
        <v>17.835000000000001</v>
      </c>
      <c r="G1125" s="41"/>
      <c r="H1125" s="47"/>
    </row>
    <row r="1126" s="2" customFormat="1" ht="16.8" customHeight="1">
      <c r="A1126" s="41"/>
      <c r="B1126" s="47"/>
      <c r="C1126" s="306" t="s">
        <v>3096</v>
      </c>
      <c r="D1126" s="41"/>
      <c r="E1126" s="41"/>
      <c r="F1126" s="41"/>
      <c r="G1126" s="41"/>
      <c r="H1126" s="47"/>
    </row>
    <row r="1127" s="2" customFormat="1" ht="16.8" customHeight="1">
      <c r="A1127" s="41"/>
      <c r="B1127" s="47"/>
      <c r="C1127" s="304" t="s">
        <v>2091</v>
      </c>
      <c r="D1127" s="304" t="s">
        <v>2092</v>
      </c>
      <c r="E1127" s="20" t="s">
        <v>543</v>
      </c>
      <c r="F1127" s="305">
        <v>17.835000000000001</v>
      </c>
      <c r="G1127" s="41"/>
      <c r="H1127" s="47"/>
    </row>
    <row r="1128" s="2" customFormat="1" ht="16.8" customHeight="1">
      <c r="A1128" s="41"/>
      <c r="B1128" s="47"/>
      <c r="C1128" s="304" t="s">
        <v>873</v>
      </c>
      <c r="D1128" s="304" t="s">
        <v>2209</v>
      </c>
      <c r="E1128" s="20" t="s">
        <v>550</v>
      </c>
      <c r="F1128" s="305">
        <v>541.32899999999995</v>
      </c>
      <c r="G1128" s="41"/>
      <c r="H1128" s="47"/>
    </row>
    <row r="1129" s="2" customFormat="1" ht="16.8" customHeight="1">
      <c r="A1129" s="41"/>
      <c r="B1129" s="47"/>
      <c r="C1129" s="304" t="s">
        <v>865</v>
      </c>
      <c r="D1129" s="304" t="s">
        <v>866</v>
      </c>
      <c r="E1129" s="20" t="s">
        <v>543</v>
      </c>
      <c r="F1129" s="305">
        <v>180.81399999999999</v>
      </c>
      <c r="G1129" s="41"/>
      <c r="H1129" s="47"/>
    </row>
    <row r="1130" s="2" customFormat="1" ht="16.8" customHeight="1">
      <c r="A1130" s="41"/>
      <c r="B1130" s="47"/>
      <c r="C1130" s="300" t="s">
        <v>1996</v>
      </c>
      <c r="D1130" s="301" t="s">
        <v>1997</v>
      </c>
      <c r="E1130" s="302" t="s">
        <v>550</v>
      </c>
      <c r="F1130" s="303">
        <v>8.4060000000000006</v>
      </c>
      <c r="G1130" s="41"/>
      <c r="H1130" s="47"/>
    </row>
    <row r="1131" s="2" customFormat="1" ht="16.8" customHeight="1">
      <c r="A1131" s="41"/>
      <c r="B1131" s="47"/>
      <c r="C1131" s="304" t="s">
        <v>1996</v>
      </c>
      <c r="D1131" s="304" t="s">
        <v>2208</v>
      </c>
      <c r="E1131" s="20" t="s">
        <v>21</v>
      </c>
      <c r="F1131" s="305">
        <v>8.4060000000000006</v>
      </c>
      <c r="G1131" s="41"/>
      <c r="H1131" s="47"/>
    </row>
    <row r="1132" s="2" customFormat="1" ht="16.8" customHeight="1">
      <c r="A1132" s="41"/>
      <c r="B1132" s="47"/>
      <c r="C1132" s="306" t="s">
        <v>3096</v>
      </c>
      <c r="D1132" s="41"/>
      <c r="E1132" s="41"/>
      <c r="F1132" s="41"/>
      <c r="G1132" s="41"/>
      <c r="H1132" s="47"/>
    </row>
    <row r="1133" s="2" customFormat="1" ht="16.8" customHeight="1">
      <c r="A1133" s="41"/>
      <c r="B1133" s="47"/>
      <c r="C1133" s="304" t="s">
        <v>2205</v>
      </c>
      <c r="D1133" s="304" t="s">
        <v>2206</v>
      </c>
      <c r="E1133" s="20" t="s">
        <v>550</v>
      </c>
      <c r="F1133" s="305">
        <v>8.4060000000000006</v>
      </c>
      <c r="G1133" s="41"/>
      <c r="H1133" s="47"/>
    </row>
    <row r="1134" s="2" customFormat="1" ht="16.8" customHeight="1">
      <c r="A1134" s="41"/>
      <c r="B1134" s="47"/>
      <c r="C1134" s="304" t="s">
        <v>2194</v>
      </c>
      <c r="D1134" s="304" t="s">
        <v>2195</v>
      </c>
      <c r="E1134" s="20" t="s">
        <v>140</v>
      </c>
      <c r="F1134" s="305">
        <v>50438</v>
      </c>
      <c r="G1134" s="41"/>
      <c r="H1134" s="47"/>
    </row>
    <row r="1135" s="2" customFormat="1" ht="16.8" customHeight="1">
      <c r="A1135" s="41"/>
      <c r="B1135" s="47"/>
      <c r="C1135" s="300" t="s">
        <v>1999</v>
      </c>
      <c r="D1135" s="301" t="s">
        <v>2000</v>
      </c>
      <c r="E1135" s="302" t="s">
        <v>550</v>
      </c>
      <c r="F1135" s="303">
        <v>0.69999999999999996</v>
      </c>
      <c r="G1135" s="41"/>
      <c r="H1135" s="47"/>
    </row>
    <row r="1136" s="2" customFormat="1" ht="16.8" customHeight="1">
      <c r="A1136" s="41"/>
      <c r="B1136" s="47"/>
      <c r="C1136" s="304" t="s">
        <v>1999</v>
      </c>
      <c r="D1136" s="304" t="s">
        <v>2320</v>
      </c>
      <c r="E1136" s="20" t="s">
        <v>21</v>
      </c>
      <c r="F1136" s="305">
        <v>0.69999999999999996</v>
      </c>
      <c r="G1136" s="41"/>
      <c r="H1136" s="47"/>
    </row>
    <row r="1137" s="2" customFormat="1" ht="16.8" customHeight="1">
      <c r="A1137" s="41"/>
      <c r="B1137" s="47"/>
      <c r="C1137" s="306" t="s">
        <v>3096</v>
      </c>
      <c r="D1137" s="41"/>
      <c r="E1137" s="41"/>
      <c r="F1137" s="41"/>
      <c r="G1137" s="41"/>
      <c r="H1137" s="47"/>
    </row>
    <row r="1138" s="2" customFormat="1" ht="16.8" customHeight="1">
      <c r="A1138" s="41"/>
      <c r="B1138" s="47"/>
      <c r="C1138" s="304" t="s">
        <v>2316</v>
      </c>
      <c r="D1138" s="304" t="s">
        <v>2317</v>
      </c>
      <c r="E1138" s="20" t="s">
        <v>550</v>
      </c>
      <c r="F1138" s="305">
        <v>0.69999999999999996</v>
      </c>
      <c r="G1138" s="41"/>
      <c r="H1138" s="47"/>
    </row>
    <row r="1139" s="2" customFormat="1" ht="16.8" customHeight="1">
      <c r="A1139" s="41"/>
      <c r="B1139" s="47"/>
      <c r="C1139" s="304" t="s">
        <v>2305</v>
      </c>
      <c r="D1139" s="304" t="s">
        <v>2306</v>
      </c>
      <c r="E1139" s="20" t="s">
        <v>550</v>
      </c>
      <c r="F1139" s="305">
        <v>5.3639999999999999</v>
      </c>
      <c r="G1139" s="41"/>
      <c r="H1139" s="47"/>
    </row>
    <row r="1140" s="2" customFormat="1" ht="16.8" customHeight="1">
      <c r="A1140" s="41"/>
      <c r="B1140" s="47"/>
      <c r="C1140" s="304" t="s">
        <v>2321</v>
      </c>
      <c r="D1140" s="304" t="s">
        <v>2322</v>
      </c>
      <c r="E1140" s="20" t="s">
        <v>550</v>
      </c>
      <c r="F1140" s="305">
        <v>5.3639999999999999</v>
      </c>
      <c r="G1140" s="41"/>
      <c r="H1140" s="47"/>
    </row>
    <row r="1141" s="2" customFormat="1" ht="16.8" customHeight="1">
      <c r="A1141" s="41"/>
      <c r="B1141" s="47"/>
      <c r="C1141" s="300" t="s">
        <v>2002</v>
      </c>
      <c r="D1141" s="301" t="s">
        <v>2002</v>
      </c>
      <c r="E1141" s="302" t="s">
        <v>140</v>
      </c>
      <c r="F1141" s="303">
        <v>3769.8000000000002</v>
      </c>
      <c r="G1141" s="41"/>
      <c r="H1141" s="47"/>
    </row>
    <row r="1142" s="2" customFormat="1" ht="16.8" customHeight="1">
      <c r="A1142" s="41"/>
      <c r="B1142" s="47"/>
      <c r="C1142" s="304" t="s">
        <v>21</v>
      </c>
      <c r="D1142" s="304" t="s">
        <v>2905</v>
      </c>
      <c r="E1142" s="20" t="s">
        <v>21</v>
      </c>
      <c r="F1142" s="305">
        <v>0</v>
      </c>
      <c r="G1142" s="41"/>
      <c r="H1142" s="47"/>
    </row>
    <row r="1143" s="2" customFormat="1" ht="16.8" customHeight="1">
      <c r="A1143" s="41"/>
      <c r="B1143" s="47"/>
      <c r="C1143" s="304" t="s">
        <v>21</v>
      </c>
      <c r="D1143" s="304" t="s">
        <v>2906</v>
      </c>
      <c r="E1143" s="20" t="s">
        <v>21</v>
      </c>
      <c r="F1143" s="305">
        <v>1884.9000000000001</v>
      </c>
      <c r="G1143" s="41"/>
      <c r="H1143" s="47"/>
    </row>
    <row r="1144" s="2" customFormat="1" ht="16.8" customHeight="1">
      <c r="A1144" s="41"/>
      <c r="B1144" s="47"/>
      <c r="C1144" s="304" t="s">
        <v>21</v>
      </c>
      <c r="D1144" s="304" t="s">
        <v>2907</v>
      </c>
      <c r="E1144" s="20" t="s">
        <v>21</v>
      </c>
      <c r="F1144" s="305">
        <v>1884.9000000000001</v>
      </c>
      <c r="G1144" s="41"/>
      <c r="H1144" s="47"/>
    </row>
    <row r="1145" s="2" customFormat="1" ht="16.8" customHeight="1">
      <c r="A1145" s="41"/>
      <c r="B1145" s="47"/>
      <c r="C1145" s="304" t="s">
        <v>2002</v>
      </c>
      <c r="D1145" s="304" t="s">
        <v>280</v>
      </c>
      <c r="E1145" s="20" t="s">
        <v>21</v>
      </c>
      <c r="F1145" s="305">
        <v>3769.8000000000002</v>
      </c>
      <c r="G1145" s="41"/>
      <c r="H1145" s="47"/>
    </row>
    <row r="1146" s="2" customFormat="1" ht="16.8" customHeight="1">
      <c r="A1146" s="41"/>
      <c r="B1146" s="47"/>
      <c r="C1146" s="306" t="s">
        <v>3096</v>
      </c>
      <c r="D1146" s="41"/>
      <c r="E1146" s="41"/>
      <c r="F1146" s="41"/>
      <c r="G1146" s="41"/>
      <c r="H1146" s="47"/>
    </row>
    <row r="1147" s="2" customFormat="1" ht="16.8" customHeight="1">
      <c r="A1147" s="41"/>
      <c r="B1147" s="47"/>
      <c r="C1147" s="304" t="s">
        <v>1861</v>
      </c>
      <c r="D1147" s="304" t="s">
        <v>2902</v>
      </c>
      <c r="E1147" s="20" t="s">
        <v>140</v>
      </c>
      <c r="F1147" s="305">
        <v>3769.8000000000002</v>
      </c>
      <c r="G1147" s="41"/>
      <c r="H1147" s="47"/>
    </row>
    <row r="1148" s="2" customFormat="1" ht="16.8" customHeight="1">
      <c r="A1148" s="41"/>
      <c r="B1148" s="47"/>
      <c r="C1148" s="304" t="s">
        <v>1844</v>
      </c>
      <c r="D1148" s="304" t="s">
        <v>1845</v>
      </c>
      <c r="E1148" s="20" t="s">
        <v>140</v>
      </c>
      <c r="F1148" s="305">
        <v>9757.5599999999995</v>
      </c>
      <c r="G1148" s="41"/>
      <c r="H1148" s="47"/>
    </row>
    <row r="1149" s="2" customFormat="1" ht="16.8" customHeight="1">
      <c r="A1149" s="41"/>
      <c r="B1149" s="47"/>
      <c r="C1149" s="300" t="s">
        <v>2069</v>
      </c>
      <c r="D1149" s="301" t="s">
        <v>2070</v>
      </c>
      <c r="E1149" s="302" t="s">
        <v>543</v>
      </c>
      <c r="F1149" s="303">
        <v>148.28700000000001</v>
      </c>
      <c r="G1149" s="41"/>
      <c r="H1149" s="47"/>
    </row>
    <row r="1150" s="2" customFormat="1" ht="16.8" customHeight="1">
      <c r="A1150" s="41"/>
      <c r="B1150" s="47"/>
      <c r="C1150" s="304" t="s">
        <v>21</v>
      </c>
      <c r="D1150" s="304" t="s">
        <v>2332</v>
      </c>
      <c r="E1150" s="20" t="s">
        <v>21</v>
      </c>
      <c r="F1150" s="305">
        <v>0</v>
      </c>
      <c r="G1150" s="41"/>
      <c r="H1150" s="47"/>
    </row>
    <row r="1151" s="2" customFormat="1" ht="16.8" customHeight="1">
      <c r="A1151" s="41"/>
      <c r="B1151" s="47"/>
      <c r="C1151" s="304" t="s">
        <v>21</v>
      </c>
      <c r="D1151" s="304" t="s">
        <v>2135</v>
      </c>
      <c r="E1151" s="20" t="s">
        <v>21</v>
      </c>
      <c r="F1151" s="305">
        <v>0</v>
      </c>
      <c r="G1151" s="41"/>
      <c r="H1151" s="47"/>
    </row>
    <row r="1152" s="2" customFormat="1" ht="16.8" customHeight="1">
      <c r="A1152" s="41"/>
      <c r="B1152" s="47"/>
      <c r="C1152" s="304" t="s">
        <v>21</v>
      </c>
      <c r="D1152" s="304" t="s">
        <v>2333</v>
      </c>
      <c r="E1152" s="20" t="s">
        <v>21</v>
      </c>
      <c r="F1152" s="305">
        <v>79.616</v>
      </c>
      <c r="G1152" s="41"/>
      <c r="H1152" s="47"/>
    </row>
    <row r="1153" s="2" customFormat="1" ht="16.8" customHeight="1">
      <c r="A1153" s="41"/>
      <c r="B1153" s="47"/>
      <c r="C1153" s="304" t="s">
        <v>21</v>
      </c>
      <c r="D1153" s="304" t="s">
        <v>2334</v>
      </c>
      <c r="E1153" s="20" t="s">
        <v>21</v>
      </c>
      <c r="F1153" s="305">
        <v>68.671000000000006</v>
      </c>
      <c r="G1153" s="41"/>
      <c r="H1153" s="47"/>
    </row>
    <row r="1154" s="2" customFormat="1" ht="16.8" customHeight="1">
      <c r="A1154" s="41"/>
      <c r="B1154" s="47"/>
      <c r="C1154" s="304" t="s">
        <v>2069</v>
      </c>
      <c r="D1154" s="304" t="s">
        <v>280</v>
      </c>
      <c r="E1154" s="20" t="s">
        <v>21</v>
      </c>
      <c r="F1154" s="305">
        <v>148.28700000000001</v>
      </c>
      <c r="G1154" s="41"/>
      <c r="H1154" s="47"/>
    </row>
    <row r="1155" s="2" customFormat="1" ht="16.8" customHeight="1">
      <c r="A1155" s="41"/>
      <c r="B1155" s="47"/>
      <c r="C1155" s="306" t="s">
        <v>3096</v>
      </c>
      <c r="D1155" s="41"/>
      <c r="E1155" s="41"/>
      <c r="F1155" s="41"/>
      <c r="G1155" s="41"/>
      <c r="H1155" s="47"/>
    </row>
    <row r="1156" s="2" customFormat="1" ht="16.8" customHeight="1">
      <c r="A1156" s="41"/>
      <c r="B1156" s="47"/>
      <c r="C1156" s="304" t="s">
        <v>2326</v>
      </c>
      <c r="D1156" s="304" t="s">
        <v>2327</v>
      </c>
      <c r="E1156" s="20" t="s">
        <v>543</v>
      </c>
      <c r="F1156" s="305">
        <v>148.28700000000001</v>
      </c>
      <c r="G1156" s="41"/>
      <c r="H1156" s="47"/>
    </row>
    <row r="1157" s="2" customFormat="1" ht="16.8" customHeight="1">
      <c r="A1157" s="41"/>
      <c r="B1157" s="47"/>
      <c r="C1157" s="304" t="s">
        <v>1746</v>
      </c>
      <c r="D1157" s="304" t="s">
        <v>1747</v>
      </c>
      <c r="E1157" s="20" t="s">
        <v>543</v>
      </c>
      <c r="F1157" s="305">
        <v>312.33600000000001</v>
      </c>
      <c r="G1157" s="41"/>
      <c r="H1157" s="47"/>
    </row>
    <row r="1158" s="2" customFormat="1" ht="16.8" customHeight="1">
      <c r="A1158" s="41"/>
      <c r="B1158" s="47"/>
      <c r="C1158" s="300" t="s">
        <v>2023</v>
      </c>
      <c r="D1158" s="301" t="s">
        <v>2023</v>
      </c>
      <c r="E1158" s="302" t="s">
        <v>194</v>
      </c>
      <c r="F1158" s="303">
        <v>33.200000000000003</v>
      </c>
      <c r="G1158" s="41"/>
      <c r="H1158" s="47"/>
    </row>
    <row r="1159" s="2" customFormat="1" ht="16.8" customHeight="1">
      <c r="A1159" s="41"/>
      <c r="B1159" s="47"/>
      <c r="C1159" s="304" t="s">
        <v>21</v>
      </c>
      <c r="D1159" s="304" t="s">
        <v>2478</v>
      </c>
      <c r="E1159" s="20" t="s">
        <v>21</v>
      </c>
      <c r="F1159" s="305">
        <v>0</v>
      </c>
      <c r="G1159" s="41"/>
      <c r="H1159" s="47"/>
    </row>
    <row r="1160" s="2" customFormat="1" ht="16.8" customHeight="1">
      <c r="A1160" s="41"/>
      <c r="B1160" s="47"/>
      <c r="C1160" s="304" t="s">
        <v>2023</v>
      </c>
      <c r="D1160" s="304" t="s">
        <v>2534</v>
      </c>
      <c r="E1160" s="20" t="s">
        <v>21</v>
      </c>
      <c r="F1160" s="305">
        <v>33.200000000000003</v>
      </c>
      <c r="G1160" s="41"/>
      <c r="H1160" s="47"/>
    </row>
    <row r="1161" s="2" customFormat="1" ht="16.8" customHeight="1">
      <c r="A1161" s="41"/>
      <c r="B1161" s="47"/>
      <c r="C1161" s="306" t="s">
        <v>3096</v>
      </c>
      <c r="D1161" s="41"/>
      <c r="E1161" s="41"/>
      <c r="F1161" s="41"/>
      <c r="G1161" s="41"/>
      <c r="H1161" s="47"/>
    </row>
    <row r="1162" s="2" customFormat="1" ht="16.8" customHeight="1">
      <c r="A1162" s="41"/>
      <c r="B1162" s="47"/>
      <c r="C1162" s="304" t="s">
        <v>2529</v>
      </c>
      <c r="D1162" s="304" t="s">
        <v>2530</v>
      </c>
      <c r="E1162" s="20" t="s">
        <v>194</v>
      </c>
      <c r="F1162" s="305">
        <v>33.200000000000003</v>
      </c>
      <c r="G1162" s="41"/>
      <c r="H1162" s="47"/>
    </row>
    <row r="1163" s="2" customFormat="1" ht="16.8" customHeight="1">
      <c r="A1163" s="41"/>
      <c r="B1163" s="47"/>
      <c r="C1163" s="304" t="s">
        <v>2535</v>
      </c>
      <c r="D1163" s="304" t="s">
        <v>2536</v>
      </c>
      <c r="E1163" s="20" t="s">
        <v>194</v>
      </c>
      <c r="F1163" s="305">
        <v>1992</v>
      </c>
      <c r="G1163" s="41"/>
      <c r="H1163" s="47"/>
    </row>
    <row r="1164" s="2" customFormat="1" ht="16.8" customHeight="1">
      <c r="A1164" s="41"/>
      <c r="B1164" s="47"/>
      <c r="C1164" s="304" t="s">
        <v>2541</v>
      </c>
      <c r="D1164" s="304" t="s">
        <v>2542</v>
      </c>
      <c r="E1164" s="20" t="s">
        <v>194</v>
      </c>
      <c r="F1164" s="305">
        <v>33.200000000000003</v>
      </c>
      <c r="G1164" s="41"/>
      <c r="H1164" s="47"/>
    </row>
    <row r="1165" s="2" customFormat="1" ht="16.8" customHeight="1">
      <c r="A1165" s="41"/>
      <c r="B1165" s="47"/>
      <c r="C1165" s="300" t="s">
        <v>2004</v>
      </c>
      <c r="D1165" s="301" t="s">
        <v>2005</v>
      </c>
      <c r="E1165" s="302" t="s">
        <v>140</v>
      </c>
      <c r="F1165" s="303">
        <v>990</v>
      </c>
      <c r="G1165" s="41"/>
      <c r="H1165" s="47"/>
    </row>
    <row r="1166" s="2" customFormat="1" ht="16.8" customHeight="1">
      <c r="A1166" s="41"/>
      <c r="B1166" s="47"/>
      <c r="C1166" s="304" t="s">
        <v>21</v>
      </c>
      <c r="D1166" s="304" t="s">
        <v>2912</v>
      </c>
      <c r="E1166" s="20" t="s">
        <v>21</v>
      </c>
      <c r="F1166" s="305">
        <v>0</v>
      </c>
      <c r="G1166" s="41"/>
      <c r="H1166" s="47"/>
    </row>
    <row r="1167" s="2" customFormat="1" ht="16.8" customHeight="1">
      <c r="A1167" s="41"/>
      <c r="B1167" s="47"/>
      <c r="C1167" s="304" t="s">
        <v>21</v>
      </c>
      <c r="D1167" s="304" t="s">
        <v>2913</v>
      </c>
      <c r="E1167" s="20" t="s">
        <v>21</v>
      </c>
      <c r="F1167" s="305">
        <v>165</v>
      </c>
      <c r="G1167" s="41"/>
      <c r="H1167" s="47"/>
    </row>
    <row r="1168" s="2" customFormat="1" ht="16.8" customHeight="1">
      <c r="A1168" s="41"/>
      <c r="B1168" s="47"/>
      <c r="C1168" s="304" t="s">
        <v>21</v>
      </c>
      <c r="D1168" s="304" t="s">
        <v>2914</v>
      </c>
      <c r="E1168" s="20" t="s">
        <v>21</v>
      </c>
      <c r="F1168" s="305">
        <v>330</v>
      </c>
      <c r="G1168" s="41"/>
      <c r="H1168" s="47"/>
    </row>
    <row r="1169" s="2" customFormat="1" ht="16.8" customHeight="1">
      <c r="A1169" s="41"/>
      <c r="B1169" s="47"/>
      <c r="C1169" s="304" t="s">
        <v>21</v>
      </c>
      <c r="D1169" s="304" t="s">
        <v>2915</v>
      </c>
      <c r="E1169" s="20" t="s">
        <v>21</v>
      </c>
      <c r="F1169" s="305">
        <v>330</v>
      </c>
      <c r="G1169" s="41"/>
      <c r="H1169" s="47"/>
    </row>
    <row r="1170" s="2" customFormat="1" ht="16.8" customHeight="1">
      <c r="A1170" s="41"/>
      <c r="B1170" s="47"/>
      <c r="C1170" s="304" t="s">
        <v>21</v>
      </c>
      <c r="D1170" s="304" t="s">
        <v>2916</v>
      </c>
      <c r="E1170" s="20" t="s">
        <v>21</v>
      </c>
      <c r="F1170" s="305">
        <v>165</v>
      </c>
      <c r="G1170" s="41"/>
      <c r="H1170" s="47"/>
    </row>
    <row r="1171" s="2" customFormat="1" ht="16.8" customHeight="1">
      <c r="A1171" s="41"/>
      <c r="B1171" s="47"/>
      <c r="C1171" s="304" t="s">
        <v>2004</v>
      </c>
      <c r="D1171" s="304" t="s">
        <v>280</v>
      </c>
      <c r="E1171" s="20" t="s">
        <v>21</v>
      </c>
      <c r="F1171" s="305">
        <v>990</v>
      </c>
      <c r="G1171" s="41"/>
      <c r="H1171" s="47"/>
    </row>
    <row r="1172" s="2" customFormat="1" ht="16.8" customHeight="1">
      <c r="A1172" s="41"/>
      <c r="B1172" s="47"/>
      <c r="C1172" s="306" t="s">
        <v>3096</v>
      </c>
      <c r="D1172" s="41"/>
      <c r="E1172" s="41"/>
      <c r="F1172" s="41"/>
      <c r="G1172" s="41"/>
      <c r="H1172" s="47"/>
    </row>
    <row r="1173" s="2" customFormat="1" ht="16.8" customHeight="1">
      <c r="A1173" s="41"/>
      <c r="B1173" s="47"/>
      <c r="C1173" s="304" t="s">
        <v>2908</v>
      </c>
      <c r="D1173" s="304" t="s">
        <v>2909</v>
      </c>
      <c r="E1173" s="20" t="s">
        <v>140</v>
      </c>
      <c r="F1173" s="305">
        <v>990</v>
      </c>
      <c r="G1173" s="41"/>
      <c r="H1173" s="47"/>
    </row>
    <row r="1174" s="2" customFormat="1" ht="16.8" customHeight="1">
      <c r="A1174" s="41"/>
      <c r="B1174" s="47"/>
      <c r="C1174" s="304" t="s">
        <v>1844</v>
      </c>
      <c r="D1174" s="304" t="s">
        <v>1845</v>
      </c>
      <c r="E1174" s="20" t="s">
        <v>140</v>
      </c>
      <c r="F1174" s="305">
        <v>9757.5599999999995</v>
      </c>
      <c r="G1174" s="41"/>
      <c r="H1174" s="47"/>
    </row>
    <row r="1175" s="2" customFormat="1" ht="16.8" customHeight="1">
      <c r="A1175" s="41"/>
      <c r="B1175" s="47"/>
      <c r="C1175" s="300" t="s">
        <v>2007</v>
      </c>
      <c r="D1175" s="301" t="s">
        <v>2008</v>
      </c>
      <c r="E1175" s="302" t="s">
        <v>227</v>
      </c>
      <c r="F1175" s="303">
        <v>98.400000000000006</v>
      </c>
      <c r="G1175" s="41"/>
      <c r="H1175" s="47"/>
    </row>
    <row r="1176" s="2" customFormat="1" ht="16.8" customHeight="1">
      <c r="A1176" s="41"/>
      <c r="B1176" s="47"/>
      <c r="C1176" s="304" t="s">
        <v>21</v>
      </c>
      <c r="D1176" s="304" t="s">
        <v>2135</v>
      </c>
      <c r="E1176" s="20" t="s">
        <v>21</v>
      </c>
      <c r="F1176" s="305">
        <v>0</v>
      </c>
      <c r="G1176" s="41"/>
      <c r="H1176" s="47"/>
    </row>
    <row r="1177" s="2" customFormat="1" ht="16.8" customHeight="1">
      <c r="A1177" s="41"/>
      <c r="B1177" s="47"/>
      <c r="C1177" s="304" t="s">
        <v>2007</v>
      </c>
      <c r="D1177" s="304" t="s">
        <v>2136</v>
      </c>
      <c r="E1177" s="20" t="s">
        <v>21</v>
      </c>
      <c r="F1177" s="305">
        <v>98.400000000000006</v>
      </c>
      <c r="G1177" s="41"/>
      <c r="H1177" s="47"/>
    </row>
    <row r="1178" s="2" customFormat="1" ht="16.8" customHeight="1">
      <c r="A1178" s="41"/>
      <c r="B1178" s="47"/>
      <c r="C1178" s="306" t="s">
        <v>3096</v>
      </c>
      <c r="D1178" s="41"/>
      <c r="E1178" s="41"/>
      <c r="F1178" s="41"/>
      <c r="G1178" s="41"/>
      <c r="H1178" s="47"/>
    </row>
    <row r="1179" s="2" customFormat="1" ht="16.8" customHeight="1">
      <c r="A1179" s="41"/>
      <c r="B1179" s="47"/>
      <c r="C1179" s="304" t="s">
        <v>2132</v>
      </c>
      <c r="D1179" s="304" t="s">
        <v>2133</v>
      </c>
      <c r="E1179" s="20" t="s">
        <v>227</v>
      </c>
      <c r="F1179" s="305">
        <v>98.400000000000006</v>
      </c>
      <c r="G1179" s="41"/>
      <c r="H1179" s="47"/>
    </row>
    <row r="1180" s="2" customFormat="1" ht="16.8" customHeight="1">
      <c r="A1180" s="41"/>
      <c r="B1180" s="47"/>
      <c r="C1180" s="304" t="s">
        <v>2127</v>
      </c>
      <c r="D1180" s="304" t="s">
        <v>2128</v>
      </c>
      <c r="E1180" s="20" t="s">
        <v>227</v>
      </c>
      <c r="F1180" s="305">
        <v>98.400000000000006</v>
      </c>
      <c r="G1180" s="41"/>
      <c r="H1180" s="47"/>
    </row>
    <row r="1181" s="2" customFormat="1" ht="16.8" customHeight="1">
      <c r="A1181" s="41"/>
      <c r="B1181" s="47"/>
      <c r="C1181" s="304" t="s">
        <v>2957</v>
      </c>
      <c r="D1181" s="304" t="s">
        <v>2133</v>
      </c>
      <c r="E1181" s="20" t="s">
        <v>227</v>
      </c>
      <c r="F1181" s="305">
        <v>50.399999999999999</v>
      </c>
      <c r="G1181" s="41"/>
      <c r="H1181" s="47"/>
    </row>
    <row r="1182" s="2" customFormat="1" ht="16.8" customHeight="1">
      <c r="A1182" s="41"/>
      <c r="B1182" s="47"/>
      <c r="C1182" s="300" t="s">
        <v>747</v>
      </c>
      <c r="D1182" s="301" t="s">
        <v>747</v>
      </c>
      <c r="E1182" s="302" t="s">
        <v>550</v>
      </c>
      <c r="F1182" s="303">
        <v>104.709</v>
      </c>
      <c r="G1182" s="41"/>
      <c r="H1182" s="47"/>
    </row>
    <row r="1183" s="2" customFormat="1" ht="16.8" customHeight="1">
      <c r="A1183" s="41"/>
      <c r="B1183" s="47"/>
      <c r="C1183" s="304" t="s">
        <v>21</v>
      </c>
      <c r="D1183" s="304" t="s">
        <v>1696</v>
      </c>
      <c r="E1183" s="20" t="s">
        <v>21</v>
      </c>
      <c r="F1183" s="305">
        <v>0</v>
      </c>
      <c r="G1183" s="41"/>
      <c r="H1183" s="47"/>
    </row>
    <row r="1184" s="2" customFormat="1" ht="16.8" customHeight="1">
      <c r="A1184" s="41"/>
      <c r="B1184" s="47"/>
      <c r="C1184" s="304" t="s">
        <v>21</v>
      </c>
      <c r="D1184" s="304" t="s">
        <v>2725</v>
      </c>
      <c r="E1184" s="20" t="s">
        <v>21</v>
      </c>
      <c r="F1184" s="305">
        <v>0</v>
      </c>
      <c r="G1184" s="41"/>
      <c r="H1184" s="47"/>
    </row>
    <row r="1185" s="2" customFormat="1" ht="16.8" customHeight="1">
      <c r="A1185" s="41"/>
      <c r="B1185" s="47"/>
      <c r="C1185" s="304" t="s">
        <v>21</v>
      </c>
      <c r="D1185" s="304" t="s">
        <v>1127</v>
      </c>
      <c r="E1185" s="20" t="s">
        <v>21</v>
      </c>
      <c r="F1185" s="305">
        <v>0</v>
      </c>
      <c r="G1185" s="41"/>
      <c r="H1185" s="47"/>
    </row>
    <row r="1186" s="2" customFormat="1" ht="16.8" customHeight="1">
      <c r="A1186" s="41"/>
      <c r="B1186" s="47"/>
      <c r="C1186" s="304" t="s">
        <v>21</v>
      </c>
      <c r="D1186" s="304" t="s">
        <v>2726</v>
      </c>
      <c r="E1186" s="20" t="s">
        <v>21</v>
      </c>
      <c r="F1186" s="305">
        <v>2.4500000000000002</v>
      </c>
      <c r="G1186" s="41"/>
      <c r="H1186" s="47"/>
    </row>
    <row r="1187" s="2" customFormat="1" ht="16.8" customHeight="1">
      <c r="A1187" s="41"/>
      <c r="B1187" s="47"/>
      <c r="C1187" s="304" t="s">
        <v>21</v>
      </c>
      <c r="D1187" s="304" t="s">
        <v>2727</v>
      </c>
      <c r="E1187" s="20" t="s">
        <v>21</v>
      </c>
      <c r="F1187" s="305">
        <v>2.117</v>
      </c>
      <c r="G1187" s="41"/>
      <c r="H1187" s="47"/>
    </row>
    <row r="1188" s="2" customFormat="1" ht="16.8" customHeight="1">
      <c r="A1188" s="41"/>
      <c r="B1188" s="47"/>
      <c r="C1188" s="304" t="s">
        <v>21</v>
      </c>
      <c r="D1188" s="304" t="s">
        <v>2728</v>
      </c>
      <c r="E1188" s="20" t="s">
        <v>21</v>
      </c>
      <c r="F1188" s="305">
        <v>86.070999999999998</v>
      </c>
      <c r="G1188" s="41"/>
      <c r="H1188" s="47"/>
    </row>
    <row r="1189" s="2" customFormat="1" ht="16.8" customHeight="1">
      <c r="A1189" s="41"/>
      <c r="B1189" s="47"/>
      <c r="C1189" s="304" t="s">
        <v>21</v>
      </c>
      <c r="D1189" s="304" t="s">
        <v>2729</v>
      </c>
      <c r="E1189" s="20" t="s">
        <v>21</v>
      </c>
      <c r="F1189" s="305">
        <v>4.5670000000000002</v>
      </c>
      <c r="G1189" s="41"/>
      <c r="H1189" s="47"/>
    </row>
    <row r="1190" s="2" customFormat="1" ht="16.8" customHeight="1">
      <c r="A1190" s="41"/>
      <c r="B1190" s="47"/>
      <c r="C1190" s="304" t="s">
        <v>21</v>
      </c>
      <c r="D1190" s="304" t="s">
        <v>2730</v>
      </c>
      <c r="E1190" s="20" t="s">
        <v>21</v>
      </c>
      <c r="F1190" s="305">
        <v>0</v>
      </c>
      <c r="G1190" s="41"/>
      <c r="H1190" s="47"/>
    </row>
    <row r="1191" s="2" customFormat="1" ht="16.8" customHeight="1">
      <c r="A1191" s="41"/>
      <c r="B1191" s="47"/>
      <c r="C1191" s="304" t="s">
        <v>21</v>
      </c>
      <c r="D1191" s="304" t="s">
        <v>2731</v>
      </c>
      <c r="E1191" s="20" t="s">
        <v>21</v>
      </c>
      <c r="F1191" s="305">
        <v>9.5039999999999996</v>
      </c>
      <c r="G1191" s="41"/>
      <c r="H1191" s="47"/>
    </row>
    <row r="1192" s="2" customFormat="1" ht="16.8" customHeight="1">
      <c r="A1192" s="41"/>
      <c r="B1192" s="47"/>
      <c r="C1192" s="304" t="s">
        <v>747</v>
      </c>
      <c r="D1192" s="304" t="s">
        <v>280</v>
      </c>
      <c r="E1192" s="20" t="s">
        <v>21</v>
      </c>
      <c r="F1192" s="305">
        <v>104.709</v>
      </c>
      <c r="G1192" s="41"/>
      <c r="H1192" s="47"/>
    </row>
    <row r="1193" s="2" customFormat="1" ht="16.8" customHeight="1">
      <c r="A1193" s="41"/>
      <c r="B1193" s="47"/>
      <c r="C1193" s="306" t="s">
        <v>3096</v>
      </c>
      <c r="D1193" s="41"/>
      <c r="E1193" s="41"/>
      <c r="F1193" s="41"/>
      <c r="G1193" s="41"/>
      <c r="H1193" s="47"/>
    </row>
    <row r="1194" s="2" customFormat="1" ht="16.8" customHeight="1">
      <c r="A1194" s="41"/>
      <c r="B1194" s="47"/>
      <c r="C1194" s="304" t="s">
        <v>1691</v>
      </c>
      <c r="D1194" s="304" t="s">
        <v>1692</v>
      </c>
      <c r="E1194" s="20" t="s">
        <v>550</v>
      </c>
      <c r="F1194" s="305">
        <v>104.709</v>
      </c>
      <c r="G1194" s="41"/>
      <c r="H1194" s="47"/>
    </row>
    <row r="1195" s="2" customFormat="1" ht="16.8" customHeight="1">
      <c r="A1195" s="41"/>
      <c r="B1195" s="47"/>
      <c r="C1195" s="304" t="s">
        <v>1669</v>
      </c>
      <c r="D1195" s="304" t="s">
        <v>1670</v>
      </c>
      <c r="E1195" s="20" t="s">
        <v>550</v>
      </c>
      <c r="F1195" s="305">
        <v>104.709</v>
      </c>
      <c r="G1195" s="41"/>
      <c r="H1195" s="47"/>
    </row>
    <row r="1196" s="2" customFormat="1" ht="16.8" customHeight="1">
      <c r="A1196" s="41"/>
      <c r="B1196" s="47"/>
      <c r="C1196" s="304" t="s">
        <v>1674</v>
      </c>
      <c r="D1196" s="304" t="s">
        <v>1675</v>
      </c>
      <c r="E1196" s="20" t="s">
        <v>550</v>
      </c>
      <c r="F1196" s="305">
        <v>104.709</v>
      </c>
      <c r="G1196" s="41"/>
      <c r="H1196" s="47"/>
    </row>
    <row r="1197" s="2" customFormat="1" ht="16.8" customHeight="1">
      <c r="A1197" s="41"/>
      <c r="B1197" s="47"/>
      <c r="C1197" s="304" t="s">
        <v>1680</v>
      </c>
      <c r="D1197" s="304" t="s">
        <v>1681</v>
      </c>
      <c r="E1197" s="20" t="s">
        <v>550</v>
      </c>
      <c r="F1197" s="305">
        <v>104.709</v>
      </c>
      <c r="G1197" s="41"/>
      <c r="H1197" s="47"/>
    </row>
    <row r="1198" s="2" customFormat="1" ht="16.8" customHeight="1">
      <c r="A1198" s="41"/>
      <c r="B1198" s="47"/>
      <c r="C1198" s="300" t="s">
        <v>2010</v>
      </c>
      <c r="D1198" s="301" t="s">
        <v>2011</v>
      </c>
      <c r="E1198" s="302" t="s">
        <v>550</v>
      </c>
      <c r="F1198" s="303">
        <v>4.6639999999999997</v>
      </c>
      <c r="G1198" s="41"/>
      <c r="H1198" s="47"/>
    </row>
    <row r="1199" s="2" customFormat="1" ht="16.8" customHeight="1">
      <c r="A1199" s="41"/>
      <c r="B1199" s="47"/>
      <c r="C1199" s="304" t="s">
        <v>21</v>
      </c>
      <c r="D1199" s="304" t="s">
        <v>2314</v>
      </c>
      <c r="E1199" s="20" t="s">
        <v>21</v>
      </c>
      <c r="F1199" s="305">
        <v>0</v>
      </c>
      <c r="G1199" s="41"/>
      <c r="H1199" s="47"/>
    </row>
    <row r="1200" s="2" customFormat="1" ht="16.8" customHeight="1">
      <c r="A1200" s="41"/>
      <c r="B1200" s="47"/>
      <c r="C1200" s="304" t="s">
        <v>21</v>
      </c>
      <c r="D1200" s="304" t="s">
        <v>2315</v>
      </c>
      <c r="E1200" s="20" t="s">
        <v>21</v>
      </c>
      <c r="F1200" s="305">
        <v>4.6639999999999997</v>
      </c>
      <c r="G1200" s="41"/>
      <c r="H1200" s="47"/>
    </row>
    <row r="1201" s="2" customFormat="1" ht="16.8" customHeight="1">
      <c r="A1201" s="41"/>
      <c r="B1201" s="47"/>
      <c r="C1201" s="304" t="s">
        <v>2010</v>
      </c>
      <c r="D1201" s="304" t="s">
        <v>280</v>
      </c>
      <c r="E1201" s="20" t="s">
        <v>21</v>
      </c>
      <c r="F1201" s="305">
        <v>4.6639999999999997</v>
      </c>
      <c r="G1201" s="41"/>
      <c r="H1201" s="47"/>
    </row>
    <row r="1202" s="2" customFormat="1" ht="16.8" customHeight="1">
      <c r="A1202" s="41"/>
      <c r="B1202" s="47"/>
      <c r="C1202" s="306" t="s">
        <v>3096</v>
      </c>
      <c r="D1202" s="41"/>
      <c r="E1202" s="41"/>
      <c r="F1202" s="41"/>
      <c r="G1202" s="41"/>
      <c r="H1202" s="47"/>
    </row>
    <row r="1203" s="2" customFormat="1" ht="16.8" customHeight="1">
      <c r="A1203" s="41"/>
      <c r="B1203" s="47"/>
      <c r="C1203" s="304" t="s">
        <v>2310</v>
      </c>
      <c r="D1203" s="304" t="s">
        <v>2311</v>
      </c>
      <c r="E1203" s="20" t="s">
        <v>550</v>
      </c>
      <c r="F1203" s="305">
        <v>4.6639999999999997</v>
      </c>
      <c r="G1203" s="41"/>
      <c r="H1203" s="47"/>
    </row>
    <row r="1204" s="2" customFormat="1" ht="16.8" customHeight="1">
      <c r="A1204" s="41"/>
      <c r="B1204" s="47"/>
      <c r="C1204" s="304" t="s">
        <v>2305</v>
      </c>
      <c r="D1204" s="304" t="s">
        <v>2306</v>
      </c>
      <c r="E1204" s="20" t="s">
        <v>550</v>
      </c>
      <c r="F1204" s="305">
        <v>5.3639999999999999</v>
      </c>
      <c r="G1204" s="41"/>
      <c r="H1204" s="47"/>
    </row>
    <row r="1205" s="2" customFormat="1" ht="16.8" customHeight="1">
      <c r="A1205" s="41"/>
      <c r="B1205" s="47"/>
      <c r="C1205" s="304" t="s">
        <v>2321</v>
      </c>
      <c r="D1205" s="304" t="s">
        <v>2322</v>
      </c>
      <c r="E1205" s="20" t="s">
        <v>550</v>
      </c>
      <c r="F1205" s="305">
        <v>5.3639999999999999</v>
      </c>
      <c r="G1205" s="41"/>
      <c r="H1205" s="47"/>
    </row>
    <row r="1206" s="2" customFormat="1" ht="16.8" customHeight="1">
      <c r="A1206" s="41"/>
      <c r="B1206" s="47"/>
      <c r="C1206" s="304" t="s">
        <v>2316</v>
      </c>
      <c r="D1206" s="304" t="s">
        <v>2317</v>
      </c>
      <c r="E1206" s="20" t="s">
        <v>550</v>
      </c>
      <c r="F1206" s="305">
        <v>0.69999999999999996</v>
      </c>
      <c r="G1206" s="41"/>
      <c r="H1206" s="47"/>
    </row>
    <row r="1207" s="2" customFormat="1" ht="16.8" customHeight="1">
      <c r="A1207" s="41"/>
      <c r="B1207" s="47"/>
      <c r="C1207" s="300" t="s">
        <v>2013</v>
      </c>
      <c r="D1207" s="301" t="s">
        <v>2014</v>
      </c>
      <c r="E1207" s="302" t="s">
        <v>543</v>
      </c>
      <c r="F1207" s="303">
        <v>16.640000000000001</v>
      </c>
      <c r="G1207" s="41"/>
      <c r="H1207" s="47"/>
    </row>
    <row r="1208" s="2" customFormat="1" ht="16.8" customHeight="1">
      <c r="A1208" s="41"/>
      <c r="B1208" s="47"/>
      <c r="C1208" s="304" t="s">
        <v>21</v>
      </c>
      <c r="D1208" s="304" t="s">
        <v>2111</v>
      </c>
      <c r="E1208" s="20" t="s">
        <v>21</v>
      </c>
      <c r="F1208" s="305">
        <v>0</v>
      </c>
      <c r="G1208" s="41"/>
      <c r="H1208" s="47"/>
    </row>
    <row r="1209" s="2" customFormat="1" ht="16.8" customHeight="1">
      <c r="A1209" s="41"/>
      <c r="B1209" s="47"/>
      <c r="C1209" s="304" t="s">
        <v>21</v>
      </c>
      <c r="D1209" s="304" t="s">
        <v>2112</v>
      </c>
      <c r="E1209" s="20" t="s">
        <v>21</v>
      </c>
      <c r="F1209" s="305">
        <v>16.640000000000001</v>
      </c>
      <c r="G1209" s="41"/>
      <c r="H1209" s="47"/>
    </row>
    <row r="1210" s="2" customFormat="1" ht="16.8" customHeight="1">
      <c r="A1210" s="41"/>
      <c r="B1210" s="47"/>
      <c r="C1210" s="304" t="s">
        <v>2013</v>
      </c>
      <c r="D1210" s="304" t="s">
        <v>280</v>
      </c>
      <c r="E1210" s="20" t="s">
        <v>21</v>
      </c>
      <c r="F1210" s="305">
        <v>16.640000000000001</v>
      </c>
      <c r="G1210" s="41"/>
      <c r="H1210" s="47"/>
    </row>
    <row r="1211" s="2" customFormat="1" ht="16.8" customHeight="1">
      <c r="A1211" s="41"/>
      <c r="B1211" s="47"/>
      <c r="C1211" s="306" t="s">
        <v>3096</v>
      </c>
      <c r="D1211" s="41"/>
      <c r="E1211" s="41"/>
      <c r="F1211" s="41"/>
      <c r="G1211" s="41"/>
      <c r="H1211" s="47"/>
    </row>
    <row r="1212" s="2" customFormat="1" ht="16.8" customHeight="1">
      <c r="A1212" s="41"/>
      <c r="B1212" s="47"/>
      <c r="C1212" s="304" t="s">
        <v>2106</v>
      </c>
      <c r="D1212" s="304" t="s">
        <v>2107</v>
      </c>
      <c r="E1212" s="20" t="s">
        <v>543</v>
      </c>
      <c r="F1212" s="305">
        <v>16.640000000000001</v>
      </c>
      <c r="G1212" s="41"/>
      <c r="H1212" s="47"/>
    </row>
    <row r="1213" s="2" customFormat="1" ht="16.8" customHeight="1">
      <c r="A1213" s="41"/>
      <c r="B1213" s="47"/>
      <c r="C1213" s="304" t="s">
        <v>873</v>
      </c>
      <c r="D1213" s="304" t="s">
        <v>2209</v>
      </c>
      <c r="E1213" s="20" t="s">
        <v>550</v>
      </c>
      <c r="F1213" s="305">
        <v>541.32899999999995</v>
      </c>
      <c r="G1213" s="41"/>
      <c r="H1213" s="47"/>
    </row>
    <row r="1214" s="2" customFormat="1" ht="16.8" customHeight="1">
      <c r="A1214" s="41"/>
      <c r="B1214" s="47"/>
      <c r="C1214" s="300" t="s">
        <v>2015</v>
      </c>
      <c r="D1214" s="301" t="s">
        <v>2016</v>
      </c>
      <c r="E1214" s="302" t="s">
        <v>210</v>
      </c>
      <c r="F1214" s="303">
        <v>26</v>
      </c>
      <c r="G1214" s="41"/>
      <c r="H1214" s="47"/>
    </row>
    <row r="1215" s="2" customFormat="1" ht="16.8" customHeight="1">
      <c r="A1215" s="41"/>
      <c r="B1215" s="47"/>
      <c r="C1215" s="304" t="s">
        <v>2015</v>
      </c>
      <c r="D1215" s="304" t="s">
        <v>2807</v>
      </c>
      <c r="E1215" s="20" t="s">
        <v>21</v>
      </c>
      <c r="F1215" s="305">
        <v>26</v>
      </c>
      <c r="G1215" s="41"/>
      <c r="H1215" s="47"/>
    </row>
    <row r="1216" s="2" customFormat="1" ht="16.8" customHeight="1">
      <c r="A1216" s="41"/>
      <c r="B1216" s="47"/>
      <c r="C1216" s="306" t="s">
        <v>3096</v>
      </c>
      <c r="D1216" s="41"/>
      <c r="E1216" s="41"/>
      <c r="F1216" s="41"/>
      <c r="G1216" s="41"/>
      <c r="H1216" s="47"/>
    </row>
    <row r="1217" s="2" customFormat="1" ht="16.8" customHeight="1">
      <c r="A1217" s="41"/>
      <c r="B1217" s="47"/>
      <c r="C1217" s="304" t="s">
        <v>2802</v>
      </c>
      <c r="D1217" s="304" t="s">
        <v>2803</v>
      </c>
      <c r="E1217" s="20" t="s">
        <v>227</v>
      </c>
      <c r="F1217" s="305">
        <v>26</v>
      </c>
      <c r="G1217" s="41"/>
      <c r="H1217" s="47"/>
    </row>
    <row r="1218" s="2" customFormat="1" ht="16.8" customHeight="1">
      <c r="A1218" s="41"/>
      <c r="B1218" s="47"/>
      <c r="C1218" s="304" t="s">
        <v>2808</v>
      </c>
      <c r="D1218" s="304" t="s">
        <v>2809</v>
      </c>
      <c r="E1218" s="20" t="s">
        <v>472</v>
      </c>
      <c r="F1218" s="305">
        <v>26</v>
      </c>
      <c r="G1218" s="41"/>
      <c r="H1218" s="47"/>
    </row>
    <row r="1219" s="2" customFormat="1" ht="16.8" customHeight="1">
      <c r="A1219" s="41"/>
      <c r="B1219" s="47"/>
      <c r="C1219" s="300" t="s">
        <v>2017</v>
      </c>
      <c r="D1219" s="301" t="s">
        <v>2018</v>
      </c>
      <c r="E1219" s="302" t="s">
        <v>543</v>
      </c>
      <c r="F1219" s="303">
        <v>4.0899999999999999</v>
      </c>
      <c r="G1219" s="41"/>
      <c r="H1219" s="47"/>
    </row>
    <row r="1220" s="2" customFormat="1" ht="16.8" customHeight="1">
      <c r="A1220" s="41"/>
      <c r="B1220" s="47"/>
      <c r="C1220" s="304" t="s">
        <v>21</v>
      </c>
      <c r="D1220" s="304" t="s">
        <v>2410</v>
      </c>
      <c r="E1220" s="20" t="s">
        <v>21</v>
      </c>
      <c r="F1220" s="305">
        <v>0</v>
      </c>
      <c r="G1220" s="41"/>
      <c r="H1220" s="47"/>
    </row>
    <row r="1221" s="2" customFormat="1" ht="16.8" customHeight="1">
      <c r="A1221" s="41"/>
      <c r="B1221" s="47"/>
      <c r="C1221" s="304" t="s">
        <v>21</v>
      </c>
      <c r="D1221" s="304" t="s">
        <v>2411</v>
      </c>
      <c r="E1221" s="20" t="s">
        <v>21</v>
      </c>
      <c r="F1221" s="305">
        <v>3.96</v>
      </c>
      <c r="G1221" s="41"/>
      <c r="H1221" s="47"/>
    </row>
    <row r="1222" s="2" customFormat="1" ht="16.8" customHeight="1">
      <c r="A1222" s="41"/>
      <c r="B1222" s="47"/>
      <c r="C1222" s="304" t="s">
        <v>21</v>
      </c>
      <c r="D1222" s="304" t="s">
        <v>2412</v>
      </c>
      <c r="E1222" s="20" t="s">
        <v>21</v>
      </c>
      <c r="F1222" s="305">
        <v>0.13</v>
      </c>
      <c r="G1222" s="41"/>
      <c r="H1222" s="47"/>
    </row>
    <row r="1223" s="2" customFormat="1" ht="16.8" customHeight="1">
      <c r="A1223" s="41"/>
      <c r="B1223" s="47"/>
      <c r="C1223" s="304" t="s">
        <v>2017</v>
      </c>
      <c r="D1223" s="304" t="s">
        <v>280</v>
      </c>
      <c r="E1223" s="20" t="s">
        <v>21</v>
      </c>
      <c r="F1223" s="305">
        <v>4.0899999999999999</v>
      </c>
      <c r="G1223" s="41"/>
      <c r="H1223" s="47"/>
    </row>
    <row r="1224" s="2" customFormat="1" ht="16.8" customHeight="1">
      <c r="A1224" s="41"/>
      <c r="B1224" s="47"/>
      <c r="C1224" s="306" t="s">
        <v>3096</v>
      </c>
      <c r="D1224" s="41"/>
      <c r="E1224" s="41"/>
      <c r="F1224" s="41"/>
      <c r="G1224" s="41"/>
      <c r="H1224" s="47"/>
    </row>
    <row r="1225" s="2" customFormat="1" ht="16.8" customHeight="1">
      <c r="A1225" s="41"/>
      <c r="B1225" s="47"/>
      <c r="C1225" s="304" t="s">
        <v>2404</v>
      </c>
      <c r="D1225" s="304" t="s">
        <v>2405</v>
      </c>
      <c r="E1225" s="20" t="s">
        <v>543</v>
      </c>
      <c r="F1225" s="305">
        <v>4.0899999999999999</v>
      </c>
      <c r="G1225" s="41"/>
      <c r="H1225" s="47"/>
    </row>
    <row r="1226" s="2" customFormat="1" ht="16.8" customHeight="1">
      <c r="A1226" s="41"/>
      <c r="B1226" s="47"/>
      <c r="C1226" s="304" t="s">
        <v>2438</v>
      </c>
      <c r="D1226" s="304" t="s">
        <v>2439</v>
      </c>
      <c r="E1226" s="20" t="s">
        <v>550</v>
      </c>
      <c r="F1226" s="305">
        <v>0.53200000000000003</v>
      </c>
      <c r="G1226" s="41"/>
      <c r="H1226" s="47"/>
    </row>
    <row r="1227" s="2" customFormat="1" ht="16.8" customHeight="1">
      <c r="A1227" s="41"/>
      <c r="B1227" s="47"/>
      <c r="C1227" s="304" t="s">
        <v>1746</v>
      </c>
      <c r="D1227" s="304" t="s">
        <v>1747</v>
      </c>
      <c r="E1227" s="20" t="s">
        <v>543</v>
      </c>
      <c r="F1227" s="305">
        <v>312.33600000000001</v>
      </c>
      <c r="G1227" s="41"/>
      <c r="H1227" s="47"/>
    </row>
    <row r="1228" s="2" customFormat="1" ht="16.8" customHeight="1">
      <c r="A1228" s="41"/>
      <c r="B1228" s="47"/>
      <c r="C1228" s="300" t="s">
        <v>2040</v>
      </c>
      <c r="D1228" s="301" t="s">
        <v>2041</v>
      </c>
      <c r="E1228" s="302" t="s">
        <v>194</v>
      </c>
      <c r="F1228" s="303">
        <v>94.469999999999999</v>
      </c>
      <c r="G1228" s="41"/>
      <c r="H1228" s="47"/>
    </row>
    <row r="1229" s="2" customFormat="1" ht="16.8" customHeight="1">
      <c r="A1229" s="41"/>
      <c r="B1229" s="47"/>
      <c r="C1229" s="304" t="s">
        <v>21</v>
      </c>
      <c r="D1229" s="304" t="s">
        <v>2793</v>
      </c>
      <c r="E1229" s="20" t="s">
        <v>21</v>
      </c>
      <c r="F1229" s="305">
        <v>0</v>
      </c>
      <c r="G1229" s="41"/>
      <c r="H1229" s="47"/>
    </row>
    <row r="1230" s="2" customFormat="1" ht="16.8" customHeight="1">
      <c r="A1230" s="41"/>
      <c r="B1230" s="47"/>
      <c r="C1230" s="304" t="s">
        <v>2040</v>
      </c>
      <c r="D1230" s="304" t="s">
        <v>2794</v>
      </c>
      <c r="E1230" s="20" t="s">
        <v>21</v>
      </c>
      <c r="F1230" s="305">
        <v>94.469999999999999</v>
      </c>
      <c r="G1230" s="41"/>
      <c r="H1230" s="47"/>
    </row>
    <row r="1231" s="2" customFormat="1" ht="16.8" customHeight="1">
      <c r="A1231" s="41"/>
      <c r="B1231" s="47"/>
      <c r="C1231" s="306" t="s">
        <v>3096</v>
      </c>
      <c r="D1231" s="41"/>
      <c r="E1231" s="41"/>
      <c r="F1231" s="41"/>
      <c r="G1231" s="41"/>
      <c r="H1231" s="47"/>
    </row>
    <row r="1232" s="2" customFormat="1" ht="16.8" customHeight="1">
      <c r="A1232" s="41"/>
      <c r="B1232" s="47"/>
      <c r="C1232" s="304" t="s">
        <v>2788</v>
      </c>
      <c r="D1232" s="304" t="s">
        <v>2789</v>
      </c>
      <c r="E1232" s="20" t="s">
        <v>194</v>
      </c>
      <c r="F1232" s="305">
        <v>94.469999999999999</v>
      </c>
      <c r="G1232" s="41"/>
      <c r="H1232" s="47"/>
    </row>
    <row r="1233" s="2" customFormat="1" ht="16.8" customHeight="1">
      <c r="A1233" s="41"/>
      <c r="B1233" s="47"/>
      <c r="C1233" s="304" t="s">
        <v>1729</v>
      </c>
      <c r="D1233" s="304" t="s">
        <v>1730</v>
      </c>
      <c r="E1233" s="20" t="s">
        <v>550</v>
      </c>
      <c r="F1233" s="305">
        <v>13.685000000000001</v>
      </c>
      <c r="G1233" s="41"/>
      <c r="H1233" s="47"/>
    </row>
    <row r="1234" s="2" customFormat="1" ht="16.8" customHeight="1">
      <c r="A1234" s="41"/>
      <c r="B1234" s="47"/>
      <c r="C1234" s="300" t="s">
        <v>2043</v>
      </c>
      <c r="D1234" s="301" t="s">
        <v>2044</v>
      </c>
      <c r="E1234" s="302" t="s">
        <v>543</v>
      </c>
      <c r="F1234" s="303">
        <v>253.53800000000001</v>
      </c>
      <c r="G1234" s="41"/>
      <c r="H1234" s="47"/>
    </row>
    <row r="1235" s="2" customFormat="1" ht="16.8" customHeight="1">
      <c r="A1235" s="41"/>
      <c r="B1235" s="47"/>
      <c r="C1235" s="304" t="s">
        <v>21</v>
      </c>
      <c r="D1235" s="304" t="s">
        <v>1246</v>
      </c>
      <c r="E1235" s="20" t="s">
        <v>21</v>
      </c>
      <c r="F1235" s="305">
        <v>0</v>
      </c>
      <c r="G1235" s="41"/>
      <c r="H1235" s="47"/>
    </row>
    <row r="1236" s="2" customFormat="1" ht="16.8" customHeight="1">
      <c r="A1236" s="41"/>
      <c r="B1236" s="47"/>
      <c r="C1236" s="304" t="s">
        <v>2046</v>
      </c>
      <c r="D1236" s="304" t="s">
        <v>2124</v>
      </c>
      <c r="E1236" s="20" t="s">
        <v>21</v>
      </c>
      <c r="F1236" s="305">
        <v>126.76900000000001</v>
      </c>
      <c r="G1236" s="41"/>
      <c r="H1236" s="47"/>
    </row>
    <row r="1237" s="2" customFormat="1" ht="16.8" customHeight="1">
      <c r="A1237" s="41"/>
      <c r="B1237" s="47"/>
      <c r="C1237" s="304" t="s">
        <v>21</v>
      </c>
      <c r="D1237" s="304" t="s">
        <v>2125</v>
      </c>
      <c r="E1237" s="20" t="s">
        <v>21</v>
      </c>
      <c r="F1237" s="305">
        <v>126.76900000000001</v>
      </c>
      <c r="G1237" s="41"/>
      <c r="H1237" s="47"/>
    </row>
    <row r="1238" s="2" customFormat="1" ht="16.8" customHeight="1">
      <c r="A1238" s="41"/>
      <c r="B1238" s="47"/>
      <c r="C1238" s="304" t="s">
        <v>2043</v>
      </c>
      <c r="D1238" s="304" t="s">
        <v>280</v>
      </c>
      <c r="E1238" s="20" t="s">
        <v>21</v>
      </c>
      <c r="F1238" s="305">
        <v>253.53800000000001</v>
      </c>
      <c r="G1238" s="41"/>
      <c r="H1238" s="47"/>
    </row>
    <row r="1239" s="2" customFormat="1" ht="16.8" customHeight="1">
      <c r="A1239" s="41"/>
      <c r="B1239" s="47"/>
      <c r="C1239" s="306" t="s">
        <v>3096</v>
      </c>
      <c r="D1239" s="41"/>
      <c r="E1239" s="41"/>
      <c r="F1239" s="41"/>
      <c r="G1239" s="41"/>
      <c r="H1239" s="47"/>
    </row>
    <row r="1240" s="2" customFormat="1" ht="16.8" customHeight="1">
      <c r="A1240" s="41"/>
      <c r="B1240" s="47"/>
      <c r="C1240" s="304" t="s">
        <v>2119</v>
      </c>
      <c r="D1240" s="304" t="s">
        <v>2120</v>
      </c>
      <c r="E1240" s="20" t="s">
        <v>543</v>
      </c>
      <c r="F1240" s="305">
        <v>126.76900000000001</v>
      </c>
      <c r="G1240" s="41"/>
      <c r="H1240" s="47"/>
    </row>
    <row r="1241" s="2" customFormat="1" ht="16.8" customHeight="1">
      <c r="A1241" s="41"/>
      <c r="B1241" s="47"/>
      <c r="C1241" s="304" t="s">
        <v>2113</v>
      </c>
      <c r="D1241" s="304" t="s">
        <v>2114</v>
      </c>
      <c r="E1241" s="20" t="s">
        <v>543</v>
      </c>
      <c r="F1241" s="305">
        <v>126.76900000000001</v>
      </c>
      <c r="G1241" s="41"/>
      <c r="H1241" s="47"/>
    </row>
    <row r="1242" s="2" customFormat="1" ht="16.8" customHeight="1">
      <c r="A1242" s="41"/>
      <c r="B1242" s="47"/>
      <c r="C1242" s="304" t="s">
        <v>873</v>
      </c>
      <c r="D1242" s="304" t="s">
        <v>2209</v>
      </c>
      <c r="E1242" s="20" t="s">
        <v>550</v>
      </c>
      <c r="F1242" s="305">
        <v>541.32899999999995</v>
      </c>
      <c r="G1242" s="41"/>
      <c r="H1242" s="47"/>
    </row>
    <row r="1243" s="2" customFormat="1" ht="16.8" customHeight="1">
      <c r="A1243" s="41"/>
      <c r="B1243" s="47"/>
      <c r="C1243" s="300" t="s">
        <v>2046</v>
      </c>
      <c r="D1243" s="301" t="s">
        <v>2047</v>
      </c>
      <c r="E1243" s="302" t="s">
        <v>543</v>
      </c>
      <c r="F1243" s="303">
        <v>126.76900000000001</v>
      </c>
      <c r="G1243" s="41"/>
      <c r="H1243" s="47"/>
    </row>
    <row r="1244" s="2" customFormat="1" ht="16.8" customHeight="1">
      <c r="A1244" s="41"/>
      <c r="B1244" s="47"/>
      <c r="C1244" s="304" t="s">
        <v>21</v>
      </c>
      <c r="D1244" s="304" t="s">
        <v>1246</v>
      </c>
      <c r="E1244" s="20" t="s">
        <v>21</v>
      </c>
      <c r="F1244" s="305">
        <v>0</v>
      </c>
      <c r="G1244" s="41"/>
      <c r="H1244" s="47"/>
    </row>
    <row r="1245" s="2" customFormat="1" ht="16.8" customHeight="1">
      <c r="A1245" s="41"/>
      <c r="B1245" s="47"/>
      <c r="C1245" s="304" t="s">
        <v>2046</v>
      </c>
      <c r="D1245" s="304" t="s">
        <v>2124</v>
      </c>
      <c r="E1245" s="20" t="s">
        <v>21</v>
      </c>
      <c r="F1245" s="305">
        <v>126.76900000000001</v>
      </c>
      <c r="G1245" s="41"/>
      <c r="H1245" s="47"/>
    </row>
    <row r="1246" s="2" customFormat="1" ht="16.8" customHeight="1">
      <c r="A1246" s="41"/>
      <c r="B1246" s="47"/>
      <c r="C1246" s="306" t="s">
        <v>3096</v>
      </c>
      <c r="D1246" s="41"/>
      <c r="E1246" s="41"/>
      <c r="F1246" s="41"/>
      <c r="G1246" s="41"/>
      <c r="H1246" s="47"/>
    </row>
    <row r="1247" s="2" customFormat="1" ht="16.8" customHeight="1">
      <c r="A1247" s="41"/>
      <c r="B1247" s="47"/>
      <c r="C1247" s="304" t="s">
        <v>2119</v>
      </c>
      <c r="D1247" s="304" t="s">
        <v>2120</v>
      </c>
      <c r="E1247" s="20" t="s">
        <v>543</v>
      </c>
      <c r="F1247" s="305">
        <v>126.76900000000001</v>
      </c>
      <c r="G1247" s="41"/>
      <c r="H1247" s="47"/>
    </row>
    <row r="1248" s="2" customFormat="1" ht="16.8" customHeight="1">
      <c r="A1248" s="41"/>
      <c r="B1248" s="47"/>
      <c r="C1248" s="304" t="s">
        <v>865</v>
      </c>
      <c r="D1248" s="304" t="s">
        <v>866</v>
      </c>
      <c r="E1248" s="20" t="s">
        <v>543</v>
      </c>
      <c r="F1248" s="305">
        <v>180.81399999999999</v>
      </c>
      <c r="G1248" s="41"/>
      <c r="H1248" s="47"/>
    </row>
    <row r="1249" s="2" customFormat="1" ht="16.8" customHeight="1">
      <c r="A1249" s="41"/>
      <c r="B1249" s="47"/>
      <c r="C1249" s="300" t="s">
        <v>2049</v>
      </c>
      <c r="D1249" s="301" t="s">
        <v>2050</v>
      </c>
      <c r="E1249" s="302" t="s">
        <v>194</v>
      </c>
      <c r="F1249" s="303">
        <v>612</v>
      </c>
      <c r="G1249" s="41"/>
      <c r="H1249" s="47"/>
    </row>
    <row r="1250" s="2" customFormat="1" ht="16.8" customHeight="1">
      <c r="A1250" s="41"/>
      <c r="B1250" s="47"/>
      <c r="C1250" s="304" t="s">
        <v>21</v>
      </c>
      <c r="D1250" s="304" t="s">
        <v>2176</v>
      </c>
      <c r="E1250" s="20" t="s">
        <v>21</v>
      </c>
      <c r="F1250" s="305">
        <v>0</v>
      </c>
      <c r="G1250" s="41"/>
      <c r="H1250" s="47"/>
    </row>
    <row r="1251" s="2" customFormat="1" ht="16.8" customHeight="1">
      <c r="A1251" s="41"/>
      <c r="B1251" s="47"/>
      <c r="C1251" s="304" t="s">
        <v>21</v>
      </c>
      <c r="D1251" s="304" t="s">
        <v>2177</v>
      </c>
      <c r="E1251" s="20" t="s">
        <v>21</v>
      </c>
      <c r="F1251" s="305">
        <v>612</v>
      </c>
      <c r="G1251" s="41"/>
      <c r="H1251" s="47"/>
    </row>
    <row r="1252" s="2" customFormat="1" ht="16.8" customHeight="1">
      <c r="A1252" s="41"/>
      <c r="B1252" s="47"/>
      <c r="C1252" s="304" t="s">
        <v>2049</v>
      </c>
      <c r="D1252" s="304" t="s">
        <v>280</v>
      </c>
      <c r="E1252" s="20" t="s">
        <v>21</v>
      </c>
      <c r="F1252" s="305">
        <v>612</v>
      </c>
      <c r="G1252" s="41"/>
      <c r="H1252" s="47"/>
    </row>
    <row r="1253" s="2" customFormat="1" ht="16.8" customHeight="1">
      <c r="A1253" s="41"/>
      <c r="B1253" s="47"/>
      <c r="C1253" s="306" t="s">
        <v>3096</v>
      </c>
      <c r="D1253" s="41"/>
      <c r="E1253" s="41"/>
      <c r="F1253" s="41"/>
      <c r="G1253" s="41"/>
      <c r="H1253" s="47"/>
    </row>
    <row r="1254" s="2" customFormat="1" ht="16.8" customHeight="1">
      <c r="A1254" s="41"/>
      <c r="B1254" s="47"/>
      <c r="C1254" s="304" t="s">
        <v>2171</v>
      </c>
      <c r="D1254" s="304" t="s">
        <v>2172</v>
      </c>
      <c r="E1254" s="20" t="s">
        <v>194</v>
      </c>
      <c r="F1254" s="305">
        <v>612</v>
      </c>
      <c r="G1254" s="41"/>
      <c r="H1254" s="47"/>
    </row>
    <row r="1255" s="2" customFormat="1" ht="16.8" customHeight="1">
      <c r="A1255" s="41"/>
      <c r="B1255" s="47"/>
      <c r="C1255" s="304" t="s">
        <v>2178</v>
      </c>
      <c r="D1255" s="304" t="s">
        <v>2179</v>
      </c>
      <c r="E1255" s="20" t="s">
        <v>550</v>
      </c>
      <c r="F1255" s="305">
        <v>75.581999999999994</v>
      </c>
      <c r="G1255" s="41"/>
      <c r="H1255" s="47"/>
    </row>
    <row r="1256" s="2" customFormat="1" ht="16.8" customHeight="1">
      <c r="A1256" s="41"/>
      <c r="B1256" s="47"/>
      <c r="C1256" s="300" t="s">
        <v>720</v>
      </c>
      <c r="D1256" s="301" t="s">
        <v>721</v>
      </c>
      <c r="E1256" s="302" t="s">
        <v>227</v>
      </c>
      <c r="F1256" s="303">
        <v>312.39999999999998</v>
      </c>
      <c r="G1256" s="41"/>
      <c r="H1256" s="47"/>
    </row>
    <row r="1257" s="2" customFormat="1" ht="16.8" customHeight="1">
      <c r="A1257" s="41"/>
      <c r="B1257" s="47"/>
      <c r="C1257" s="304" t="s">
        <v>21</v>
      </c>
      <c r="D1257" s="304" t="s">
        <v>2236</v>
      </c>
      <c r="E1257" s="20" t="s">
        <v>21</v>
      </c>
      <c r="F1257" s="305">
        <v>0</v>
      </c>
      <c r="G1257" s="41"/>
      <c r="H1257" s="47"/>
    </row>
    <row r="1258" s="2" customFormat="1" ht="16.8" customHeight="1">
      <c r="A1258" s="41"/>
      <c r="B1258" s="47"/>
      <c r="C1258" s="304" t="s">
        <v>720</v>
      </c>
      <c r="D1258" s="304" t="s">
        <v>2302</v>
      </c>
      <c r="E1258" s="20" t="s">
        <v>21</v>
      </c>
      <c r="F1258" s="305">
        <v>312.39999999999998</v>
      </c>
      <c r="G1258" s="41"/>
      <c r="H1258" s="47"/>
    </row>
    <row r="1259" s="2" customFormat="1" ht="16.8" customHeight="1">
      <c r="A1259" s="41"/>
      <c r="B1259" s="47"/>
      <c r="C1259" s="306" t="s">
        <v>3096</v>
      </c>
      <c r="D1259" s="41"/>
      <c r="E1259" s="41"/>
      <c r="F1259" s="41"/>
      <c r="G1259" s="41"/>
      <c r="H1259" s="47"/>
    </row>
    <row r="1260" s="2" customFormat="1" ht="16.8" customHeight="1">
      <c r="A1260" s="41"/>
      <c r="B1260" s="47"/>
      <c r="C1260" s="304" t="s">
        <v>1052</v>
      </c>
      <c r="D1260" s="304" t="s">
        <v>1053</v>
      </c>
      <c r="E1260" s="20" t="s">
        <v>227</v>
      </c>
      <c r="F1260" s="305">
        <v>312.39999999999998</v>
      </c>
      <c r="G1260" s="41"/>
      <c r="H1260" s="47"/>
    </row>
    <row r="1261" s="2" customFormat="1" ht="16.8" customHeight="1">
      <c r="A1261" s="41"/>
      <c r="B1261" s="47"/>
      <c r="C1261" s="304" t="s">
        <v>1058</v>
      </c>
      <c r="D1261" s="304" t="s">
        <v>1059</v>
      </c>
      <c r="E1261" s="20" t="s">
        <v>550</v>
      </c>
      <c r="F1261" s="305">
        <v>156.19999999999999</v>
      </c>
      <c r="G1261" s="41"/>
      <c r="H1261" s="47"/>
    </row>
    <row r="1262" s="2" customFormat="1" ht="16.8" customHeight="1">
      <c r="A1262" s="41"/>
      <c r="B1262" s="47"/>
      <c r="C1262" s="300" t="s">
        <v>2038</v>
      </c>
      <c r="D1262" s="301" t="s">
        <v>2038</v>
      </c>
      <c r="E1262" s="302" t="s">
        <v>140</v>
      </c>
      <c r="F1262" s="303">
        <v>4997.7600000000002</v>
      </c>
      <c r="G1262" s="41"/>
      <c r="H1262" s="47"/>
    </row>
    <row r="1263" s="2" customFormat="1" ht="16.8" customHeight="1">
      <c r="A1263" s="41"/>
      <c r="B1263" s="47"/>
      <c r="C1263" s="304" t="s">
        <v>2038</v>
      </c>
      <c r="D1263" s="304" t="s">
        <v>2921</v>
      </c>
      <c r="E1263" s="20" t="s">
        <v>21</v>
      </c>
      <c r="F1263" s="305">
        <v>4997.7600000000002</v>
      </c>
      <c r="G1263" s="41"/>
      <c r="H1263" s="47"/>
    </row>
    <row r="1264" s="2" customFormat="1" ht="16.8" customHeight="1">
      <c r="A1264" s="41"/>
      <c r="B1264" s="47"/>
      <c r="C1264" s="306" t="s">
        <v>3096</v>
      </c>
      <c r="D1264" s="41"/>
      <c r="E1264" s="41"/>
      <c r="F1264" s="41"/>
      <c r="G1264" s="41"/>
      <c r="H1264" s="47"/>
    </row>
    <row r="1265" s="2" customFormat="1" ht="16.8" customHeight="1">
      <c r="A1265" s="41"/>
      <c r="B1265" s="47"/>
      <c r="C1265" s="304" t="s">
        <v>2917</v>
      </c>
      <c r="D1265" s="304" t="s">
        <v>2918</v>
      </c>
      <c r="E1265" s="20" t="s">
        <v>140</v>
      </c>
      <c r="F1265" s="305">
        <v>4997.7600000000002</v>
      </c>
      <c r="G1265" s="41"/>
      <c r="H1265" s="47"/>
    </row>
    <row r="1266" s="2" customFormat="1" ht="16.8" customHeight="1">
      <c r="A1266" s="41"/>
      <c r="B1266" s="47"/>
      <c r="C1266" s="304" t="s">
        <v>1844</v>
      </c>
      <c r="D1266" s="304" t="s">
        <v>1845</v>
      </c>
      <c r="E1266" s="20" t="s">
        <v>140</v>
      </c>
      <c r="F1266" s="305">
        <v>9757.5599999999995</v>
      </c>
      <c r="G1266" s="41"/>
      <c r="H1266" s="47"/>
    </row>
    <row r="1267" s="2" customFormat="1" ht="16.8" customHeight="1">
      <c r="A1267" s="41"/>
      <c r="B1267" s="47"/>
      <c r="C1267" s="300" t="s">
        <v>2053</v>
      </c>
      <c r="D1267" s="301" t="s">
        <v>2054</v>
      </c>
      <c r="E1267" s="302" t="s">
        <v>194</v>
      </c>
      <c r="F1267" s="303">
        <v>114.29000000000001</v>
      </c>
      <c r="G1267" s="41"/>
      <c r="H1267" s="47"/>
    </row>
    <row r="1268" s="2" customFormat="1" ht="16.8" customHeight="1">
      <c r="A1268" s="41"/>
      <c r="B1268" s="47"/>
      <c r="C1268" s="304" t="s">
        <v>21</v>
      </c>
      <c r="D1268" s="304" t="s">
        <v>2793</v>
      </c>
      <c r="E1268" s="20" t="s">
        <v>21</v>
      </c>
      <c r="F1268" s="305">
        <v>0</v>
      </c>
      <c r="G1268" s="41"/>
      <c r="H1268" s="47"/>
    </row>
    <row r="1269" s="2" customFormat="1" ht="16.8" customHeight="1">
      <c r="A1269" s="41"/>
      <c r="B1269" s="47"/>
      <c r="C1269" s="304" t="s">
        <v>2053</v>
      </c>
      <c r="D1269" s="304" t="s">
        <v>2060</v>
      </c>
      <c r="E1269" s="20" t="s">
        <v>21</v>
      </c>
      <c r="F1269" s="305">
        <v>114.29000000000001</v>
      </c>
      <c r="G1269" s="41"/>
      <c r="H1269" s="47"/>
    </row>
    <row r="1270" s="2" customFormat="1" ht="16.8" customHeight="1">
      <c r="A1270" s="41"/>
      <c r="B1270" s="47"/>
      <c r="C1270" s="306" t="s">
        <v>3096</v>
      </c>
      <c r="D1270" s="41"/>
      <c r="E1270" s="41"/>
      <c r="F1270" s="41"/>
      <c r="G1270" s="41"/>
      <c r="H1270" s="47"/>
    </row>
    <row r="1271" s="2" customFormat="1" ht="16.8" customHeight="1">
      <c r="A1271" s="41"/>
      <c r="B1271" s="47"/>
      <c r="C1271" s="304" t="s">
        <v>2825</v>
      </c>
      <c r="D1271" s="304" t="s">
        <v>2826</v>
      </c>
      <c r="E1271" s="20" t="s">
        <v>194</v>
      </c>
      <c r="F1271" s="305">
        <v>114.29000000000001</v>
      </c>
      <c r="G1271" s="41"/>
      <c r="H1271" s="47"/>
    </row>
    <row r="1272" s="2" customFormat="1" ht="16.8" customHeight="1">
      <c r="A1272" s="41"/>
      <c r="B1272" s="47"/>
      <c r="C1272" s="304" t="s">
        <v>1656</v>
      </c>
      <c r="D1272" s="304" t="s">
        <v>1657</v>
      </c>
      <c r="E1272" s="20" t="s">
        <v>550</v>
      </c>
      <c r="F1272" s="305">
        <v>22.213999999999999</v>
      </c>
      <c r="G1272" s="41"/>
      <c r="H1272" s="47"/>
    </row>
    <row r="1273" s="2" customFormat="1" ht="16.8" customHeight="1">
      <c r="A1273" s="41"/>
      <c r="B1273" s="47"/>
      <c r="C1273" s="300" t="s">
        <v>2055</v>
      </c>
      <c r="D1273" s="301" t="s">
        <v>2056</v>
      </c>
      <c r="E1273" s="302" t="s">
        <v>227</v>
      </c>
      <c r="F1273" s="303">
        <v>86.400000000000006</v>
      </c>
      <c r="G1273" s="41"/>
      <c r="H1273" s="47"/>
    </row>
    <row r="1274" s="2" customFormat="1" ht="16.8" customHeight="1">
      <c r="A1274" s="41"/>
      <c r="B1274" s="47"/>
      <c r="C1274" s="304" t="s">
        <v>21</v>
      </c>
      <c r="D1274" s="304" t="s">
        <v>2135</v>
      </c>
      <c r="E1274" s="20" t="s">
        <v>21</v>
      </c>
      <c r="F1274" s="305">
        <v>0</v>
      </c>
      <c r="G1274" s="41"/>
      <c r="H1274" s="47"/>
    </row>
    <row r="1275" s="2" customFormat="1" ht="16.8" customHeight="1">
      <c r="A1275" s="41"/>
      <c r="B1275" s="47"/>
      <c r="C1275" s="304" t="s">
        <v>21</v>
      </c>
      <c r="D1275" s="304" t="s">
        <v>2644</v>
      </c>
      <c r="E1275" s="20" t="s">
        <v>21</v>
      </c>
      <c r="F1275" s="305">
        <v>86.400000000000006</v>
      </c>
      <c r="G1275" s="41"/>
      <c r="H1275" s="47"/>
    </row>
    <row r="1276" s="2" customFormat="1" ht="16.8" customHeight="1">
      <c r="A1276" s="41"/>
      <c r="B1276" s="47"/>
      <c r="C1276" s="304" t="s">
        <v>2055</v>
      </c>
      <c r="D1276" s="304" t="s">
        <v>280</v>
      </c>
      <c r="E1276" s="20" t="s">
        <v>21</v>
      </c>
      <c r="F1276" s="305">
        <v>86.400000000000006</v>
      </c>
      <c r="G1276" s="41"/>
      <c r="H1276" s="47"/>
    </row>
    <row r="1277" s="2" customFormat="1" ht="16.8" customHeight="1">
      <c r="A1277" s="41"/>
      <c r="B1277" s="47"/>
      <c r="C1277" s="306" t="s">
        <v>3096</v>
      </c>
      <c r="D1277" s="41"/>
      <c r="E1277" s="41"/>
      <c r="F1277" s="41"/>
      <c r="G1277" s="41"/>
      <c r="H1277" s="47"/>
    </row>
    <row r="1278" s="2" customFormat="1" ht="16.8" customHeight="1">
      <c r="A1278" s="41"/>
      <c r="B1278" s="47"/>
      <c r="C1278" s="304" t="s">
        <v>1565</v>
      </c>
      <c r="D1278" s="304" t="s">
        <v>1566</v>
      </c>
      <c r="E1278" s="20" t="s">
        <v>227</v>
      </c>
      <c r="F1278" s="305">
        <v>86.400000000000006</v>
      </c>
      <c r="G1278" s="41"/>
      <c r="H1278" s="47"/>
    </row>
    <row r="1279" s="2" customFormat="1" ht="16.8" customHeight="1">
      <c r="A1279" s="41"/>
      <c r="B1279" s="47"/>
      <c r="C1279" s="304" t="s">
        <v>1691</v>
      </c>
      <c r="D1279" s="304" t="s">
        <v>1692</v>
      </c>
      <c r="E1279" s="20" t="s">
        <v>550</v>
      </c>
      <c r="F1279" s="305">
        <v>104.709</v>
      </c>
      <c r="G1279" s="41"/>
      <c r="H1279" s="47"/>
    </row>
    <row r="1280" s="2" customFormat="1" ht="16.8" customHeight="1">
      <c r="A1280" s="41"/>
      <c r="B1280" s="47"/>
      <c r="C1280" s="300" t="s">
        <v>2058</v>
      </c>
      <c r="D1280" s="301" t="s">
        <v>2058</v>
      </c>
      <c r="E1280" s="302" t="s">
        <v>140</v>
      </c>
      <c r="F1280" s="303">
        <v>600</v>
      </c>
      <c r="G1280" s="41"/>
      <c r="H1280" s="47"/>
    </row>
    <row r="1281" s="2" customFormat="1" ht="16.8" customHeight="1">
      <c r="A1281" s="41"/>
      <c r="B1281" s="47"/>
      <c r="C1281" s="304" t="s">
        <v>21</v>
      </c>
      <c r="D1281" s="304" t="s">
        <v>2823</v>
      </c>
      <c r="E1281" s="20" t="s">
        <v>21</v>
      </c>
      <c r="F1281" s="305">
        <v>0</v>
      </c>
      <c r="G1281" s="41"/>
      <c r="H1281" s="47"/>
    </row>
    <row r="1282" s="2" customFormat="1" ht="16.8" customHeight="1">
      <c r="A1282" s="41"/>
      <c r="B1282" s="47"/>
      <c r="C1282" s="304" t="s">
        <v>2058</v>
      </c>
      <c r="D1282" s="304" t="s">
        <v>2850</v>
      </c>
      <c r="E1282" s="20" t="s">
        <v>21</v>
      </c>
      <c r="F1282" s="305">
        <v>600</v>
      </c>
      <c r="G1282" s="41"/>
      <c r="H1282" s="47"/>
    </row>
    <row r="1283" s="2" customFormat="1" ht="16.8" customHeight="1">
      <c r="A1283" s="41"/>
      <c r="B1283" s="47"/>
      <c r="C1283" s="306" t="s">
        <v>3096</v>
      </c>
      <c r="D1283" s="41"/>
      <c r="E1283" s="41"/>
      <c r="F1283" s="41"/>
      <c r="G1283" s="41"/>
      <c r="H1283" s="47"/>
    </row>
    <row r="1284" s="2" customFormat="1" ht="16.8" customHeight="1">
      <c r="A1284" s="41"/>
      <c r="B1284" s="47"/>
      <c r="C1284" s="304" t="s">
        <v>2847</v>
      </c>
      <c r="D1284" s="304" t="s">
        <v>2848</v>
      </c>
      <c r="E1284" s="20" t="s">
        <v>140</v>
      </c>
      <c r="F1284" s="305">
        <v>600</v>
      </c>
      <c r="G1284" s="41"/>
      <c r="H1284" s="47"/>
    </row>
    <row r="1285" s="2" customFormat="1" ht="16.8" customHeight="1">
      <c r="A1285" s="41"/>
      <c r="B1285" s="47"/>
      <c r="C1285" s="304" t="s">
        <v>1805</v>
      </c>
      <c r="D1285" s="304" t="s">
        <v>1806</v>
      </c>
      <c r="E1285" s="20" t="s">
        <v>140</v>
      </c>
      <c r="F1285" s="305">
        <v>600</v>
      </c>
      <c r="G1285" s="41"/>
      <c r="H1285" s="47"/>
    </row>
    <row r="1286" s="2" customFormat="1" ht="16.8" customHeight="1">
      <c r="A1286" s="41"/>
      <c r="B1286" s="47"/>
      <c r="C1286" s="300" t="s">
        <v>2060</v>
      </c>
      <c r="D1286" s="301" t="s">
        <v>2060</v>
      </c>
      <c r="E1286" s="302" t="s">
        <v>194</v>
      </c>
      <c r="F1286" s="303">
        <v>114.29000000000001</v>
      </c>
      <c r="G1286" s="41"/>
      <c r="H1286" s="47"/>
    </row>
    <row r="1287" s="2" customFormat="1" ht="16.8" customHeight="1">
      <c r="A1287" s="41"/>
      <c r="B1287" s="47"/>
      <c r="C1287" s="304" t="s">
        <v>21</v>
      </c>
      <c r="D1287" s="304" t="s">
        <v>2793</v>
      </c>
      <c r="E1287" s="20" t="s">
        <v>21</v>
      </c>
      <c r="F1287" s="305">
        <v>0</v>
      </c>
      <c r="G1287" s="41"/>
      <c r="H1287" s="47"/>
    </row>
    <row r="1288" s="2" customFormat="1" ht="16.8" customHeight="1">
      <c r="A1288" s="41"/>
      <c r="B1288" s="47"/>
      <c r="C1288" s="304" t="s">
        <v>21</v>
      </c>
      <c r="D1288" s="304" t="s">
        <v>2800</v>
      </c>
      <c r="E1288" s="20" t="s">
        <v>21</v>
      </c>
      <c r="F1288" s="305">
        <v>116.09</v>
      </c>
      <c r="G1288" s="41"/>
      <c r="H1288" s="47"/>
    </row>
    <row r="1289" s="2" customFormat="1" ht="16.8" customHeight="1">
      <c r="A1289" s="41"/>
      <c r="B1289" s="47"/>
      <c r="C1289" s="304" t="s">
        <v>21</v>
      </c>
      <c r="D1289" s="304" t="s">
        <v>2801</v>
      </c>
      <c r="E1289" s="20" t="s">
        <v>21</v>
      </c>
      <c r="F1289" s="305">
        <v>-1.8</v>
      </c>
      <c r="G1289" s="41"/>
      <c r="H1289" s="47"/>
    </row>
    <row r="1290" s="2" customFormat="1" ht="16.8" customHeight="1">
      <c r="A1290" s="41"/>
      <c r="B1290" s="47"/>
      <c r="C1290" s="304" t="s">
        <v>2060</v>
      </c>
      <c r="D1290" s="304" t="s">
        <v>280</v>
      </c>
      <c r="E1290" s="20" t="s">
        <v>21</v>
      </c>
      <c r="F1290" s="305">
        <v>114.29000000000001</v>
      </c>
      <c r="G1290" s="41"/>
      <c r="H1290" s="47"/>
    </row>
    <row r="1291" s="2" customFormat="1" ht="16.8" customHeight="1">
      <c r="A1291" s="41"/>
      <c r="B1291" s="47"/>
      <c r="C1291" s="306" t="s">
        <v>3096</v>
      </c>
      <c r="D1291" s="41"/>
      <c r="E1291" s="41"/>
      <c r="F1291" s="41"/>
      <c r="G1291" s="41"/>
      <c r="H1291" s="47"/>
    </row>
    <row r="1292" s="2" customFormat="1" ht="16.8" customHeight="1">
      <c r="A1292" s="41"/>
      <c r="B1292" s="47"/>
      <c r="C1292" s="304" t="s">
        <v>2795</v>
      </c>
      <c r="D1292" s="304" t="s">
        <v>2796</v>
      </c>
      <c r="E1292" s="20" t="s">
        <v>194</v>
      </c>
      <c r="F1292" s="305">
        <v>114.29000000000001</v>
      </c>
      <c r="G1292" s="41"/>
      <c r="H1292" s="47"/>
    </row>
    <row r="1293" s="2" customFormat="1" ht="16.8" customHeight="1">
      <c r="A1293" s="41"/>
      <c r="B1293" s="47"/>
      <c r="C1293" s="304" t="s">
        <v>2771</v>
      </c>
      <c r="D1293" s="304" t="s">
        <v>2772</v>
      </c>
      <c r="E1293" s="20" t="s">
        <v>194</v>
      </c>
      <c r="F1293" s="305">
        <v>114.29000000000001</v>
      </c>
      <c r="G1293" s="41"/>
      <c r="H1293" s="47"/>
    </row>
    <row r="1294" s="2" customFormat="1" ht="16.8" customHeight="1">
      <c r="A1294" s="41"/>
      <c r="B1294" s="47"/>
      <c r="C1294" s="304" t="s">
        <v>2825</v>
      </c>
      <c r="D1294" s="304" t="s">
        <v>2826</v>
      </c>
      <c r="E1294" s="20" t="s">
        <v>194</v>
      </c>
      <c r="F1294" s="305">
        <v>114.29000000000001</v>
      </c>
      <c r="G1294" s="41"/>
      <c r="H1294" s="47"/>
    </row>
    <row r="1295" s="2" customFormat="1" ht="16.8" customHeight="1">
      <c r="A1295" s="41"/>
      <c r="B1295" s="47"/>
      <c r="C1295" s="300" t="s">
        <v>542</v>
      </c>
      <c r="D1295" s="301" t="s">
        <v>542</v>
      </c>
      <c r="E1295" s="302" t="s">
        <v>543</v>
      </c>
      <c r="F1295" s="303">
        <v>109.765</v>
      </c>
      <c r="G1295" s="41"/>
      <c r="H1295" s="47"/>
    </row>
    <row r="1296" s="2" customFormat="1" ht="16.8" customHeight="1">
      <c r="A1296" s="41"/>
      <c r="B1296" s="47"/>
      <c r="C1296" s="304" t="s">
        <v>21</v>
      </c>
      <c r="D1296" s="304" t="s">
        <v>2343</v>
      </c>
      <c r="E1296" s="20" t="s">
        <v>21</v>
      </c>
      <c r="F1296" s="305">
        <v>0</v>
      </c>
      <c r="G1296" s="41"/>
      <c r="H1296" s="47"/>
    </row>
    <row r="1297" s="2" customFormat="1" ht="16.8" customHeight="1">
      <c r="A1297" s="41"/>
      <c r="B1297" s="47"/>
      <c r="C1297" s="304" t="s">
        <v>21</v>
      </c>
      <c r="D1297" s="304" t="s">
        <v>2344</v>
      </c>
      <c r="E1297" s="20" t="s">
        <v>21</v>
      </c>
      <c r="F1297" s="305">
        <v>7.8239999999999998</v>
      </c>
      <c r="G1297" s="41"/>
      <c r="H1297" s="47"/>
    </row>
    <row r="1298" s="2" customFormat="1" ht="16.8" customHeight="1">
      <c r="A1298" s="41"/>
      <c r="B1298" s="47"/>
      <c r="C1298" s="304" t="s">
        <v>21</v>
      </c>
      <c r="D1298" s="304" t="s">
        <v>2345</v>
      </c>
      <c r="E1298" s="20" t="s">
        <v>21</v>
      </c>
      <c r="F1298" s="305">
        <v>7.7480000000000002</v>
      </c>
      <c r="G1298" s="41"/>
      <c r="H1298" s="47"/>
    </row>
    <row r="1299" s="2" customFormat="1" ht="16.8" customHeight="1">
      <c r="A1299" s="41"/>
      <c r="B1299" s="47"/>
      <c r="C1299" s="304" t="s">
        <v>21</v>
      </c>
      <c r="D1299" s="304" t="s">
        <v>2346</v>
      </c>
      <c r="E1299" s="20" t="s">
        <v>21</v>
      </c>
      <c r="F1299" s="305">
        <v>0</v>
      </c>
      <c r="G1299" s="41"/>
      <c r="H1299" s="47"/>
    </row>
    <row r="1300" s="2" customFormat="1" ht="16.8" customHeight="1">
      <c r="A1300" s="41"/>
      <c r="B1300" s="47"/>
      <c r="C1300" s="304" t="s">
        <v>21</v>
      </c>
      <c r="D1300" s="304" t="s">
        <v>2347</v>
      </c>
      <c r="E1300" s="20" t="s">
        <v>21</v>
      </c>
      <c r="F1300" s="305">
        <v>7.4880000000000004</v>
      </c>
      <c r="G1300" s="41"/>
      <c r="H1300" s="47"/>
    </row>
    <row r="1301" s="2" customFormat="1" ht="16.8" customHeight="1">
      <c r="A1301" s="41"/>
      <c r="B1301" s="47"/>
      <c r="C1301" s="304" t="s">
        <v>21</v>
      </c>
      <c r="D1301" s="304" t="s">
        <v>2348</v>
      </c>
      <c r="E1301" s="20" t="s">
        <v>21</v>
      </c>
      <c r="F1301" s="305">
        <v>0.17299999999999999</v>
      </c>
      <c r="G1301" s="41"/>
      <c r="H1301" s="47"/>
    </row>
    <row r="1302" s="2" customFormat="1" ht="16.8" customHeight="1">
      <c r="A1302" s="41"/>
      <c r="B1302" s="47"/>
      <c r="C1302" s="304" t="s">
        <v>21</v>
      </c>
      <c r="D1302" s="304" t="s">
        <v>2349</v>
      </c>
      <c r="E1302" s="20" t="s">
        <v>21</v>
      </c>
      <c r="F1302" s="305">
        <v>0.128</v>
      </c>
      <c r="G1302" s="41"/>
      <c r="H1302" s="47"/>
    </row>
    <row r="1303" s="2" customFormat="1" ht="16.8" customHeight="1">
      <c r="A1303" s="41"/>
      <c r="B1303" s="47"/>
      <c r="C1303" s="304" t="s">
        <v>21</v>
      </c>
      <c r="D1303" s="304" t="s">
        <v>2350</v>
      </c>
      <c r="E1303" s="20" t="s">
        <v>21</v>
      </c>
      <c r="F1303" s="305">
        <v>0</v>
      </c>
      <c r="G1303" s="41"/>
      <c r="H1303" s="47"/>
    </row>
    <row r="1304" s="2" customFormat="1" ht="16.8" customHeight="1">
      <c r="A1304" s="41"/>
      <c r="B1304" s="47"/>
      <c r="C1304" s="304" t="s">
        <v>21</v>
      </c>
      <c r="D1304" s="304" t="s">
        <v>2135</v>
      </c>
      <c r="E1304" s="20" t="s">
        <v>21</v>
      </c>
      <c r="F1304" s="305">
        <v>0</v>
      </c>
      <c r="G1304" s="41"/>
      <c r="H1304" s="47"/>
    </row>
    <row r="1305" s="2" customFormat="1" ht="16.8" customHeight="1">
      <c r="A1305" s="41"/>
      <c r="B1305" s="47"/>
      <c r="C1305" s="304" t="s">
        <v>21</v>
      </c>
      <c r="D1305" s="304" t="s">
        <v>2351</v>
      </c>
      <c r="E1305" s="20" t="s">
        <v>21</v>
      </c>
      <c r="F1305" s="305">
        <v>8.8680000000000003</v>
      </c>
      <c r="G1305" s="41"/>
      <c r="H1305" s="47"/>
    </row>
    <row r="1306" s="2" customFormat="1" ht="16.8" customHeight="1">
      <c r="A1306" s="41"/>
      <c r="B1306" s="47"/>
      <c r="C1306" s="304" t="s">
        <v>21</v>
      </c>
      <c r="D1306" s="304" t="s">
        <v>2352</v>
      </c>
      <c r="E1306" s="20" t="s">
        <v>21</v>
      </c>
      <c r="F1306" s="305">
        <v>8.8680000000000003</v>
      </c>
      <c r="G1306" s="41"/>
      <c r="H1306" s="47"/>
    </row>
    <row r="1307" s="2" customFormat="1" ht="16.8" customHeight="1">
      <c r="A1307" s="41"/>
      <c r="B1307" s="47"/>
      <c r="C1307" s="304" t="s">
        <v>21</v>
      </c>
      <c r="D1307" s="304" t="s">
        <v>2353</v>
      </c>
      <c r="E1307" s="20" t="s">
        <v>21</v>
      </c>
      <c r="F1307" s="305">
        <v>29.173999999999999</v>
      </c>
      <c r="G1307" s="41"/>
      <c r="H1307" s="47"/>
    </row>
    <row r="1308" s="2" customFormat="1" ht="16.8" customHeight="1">
      <c r="A1308" s="41"/>
      <c r="B1308" s="47"/>
      <c r="C1308" s="304" t="s">
        <v>21</v>
      </c>
      <c r="D1308" s="304" t="s">
        <v>2354</v>
      </c>
      <c r="E1308" s="20" t="s">
        <v>21</v>
      </c>
      <c r="F1308" s="305">
        <v>29.173999999999999</v>
      </c>
      <c r="G1308" s="41"/>
      <c r="H1308" s="47"/>
    </row>
    <row r="1309" s="2" customFormat="1" ht="16.8" customHeight="1">
      <c r="A1309" s="41"/>
      <c r="B1309" s="47"/>
      <c r="C1309" s="304" t="s">
        <v>21</v>
      </c>
      <c r="D1309" s="304" t="s">
        <v>2355</v>
      </c>
      <c r="E1309" s="20" t="s">
        <v>21</v>
      </c>
      <c r="F1309" s="305">
        <v>5.1600000000000001</v>
      </c>
      <c r="G1309" s="41"/>
      <c r="H1309" s="47"/>
    </row>
    <row r="1310" s="2" customFormat="1" ht="16.8" customHeight="1">
      <c r="A1310" s="41"/>
      <c r="B1310" s="47"/>
      <c r="C1310" s="304" t="s">
        <v>21</v>
      </c>
      <c r="D1310" s="304" t="s">
        <v>2356</v>
      </c>
      <c r="E1310" s="20" t="s">
        <v>21</v>
      </c>
      <c r="F1310" s="305">
        <v>5.1600000000000001</v>
      </c>
      <c r="G1310" s="41"/>
      <c r="H1310" s="47"/>
    </row>
    <row r="1311" s="2" customFormat="1" ht="16.8" customHeight="1">
      <c r="A1311" s="41"/>
      <c r="B1311" s="47"/>
      <c r="C1311" s="304" t="s">
        <v>542</v>
      </c>
      <c r="D1311" s="304" t="s">
        <v>280</v>
      </c>
      <c r="E1311" s="20" t="s">
        <v>21</v>
      </c>
      <c r="F1311" s="305">
        <v>109.765</v>
      </c>
      <c r="G1311" s="41"/>
      <c r="H1311" s="47"/>
    </row>
    <row r="1312" s="2" customFormat="1" ht="16.8" customHeight="1">
      <c r="A1312" s="41"/>
      <c r="B1312" s="47"/>
      <c r="C1312" s="306" t="s">
        <v>3096</v>
      </c>
      <c r="D1312" s="41"/>
      <c r="E1312" s="41"/>
      <c r="F1312" s="41"/>
      <c r="G1312" s="41"/>
      <c r="H1312" s="47"/>
    </row>
    <row r="1313" s="2" customFormat="1" ht="16.8" customHeight="1">
      <c r="A1313" s="41"/>
      <c r="B1313" s="47"/>
      <c r="C1313" s="304" t="s">
        <v>1080</v>
      </c>
      <c r="D1313" s="304" t="s">
        <v>1081</v>
      </c>
      <c r="E1313" s="20" t="s">
        <v>543</v>
      </c>
      <c r="F1313" s="305">
        <v>109.765</v>
      </c>
      <c r="G1313" s="41"/>
      <c r="H1313" s="47"/>
    </row>
    <row r="1314" s="2" customFormat="1" ht="16.8" customHeight="1">
      <c r="A1314" s="41"/>
      <c r="B1314" s="47"/>
      <c r="C1314" s="304" t="s">
        <v>1746</v>
      </c>
      <c r="D1314" s="304" t="s">
        <v>1747</v>
      </c>
      <c r="E1314" s="20" t="s">
        <v>543</v>
      </c>
      <c r="F1314" s="305">
        <v>312.33600000000001</v>
      </c>
      <c r="G1314" s="41"/>
      <c r="H1314" s="47"/>
    </row>
    <row r="1315" s="2" customFormat="1" ht="16.8" customHeight="1">
      <c r="A1315" s="41"/>
      <c r="B1315" s="47"/>
      <c r="C1315" s="300" t="s">
        <v>2061</v>
      </c>
      <c r="D1315" s="301" t="s">
        <v>2062</v>
      </c>
      <c r="E1315" s="302" t="s">
        <v>140</v>
      </c>
      <c r="F1315" s="303">
        <v>1868.26</v>
      </c>
      <c r="G1315" s="41"/>
      <c r="H1315" s="47"/>
    </row>
    <row r="1316" s="2" customFormat="1" ht="16.8" customHeight="1">
      <c r="A1316" s="41"/>
      <c r="B1316" s="47"/>
      <c r="C1316" s="304" t="s">
        <v>21</v>
      </c>
      <c r="D1316" s="304" t="s">
        <v>2567</v>
      </c>
      <c r="E1316" s="20" t="s">
        <v>21</v>
      </c>
      <c r="F1316" s="305">
        <v>0</v>
      </c>
      <c r="G1316" s="41"/>
      <c r="H1316" s="47"/>
    </row>
    <row r="1317" s="2" customFormat="1" ht="16.8" customHeight="1">
      <c r="A1317" s="41"/>
      <c r="B1317" s="47"/>
      <c r="C1317" s="304" t="s">
        <v>21</v>
      </c>
      <c r="D1317" s="304" t="s">
        <v>2841</v>
      </c>
      <c r="E1317" s="20" t="s">
        <v>21</v>
      </c>
      <c r="F1317" s="305">
        <v>134.66</v>
      </c>
      <c r="G1317" s="41"/>
      <c r="H1317" s="47"/>
    </row>
    <row r="1318" s="2" customFormat="1" ht="16.8" customHeight="1">
      <c r="A1318" s="41"/>
      <c r="B1318" s="47"/>
      <c r="C1318" s="304" t="s">
        <v>21</v>
      </c>
      <c r="D1318" s="304" t="s">
        <v>2842</v>
      </c>
      <c r="E1318" s="20" t="s">
        <v>21</v>
      </c>
      <c r="F1318" s="305">
        <v>1303</v>
      </c>
      <c r="G1318" s="41"/>
      <c r="H1318" s="47"/>
    </row>
    <row r="1319" s="2" customFormat="1" ht="16.8" customHeight="1">
      <c r="A1319" s="41"/>
      <c r="B1319" s="47"/>
      <c r="C1319" s="304" t="s">
        <v>21</v>
      </c>
      <c r="D1319" s="304" t="s">
        <v>2843</v>
      </c>
      <c r="E1319" s="20" t="s">
        <v>21</v>
      </c>
      <c r="F1319" s="305">
        <v>191.12000000000001</v>
      </c>
      <c r="G1319" s="41"/>
      <c r="H1319" s="47"/>
    </row>
    <row r="1320" s="2" customFormat="1" ht="16.8" customHeight="1">
      <c r="A1320" s="41"/>
      <c r="B1320" s="47"/>
      <c r="C1320" s="304" t="s">
        <v>21</v>
      </c>
      <c r="D1320" s="304" t="s">
        <v>2844</v>
      </c>
      <c r="E1320" s="20" t="s">
        <v>21</v>
      </c>
      <c r="F1320" s="305">
        <v>239.47999999999999</v>
      </c>
      <c r="G1320" s="41"/>
      <c r="H1320" s="47"/>
    </row>
    <row r="1321" s="2" customFormat="1" ht="16.8" customHeight="1">
      <c r="A1321" s="41"/>
      <c r="B1321" s="47"/>
      <c r="C1321" s="304" t="s">
        <v>2061</v>
      </c>
      <c r="D1321" s="304" t="s">
        <v>280</v>
      </c>
      <c r="E1321" s="20" t="s">
        <v>21</v>
      </c>
      <c r="F1321" s="305">
        <v>1868.26</v>
      </c>
      <c r="G1321" s="41"/>
      <c r="H1321" s="47"/>
    </row>
    <row r="1322" s="2" customFormat="1" ht="16.8" customHeight="1">
      <c r="A1322" s="41"/>
      <c r="B1322" s="47"/>
      <c r="C1322" s="306" t="s">
        <v>3096</v>
      </c>
      <c r="D1322" s="41"/>
      <c r="E1322" s="41"/>
      <c r="F1322" s="41"/>
      <c r="G1322" s="41"/>
      <c r="H1322" s="47"/>
    </row>
    <row r="1323" s="2" customFormat="1" ht="16.8" customHeight="1">
      <c r="A1323" s="41"/>
      <c r="B1323" s="47"/>
      <c r="C1323" s="304" t="s">
        <v>1827</v>
      </c>
      <c r="D1323" s="304" t="s">
        <v>2838</v>
      </c>
      <c r="E1323" s="20" t="s">
        <v>140</v>
      </c>
      <c r="F1323" s="305">
        <v>1868.26</v>
      </c>
      <c r="G1323" s="41"/>
      <c r="H1323" s="47"/>
    </row>
    <row r="1324" s="2" customFormat="1" ht="16.8" customHeight="1">
      <c r="A1324" s="41"/>
      <c r="B1324" s="47"/>
      <c r="C1324" s="304" t="s">
        <v>1872</v>
      </c>
      <c r="D1324" s="304" t="s">
        <v>1873</v>
      </c>
      <c r="E1324" s="20" t="s">
        <v>140</v>
      </c>
      <c r="F1324" s="305">
        <v>17797.883999999998</v>
      </c>
      <c r="G1324" s="41"/>
      <c r="H1324" s="47"/>
    </row>
    <row r="1325" s="2" customFormat="1" ht="16.8" customHeight="1">
      <c r="A1325" s="41"/>
      <c r="B1325" s="47"/>
      <c r="C1325" s="300" t="s">
        <v>764</v>
      </c>
      <c r="D1325" s="301" t="s">
        <v>764</v>
      </c>
      <c r="E1325" s="302" t="s">
        <v>543</v>
      </c>
      <c r="F1325" s="303">
        <v>309.33100000000002</v>
      </c>
      <c r="G1325" s="41"/>
      <c r="H1325" s="47"/>
    </row>
    <row r="1326" s="2" customFormat="1" ht="16.8" customHeight="1">
      <c r="A1326" s="41"/>
      <c r="B1326" s="47"/>
      <c r="C1326" s="304" t="s">
        <v>21</v>
      </c>
      <c r="D1326" s="304" t="s">
        <v>2043</v>
      </c>
      <c r="E1326" s="20" t="s">
        <v>21</v>
      </c>
      <c r="F1326" s="305">
        <v>253.53800000000001</v>
      </c>
      <c r="G1326" s="41"/>
      <c r="H1326" s="47"/>
    </row>
    <row r="1327" s="2" customFormat="1" ht="16.8" customHeight="1">
      <c r="A1327" s="41"/>
      <c r="B1327" s="47"/>
      <c r="C1327" s="304" t="s">
        <v>21</v>
      </c>
      <c r="D1327" s="304" t="s">
        <v>2013</v>
      </c>
      <c r="E1327" s="20" t="s">
        <v>21</v>
      </c>
      <c r="F1327" s="305">
        <v>16.640000000000001</v>
      </c>
      <c r="G1327" s="41"/>
      <c r="H1327" s="47"/>
    </row>
    <row r="1328" s="2" customFormat="1" ht="16.8" customHeight="1">
      <c r="A1328" s="41"/>
      <c r="B1328" s="47"/>
      <c r="C1328" s="304" t="s">
        <v>21</v>
      </c>
      <c r="D1328" s="304" t="s">
        <v>598</v>
      </c>
      <c r="E1328" s="20" t="s">
        <v>21</v>
      </c>
      <c r="F1328" s="305">
        <v>38.351999999999997</v>
      </c>
      <c r="G1328" s="41"/>
      <c r="H1328" s="47"/>
    </row>
    <row r="1329" s="2" customFormat="1" ht="16.8" customHeight="1">
      <c r="A1329" s="41"/>
      <c r="B1329" s="47"/>
      <c r="C1329" s="304" t="s">
        <v>21</v>
      </c>
      <c r="D1329" s="304" t="s">
        <v>2078</v>
      </c>
      <c r="E1329" s="20" t="s">
        <v>21</v>
      </c>
      <c r="F1329" s="305">
        <v>17.835000000000001</v>
      </c>
      <c r="G1329" s="41"/>
      <c r="H1329" s="47"/>
    </row>
    <row r="1330" s="2" customFormat="1" ht="16.8" customHeight="1">
      <c r="A1330" s="41"/>
      <c r="B1330" s="47"/>
      <c r="C1330" s="304" t="s">
        <v>21</v>
      </c>
      <c r="D1330" s="304" t="s">
        <v>2212</v>
      </c>
      <c r="E1330" s="20" t="s">
        <v>21</v>
      </c>
      <c r="F1330" s="305">
        <v>-17.033999999999999</v>
      </c>
      <c r="G1330" s="41"/>
      <c r="H1330" s="47"/>
    </row>
    <row r="1331" s="2" customFormat="1" ht="16.8" customHeight="1">
      <c r="A1331" s="41"/>
      <c r="B1331" s="47"/>
      <c r="C1331" s="304" t="s">
        <v>764</v>
      </c>
      <c r="D1331" s="304" t="s">
        <v>280</v>
      </c>
      <c r="E1331" s="20" t="s">
        <v>21</v>
      </c>
      <c r="F1331" s="305">
        <v>309.33100000000002</v>
      </c>
      <c r="G1331" s="41"/>
      <c r="H1331" s="47"/>
    </row>
    <row r="1332" s="2" customFormat="1" ht="16.8" customHeight="1">
      <c r="A1332" s="41"/>
      <c r="B1332" s="47"/>
      <c r="C1332" s="306" t="s">
        <v>3096</v>
      </c>
      <c r="D1332" s="41"/>
      <c r="E1332" s="41"/>
      <c r="F1332" s="41"/>
      <c r="G1332" s="41"/>
      <c r="H1332" s="47"/>
    </row>
    <row r="1333" s="2" customFormat="1" ht="16.8" customHeight="1">
      <c r="A1333" s="41"/>
      <c r="B1333" s="47"/>
      <c r="C1333" s="304" t="s">
        <v>873</v>
      </c>
      <c r="D1333" s="304" t="s">
        <v>2209</v>
      </c>
      <c r="E1333" s="20" t="s">
        <v>550</v>
      </c>
      <c r="F1333" s="305">
        <v>541.32899999999995</v>
      </c>
      <c r="G1333" s="41"/>
      <c r="H1333" s="47"/>
    </row>
    <row r="1334" s="2" customFormat="1" ht="16.8" customHeight="1">
      <c r="A1334" s="41"/>
      <c r="B1334" s="47"/>
      <c r="C1334" s="300" t="s">
        <v>2064</v>
      </c>
      <c r="D1334" s="301" t="s">
        <v>2065</v>
      </c>
      <c r="E1334" s="302" t="s">
        <v>140</v>
      </c>
      <c r="F1334" s="303">
        <v>1080.9000000000001</v>
      </c>
      <c r="G1334" s="41"/>
      <c r="H1334" s="47"/>
    </row>
    <row r="1335" s="2" customFormat="1" ht="16.8" customHeight="1">
      <c r="A1335" s="41"/>
      <c r="B1335" s="47"/>
      <c r="C1335" s="304" t="s">
        <v>21</v>
      </c>
      <c r="D1335" s="304" t="s">
        <v>2135</v>
      </c>
      <c r="E1335" s="20" t="s">
        <v>21</v>
      </c>
      <c r="F1335" s="305">
        <v>0</v>
      </c>
      <c r="G1335" s="41"/>
      <c r="H1335" s="47"/>
    </row>
    <row r="1336" s="2" customFormat="1" ht="16.8" customHeight="1">
      <c r="A1336" s="41"/>
      <c r="B1336" s="47"/>
      <c r="C1336" s="304" t="s">
        <v>21</v>
      </c>
      <c r="D1336" s="304" t="s">
        <v>2927</v>
      </c>
      <c r="E1336" s="20" t="s">
        <v>21</v>
      </c>
      <c r="F1336" s="305">
        <v>545.39999999999998</v>
      </c>
      <c r="G1336" s="41"/>
      <c r="H1336" s="47"/>
    </row>
    <row r="1337" s="2" customFormat="1" ht="16.8" customHeight="1">
      <c r="A1337" s="41"/>
      <c r="B1337" s="47"/>
      <c r="C1337" s="304" t="s">
        <v>21</v>
      </c>
      <c r="D1337" s="304" t="s">
        <v>2928</v>
      </c>
      <c r="E1337" s="20" t="s">
        <v>21</v>
      </c>
      <c r="F1337" s="305">
        <v>535.5</v>
      </c>
      <c r="G1337" s="41"/>
      <c r="H1337" s="47"/>
    </row>
    <row r="1338" s="2" customFormat="1" ht="16.8" customHeight="1">
      <c r="A1338" s="41"/>
      <c r="B1338" s="47"/>
      <c r="C1338" s="304" t="s">
        <v>2064</v>
      </c>
      <c r="D1338" s="304" t="s">
        <v>280</v>
      </c>
      <c r="E1338" s="20" t="s">
        <v>21</v>
      </c>
      <c r="F1338" s="305">
        <v>1080.9000000000001</v>
      </c>
      <c r="G1338" s="41"/>
      <c r="H1338" s="47"/>
    </row>
    <row r="1339" s="2" customFormat="1" ht="16.8" customHeight="1">
      <c r="A1339" s="41"/>
      <c r="B1339" s="47"/>
      <c r="C1339" s="306" t="s">
        <v>3096</v>
      </c>
      <c r="D1339" s="41"/>
      <c r="E1339" s="41"/>
      <c r="F1339" s="41"/>
      <c r="G1339" s="41"/>
      <c r="H1339" s="47"/>
    </row>
    <row r="1340" s="2" customFormat="1" ht="16.8" customHeight="1">
      <c r="A1340" s="41"/>
      <c r="B1340" s="47"/>
      <c r="C1340" s="304" t="s">
        <v>2923</v>
      </c>
      <c r="D1340" s="304" t="s">
        <v>2924</v>
      </c>
      <c r="E1340" s="20" t="s">
        <v>140</v>
      </c>
      <c r="F1340" s="305">
        <v>1080.9000000000001</v>
      </c>
      <c r="G1340" s="41"/>
      <c r="H1340" s="47"/>
    </row>
    <row r="1341" s="2" customFormat="1" ht="16.8" customHeight="1">
      <c r="A1341" s="41"/>
      <c r="B1341" s="47"/>
      <c r="C1341" s="304" t="s">
        <v>1856</v>
      </c>
      <c r="D1341" s="304" t="s">
        <v>1857</v>
      </c>
      <c r="E1341" s="20" t="s">
        <v>140</v>
      </c>
      <c r="F1341" s="305">
        <v>1080.9000000000001</v>
      </c>
      <c r="G1341" s="41"/>
      <c r="H1341" s="47"/>
    </row>
    <row r="1342" s="2" customFormat="1" ht="26.4" customHeight="1">
      <c r="A1342" s="41"/>
      <c r="B1342" s="47"/>
      <c r="C1342" s="299" t="s">
        <v>94</v>
      </c>
      <c r="D1342" s="299" t="s">
        <v>95</v>
      </c>
      <c r="E1342" s="41"/>
      <c r="F1342" s="41"/>
      <c r="G1342" s="41"/>
      <c r="H1342" s="47"/>
    </row>
    <row r="1343" s="2" customFormat="1" ht="16.8" customHeight="1">
      <c r="A1343" s="41"/>
      <c r="B1343" s="47"/>
      <c r="C1343" s="300" t="s">
        <v>2964</v>
      </c>
      <c r="D1343" s="301" t="s">
        <v>2965</v>
      </c>
      <c r="E1343" s="302" t="s">
        <v>140</v>
      </c>
      <c r="F1343" s="303">
        <v>1602.25</v>
      </c>
      <c r="G1343" s="41"/>
      <c r="H1343" s="47"/>
    </row>
    <row r="1344" s="2" customFormat="1" ht="16.8" customHeight="1">
      <c r="A1344" s="41"/>
      <c r="B1344" s="47"/>
      <c r="C1344" s="304" t="s">
        <v>21</v>
      </c>
      <c r="D1344" s="304" t="s">
        <v>2984</v>
      </c>
      <c r="E1344" s="20" t="s">
        <v>21</v>
      </c>
      <c r="F1344" s="305">
        <v>0</v>
      </c>
      <c r="G1344" s="41"/>
      <c r="H1344" s="47"/>
    </row>
    <row r="1345" s="2" customFormat="1" ht="16.8" customHeight="1">
      <c r="A1345" s="41"/>
      <c r="B1345" s="47"/>
      <c r="C1345" s="304" t="s">
        <v>21</v>
      </c>
      <c r="D1345" s="304" t="s">
        <v>2997</v>
      </c>
      <c r="E1345" s="20" t="s">
        <v>21</v>
      </c>
      <c r="F1345" s="305">
        <v>739.5</v>
      </c>
      <c r="G1345" s="41"/>
      <c r="H1345" s="47"/>
    </row>
    <row r="1346" s="2" customFormat="1" ht="16.8" customHeight="1">
      <c r="A1346" s="41"/>
      <c r="B1346" s="47"/>
      <c r="C1346" s="304" t="s">
        <v>21</v>
      </c>
      <c r="D1346" s="304" t="s">
        <v>2998</v>
      </c>
      <c r="E1346" s="20" t="s">
        <v>21</v>
      </c>
      <c r="F1346" s="305">
        <v>862.75</v>
      </c>
      <c r="G1346" s="41"/>
      <c r="H1346" s="47"/>
    </row>
    <row r="1347" s="2" customFormat="1" ht="16.8" customHeight="1">
      <c r="A1347" s="41"/>
      <c r="B1347" s="47"/>
      <c r="C1347" s="304" t="s">
        <v>2964</v>
      </c>
      <c r="D1347" s="304" t="s">
        <v>280</v>
      </c>
      <c r="E1347" s="20" t="s">
        <v>21</v>
      </c>
      <c r="F1347" s="305">
        <v>1602.25</v>
      </c>
      <c r="G1347" s="41"/>
      <c r="H1347" s="47"/>
    </row>
    <row r="1348" s="2" customFormat="1" ht="16.8" customHeight="1">
      <c r="A1348" s="41"/>
      <c r="B1348" s="47"/>
      <c r="C1348" s="306" t="s">
        <v>3096</v>
      </c>
      <c r="D1348" s="41"/>
      <c r="E1348" s="41"/>
      <c r="F1348" s="41"/>
      <c r="G1348" s="41"/>
      <c r="H1348" s="47"/>
    </row>
    <row r="1349" s="2" customFormat="1" ht="16.8" customHeight="1">
      <c r="A1349" s="41"/>
      <c r="B1349" s="47"/>
      <c r="C1349" s="304" t="s">
        <v>1822</v>
      </c>
      <c r="D1349" s="304" t="s">
        <v>2995</v>
      </c>
      <c r="E1349" s="20" t="s">
        <v>140</v>
      </c>
      <c r="F1349" s="305">
        <v>1602.25</v>
      </c>
      <c r="G1349" s="41"/>
      <c r="H1349" s="47"/>
    </row>
    <row r="1350" s="2" customFormat="1" ht="16.8" customHeight="1">
      <c r="A1350" s="41"/>
      <c r="B1350" s="47"/>
      <c r="C1350" s="304" t="s">
        <v>1844</v>
      </c>
      <c r="D1350" s="304" t="s">
        <v>2993</v>
      </c>
      <c r="E1350" s="20" t="s">
        <v>140</v>
      </c>
      <c r="F1350" s="305">
        <v>2598.0100000000002</v>
      </c>
      <c r="G1350" s="41"/>
      <c r="H1350" s="47"/>
    </row>
    <row r="1351" s="2" customFormat="1" ht="16.8" customHeight="1">
      <c r="A1351" s="41"/>
      <c r="B1351" s="47"/>
      <c r="C1351" s="300" t="s">
        <v>2967</v>
      </c>
      <c r="D1351" s="301" t="s">
        <v>2968</v>
      </c>
      <c r="E1351" s="302" t="s">
        <v>140</v>
      </c>
      <c r="F1351" s="303">
        <v>995.75999999999999</v>
      </c>
      <c r="G1351" s="41"/>
      <c r="H1351" s="47"/>
    </row>
    <row r="1352" s="2" customFormat="1" ht="16.8" customHeight="1">
      <c r="A1352" s="41"/>
      <c r="B1352" s="47"/>
      <c r="C1352" s="304" t="s">
        <v>21</v>
      </c>
      <c r="D1352" s="304" t="s">
        <v>2984</v>
      </c>
      <c r="E1352" s="20" t="s">
        <v>21</v>
      </c>
      <c r="F1352" s="305">
        <v>0</v>
      </c>
      <c r="G1352" s="41"/>
      <c r="H1352" s="47"/>
    </row>
    <row r="1353" s="2" customFormat="1" ht="16.8" customHeight="1">
      <c r="A1353" s="41"/>
      <c r="B1353" s="47"/>
      <c r="C1353" s="304" t="s">
        <v>21</v>
      </c>
      <c r="D1353" s="304" t="s">
        <v>3001</v>
      </c>
      <c r="E1353" s="20" t="s">
        <v>21</v>
      </c>
      <c r="F1353" s="305">
        <v>553.20000000000005</v>
      </c>
      <c r="G1353" s="41"/>
      <c r="H1353" s="47"/>
    </row>
    <row r="1354" s="2" customFormat="1" ht="16.8" customHeight="1">
      <c r="A1354" s="41"/>
      <c r="B1354" s="47"/>
      <c r="C1354" s="304" t="s">
        <v>21</v>
      </c>
      <c r="D1354" s="304" t="s">
        <v>3002</v>
      </c>
      <c r="E1354" s="20" t="s">
        <v>21</v>
      </c>
      <c r="F1354" s="305">
        <v>442.56</v>
      </c>
      <c r="G1354" s="41"/>
      <c r="H1354" s="47"/>
    </row>
    <row r="1355" s="2" customFormat="1" ht="16.8" customHeight="1">
      <c r="A1355" s="41"/>
      <c r="B1355" s="47"/>
      <c r="C1355" s="304" t="s">
        <v>2967</v>
      </c>
      <c r="D1355" s="304" t="s">
        <v>280</v>
      </c>
      <c r="E1355" s="20" t="s">
        <v>21</v>
      </c>
      <c r="F1355" s="305">
        <v>995.75999999999999</v>
      </c>
      <c r="G1355" s="41"/>
      <c r="H1355" s="47"/>
    </row>
    <row r="1356" s="2" customFormat="1" ht="16.8" customHeight="1">
      <c r="A1356" s="41"/>
      <c r="B1356" s="47"/>
      <c r="C1356" s="306" t="s">
        <v>3096</v>
      </c>
      <c r="D1356" s="41"/>
      <c r="E1356" s="41"/>
      <c r="F1356" s="41"/>
      <c r="G1356" s="41"/>
      <c r="H1356" s="47"/>
    </row>
    <row r="1357" s="2" customFormat="1" ht="16.8" customHeight="1">
      <c r="A1357" s="41"/>
      <c r="B1357" s="47"/>
      <c r="C1357" s="304" t="s">
        <v>1827</v>
      </c>
      <c r="D1357" s="304" t="s">
        <v>2999</v>
      </c>
      <c r="E1357" s="20" t="s">
        <v>140</v>
      </c>
      <c r="F1357" s="305">
        <v>995.75999999999999</v>
      </c>
      <c r="G1357" s="41"/>
      <c r="H1357" s="47"/>
    </row>
    <row r="1358" s="2" customFormat="1" ht="16.8" customHeight="1">
      <c r="A1358" s="41"/>
      <c r="B1358" s="47"/>
      <c r="C1358" s="304" t="s">
        <v>1844</v>
      </c>
      <c r="D1358" s="304" t="s">
        <v>2993</v>
      </c>
      <c r="E1358" s="20" t="s">
        <v>140</v>
      </c>
      <c r="F1358" s="305">
        <v>2598.0100000000002</v>
      </c>
      <c r="G1358" s="41"/>
      <c r="H1358" s="47"/>
    </row>
    <row r="1359" s="2" customFormat="1" ht="16.8" customHeight="1">
      <c r="A1359" s="41"/>
      <c r="B1359" s="47"/>
      <c r="C1359" s="300" t="s">
        <v>2970</v>
      </c>
      <c r="D1359" s="301" t="s">
        <v>2971</v>
      </c>
      <c r="E1359" s="302" t="s">
        <v>472</v>
      </c>
      <c r="F1359" s="303">
        <v>52</v>
      </c>
      <c r="G1359" s="41"/>
      <c r="H1359" s="47"/>
    </row>
    <row r="1360" s="2" customFormat="1" ht="16.8" customHeight="1">
      <c r="A1360" s="41"/>
      <c r="B1360" s="47"/>
      <c r="C1360" s="304" t="s">
        <v>21</v>
      </c>
      <c r="D1360" s="304" t="s">
        <v>2984</v>
      </c>
      <c r="E1360" s="20" t="s">
        <v>21</v>
      </c>
      <c r="F1360" s="305">
        <v>0</v>
      </c>
      <c r="G1360" s="41"/>
      <c r="H1360" s="47"/>
    </row>
    <row r="1361" s="2" customFormat="1" ht="16.8" customHeight="1">
      <c r="A1361" s="41"/>
      <c r="B1361" s="47"/>
      <c r="C1361" s="304" t="s">
        <v>21</v>
      </c>
      <c r="D1361" s="304" t="s">
        <v>2985</v>
      </c>
      <c r="E1361" s="20" t="s">
        <v>21</v>
      </c>
      <c r="F1361" s="305">
        <v>24</v>
      </c>
      <c r="G1361" s="41"/>
      <c r="H1361" s="47"/>
    </row>
    <row r="1362" s="2" customFormat="1" ht="16.8" customHeight="1">
      <c r="A1362" s="41"/>
      <c r="B1362" s="47"/>
      <c r="C1362" s="304" t="s">
        <v>21</v>
      </c>
      <c r="D1362" s="304" t="s">
        <v>2986</v>
      </c>
      <c r="E1362" s="20" t="s">
        <v>21</v>
      </c>
      <c r="F1362" s="305">
        <v>28</v>
      </c>
      <c r="G1362" s="41"/>
      <c r="H1362" s="47"/>
    </row>
    <row r="1363" s="2" customFormat="1" ht="16.8" customHeight="1">
      <c r="A1363" s="41"/>
      <c r="B1363" s="47"/>
      <c r="C1363" s="304" t="s">
        <v>2970</v>
      </c>
      <c r="D1363" s="304" t="s">
        <v>280</v>
      </c>
      <c r="E1363" s="20" t="s">
        <v>21</v>
      </c>
      <c r="F1363" s="305">
        <v>52</v>
      </c>
      <c r="G1363" s="41"/>
      <c r="H1363" s="47"/>
    </row>
    <row r="1364" s="2" customFormat="1" ht="16.8" customHeight="1">
      <c r="A1364" s="41"/>
      <c r="B1364" s="47"/>
      <c r="C1364" s="306" t="s">
        <v>3096</v>
      </c>
      <c r="D1364" s="41"/>
      <c r="E1364" s="41"/>
      <c r="F1364" s="41"/>
      <c r="G1364" s="41"/>
      <c r="H1364" s="47"/>
    </row>
    <row r="1365" s="2" customFormat="1" ht="16.8" customHeight="1">
      <c r="A1365" s="41"/>
      <c r="B1365" s="47"/>
      <c r="C1365" s="304" t="s">
        <v>2980</v>
      </c>
      <c r="D1365" s="304" t="s">
        <v>2981</v>
      </c>
      <c r="E1365" s="20" t="s">
        <v>472</v>
      </c>
      <c r="F1365" s="305">
        <v>52</v>
      </c>
      <c r="G1365" s="41"/>
      <c r="H1365" s="47"/>
    </row>
    <row r="1366" s="2" customFormat="1" ht="16.8" customHeight="1">
      <c r="A1366" s="41"/>
      <c r="B1366" s="47"/>
      <c r="C1366" s="304" t="s">
        <v>2987</v>
      </c>
      <c r="D1366" s="304" t="s">
        <v>2988</v>
      </c>
      <c r="E1366" s="20" t="s">
        <v>472</v>
      </c>
      <c r="F1366" s="305">
        <v>52</v>
      </c>
      <c r="G1366" s="41"/>
      <c r="H1366" s="47"/>
    </row>
    <row r="1367" s="2" customFormat="1" ht="7.44" customHeight="1">
      <c r="A1367" s="41"/>
      <c r="B1367" s="159"/>
      <c r="C1367" s="160"/>
      <c r="D1367" s="160"/>
      <c r="E1367" s="160"/>
      <c r="F1367" s="160"/>
      <c r="G1367" s="160"/>
      <c r="H1367" s="47"/>
    </row>
    <row r="1368" s="2" customFormat="1">
      <c r="A1368" s="41"/>
      <c r="B1368" s="41"/>
      <c r="C1368" s="41"/>
      <c r="D1368" s="41"/>
      <c r="E1368" s="41"/>
      <c r="F1368" s="41"/>
      <c r="G1368" s="41"/>
      <c r="H1368" s="41"/>
    </row>
  </sheetData>
  <sheetProtection sheet="1" formatColumns="0" formatRows="0" objects="1" scenarios="1" spinCount="100000" saltValue="+T8phiaoXRcO8Qa1xcFQUpqtXZO4L5+9BElmeyI7P+0bUG8KZ8fV8uPgtFmQ/hCJJ4Eew0XMWM82qnar7c0byg==" hashValue="5/sqyo9XEhQXPi7vhryCCX57Uj3MCfVuzxvUS1cGk5hVNKuYtpfsFXmIeNDt9kplc+UGQwHLlC8rgWcuLlI8J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7" customWidth="1"/>
    <col min="2" max="2" width="1.667969" style="307" customWidth="1"/>
    <col min="3" max="4" width="5" style="307" customWidth="1"/>
    <col min="5" max="5" width="11.66016" style="307" customWidth="1"/>
    <col min="6" max="6" width="9.160156" style="307" customWidth="1"/>
    <col min="7" max="7" width="5" style="307" customWidth="1"/>
    <col min="8" max="8" width="77.83203" style="307" customWidth="1"/>
    <col min="9" max="10" width="20" style="307" customWidth="1"/>
    <col min="11" max="11" width="1.667969" style="307" customWidth="1"/>
  </cols>
  <sheetData>
    <row r="1" s="1" customFormat="1" ht="37.5" customHeight="1"/>
    <row r="2" s="1" customFormat="1" ht="7.5" customHeight="1">
      <c r="B2" s="308"/>
      <c r="C2" s="309"/>
      <c r="D2" s="309"/>
      <c r="E2" s="309"/>
      <c r="F2" s="309"/>
      <c r="G2" s="309"/>
      <c r="H2" s="309"/>
      <c r="I2" s="309"/>
      <c r="J2" s="309"/>
      <c r="K2" s="310"/>
    </row>
    <row r="3" s="17" customFormat="1" ht="45" customHeight="1">
      <c r="B3" s="311"/>
      <c r="C3" s="312" t="s">
        <v>3099</v>
      </c>
      <c r="D3" s="312"/>
      <c r="E3" s="312"/>
      <c r="F3" s="312"/>
      <c r="G3" s="312"/>
      <c r="H3" s="312"/>
      <c r="I3" s="312"/>
      <c r="J3" s="312"/>
      <c r="K3" s="313"/>
    </row>
    <row r="4" s="1" customFormat="1" ht="25.5" customHeight="1">
      <c r="B4" s="314"/>
      <c r="C4" s="315" t="s">
        <v>3100</v>
      </c>
      <c r="D4" s="315"/>
      <c r="E4" s="315"/>
      <c r="F4" s="315"/>
      <c r="G4" s="315"/>
      <c r="H4" s="315"/>
      <c r="I4" s="315"/>
      <c r="J4" s="315"/>
      <c r="K4" s="316"/>
    </row>
    <row r="5" s="1" customFormat="1" ht="5.25" customHeight="1">
      <c r="B5" s="314"/>
      <c r="C5" s="317"/>
      <c r="D5" s="317"/>
      <c r="E5" s="317"/>
      <c r="F5" s="317"/>
      <c r="G5" s="317"/>
      <c r="H5" s="317"/>
      <c r="I5" s="317"/>
      <c r="J5" s="317"/>
      <c r="K5" s="316"/>
    </row>
    <row r="6" s="1" customFormat="1" ht="15" customHeight="1">
      <c r="B6" s="314"/>
      <c r="C6" s="318" t="s">
        <v>3101</v>
      </c>
      <c r="D6" s="318"/>
      <c r="E6" s="318"/>
      <c r="F6" s="318"/>
      <c r="G6" s="318"/>
      <c r="H6" s="318"/>
      <c r="I6" s="318"/>
      <c r="J6" s="318"/>
      <c r="K6" s="316"/>
    </row>
    <row r="7" s="1" customFormat="1" ht="15" customHeight="1">
      <c r="B7" s="319"/>
      <c r="C7" s="318" t="s">
        <v>3102</v>
      </c>
      <c r="D7" s="318"/>
      <c r="E7" s="318"/>
      <c r="F7" s="318"/>
      <c r="G7" s="318"/>
      <c r="H7" s="318"/>
      <c r="I7" s="318"/>
      <c r="J7" s="318"/>
      <c r="K7" s="316"/>
    </row>
    <row r="8" s="1" customFormat="1" ht="12.75" customHeight="1">
      <c r="B8" s="319"/>
      <c r="C8" s="318"/>
      <c r="D8" s="318"/>
      <c r="E8" s="318"/>
      <c r="F8" s="318"/>
      <c r="G8" s="318"/>
      <c r="H8" s="318"/>
      <c r="I8" s="318"/>
      <c r="J8" s="318"/>
      <c r="K8" s="316"/>
    </row>
    <row r="9" s="1" customFormat="1" ht="15" customHeight="1">
      <c r="B9" s="319"/>
      <c r="C9" s="318" t="s">
        <v>3103</v>
      </c>
      <c r="D9" s="318"/>
      <c r="E9" s="318"/>
      <c r="F9" s="318"/>
      <c r="G9" s="318"/>
      <c r="H9" s="318"/>
      <c r="I9" s="318"/>
      <c r="J9" s="318"/>
      <c r="K9" s="316"/>
    </row>
    <row r="10" s="1" customFormat="1" ht="15" customHeight="1">
      <c r="B10" s="319"/>
      <c r="C10" s="318"/>
      <c r="D10" s="318" t="s">
        <v>3104</v>
      </c>
      <c r="E10" s="318"/>
      <c r="F10" s="318"/>
      <c r="G10" s="318"/>
      <c r="H10" s="318"/>
      <c r="I10" s="318"/>
      <c r="J10" s="318"/>
      <c r="K10" s="316"/>
    </row>
    <row r="11" s="1" customFormat="1" ht="15" customHeight="1">
      <c r="B11" s="319"/>
      <c r="C11" s="320"/>
      <c r="D11" s="318" t="s">
        <v>3105</v>
      </c>
      <c r="E11" s="318"/>
      <c r="F11" s="318"/>
      <c r="G11" s="318"/>
      <c r="H11" s="318"/>
      <c r="I11" s="318"/>
      <c r="J11" s="318"/>
      <c r="K11" s="316"/>
    </row>
    <row r="12" s="1" customFormat="1" ht="15" customHeight="1">
      <c r="B12" s="319"/>
      <c r="C12" s="320"/>
      <c r="D12" s="318"/>
      <c r="E12" s="318"/>
      <c r="F12" s="318"/>
      <c r="G12" s="318"/>
      <c r="H12" s="318"/>
      <c r="I12" s="318"/>
      <c r="J12" s="318"/>
      <c r="K12" s="316"/>
    </row>
    <row r="13" s="1" customFormat="1" ht="15" customHeight="1">
      <c r="B13" s="319"/>
      <c r="C13" s="320"/>
      <c r="D13" s="321" t="s">
        <v>3106</v>
      </c>
      <c r="E13" s="318"/>
      <c r="F13" s="318"/>
      <c r="G13" s="318"/>
      <c r="H13" s="318"/>
      <c r="I13" s="318"/>
      <c r="J13" s="318"/>
      <c r="K13" s="316"/>
    </row>
    <row r="14" s="1" customFormat="1" ht="12.75" customHeight="1">
      <c r="B14" s="319"/>
      <c r="C14" s="320"/>
      <c r="D14" s="320"/>
      <c r="E14" s="320"/>
      <c r="F14" s="320"/>
      <c r="G14" s="320"/>
      <c r="H14" s="320"/>
      <c r="I14" s="320"/>
      <c r="J14" s="320"/>
      <c r="K14" s="316"/>
    </row>
    <row r="15" s="1" customFormat="1" ht="15" customHeight="1">
      <c r="B15" s="319"/>
      <c r="C15" s="320"/>
      <c r="D15" s="318" t="s">
        <v>3107</v>
      </c>
      <c r="E15" s="318"/>
      <c r="F15" s="318"/>
      <c r="G15" s="318"/>
      <c r="H15" s="318"/>
      <c r="I15" s="318"/>
      <c r="J15" s="318"/>
      <c r="K15" s="316"/>
    </row>
    <row r="16" s="1" customFormat="1" ht="15" customHeight="1">
      <c r="B16" s="319"/>
      <c r="C16" s="320"/>
      <c r="D16" s="318" t="s">
        <v>3108</v>
      </c>
      <c r="E16" s="318"/>
      <c r="F16" s="318"/>
      <c r="G16" s="318"/>
      <c r="H16" s="318"/>
      <c r="I16" s="318"/>
      <c r="J16" s="318"/>
      <c r="K16" s="316"/>
    </row>
    <row r="17" s="1" customFormat="1" ht="15" customHeight="1">
      <c r="B17" s="319"/>
      <c r="C17" s="320"/>
      <c r="D17" s="318" t="s">
        <v>3109</v>
      </c>
      <c r="E17" s="318"/>
      <c r="F17" s="318"/>
      <c r="G17" s="318"/>
      <c r="H17" s="318"/>
      <c r="I17" s="318"/>
      <c r="J17" s="318"/>
      <c r="K17" s="316"/>
    </row>
    <row r="18" s="1" customFormat="1" ht="15" customHeight="1">
      <c r="B18" s="319"/>
      <c r="C18" s="320"/>
      <c r="D18" s="320"/>
      <c r="E18" s="322" t="s">
        <v>84</v>
      </c>
      <c r="F18" s="318" t="s">
        <v>3110</v>
      </c>
      <c r="G18" s="318"/>
      <c r="H18" s="318"/>
      <c r="I18" s="318"/>
      <c r="J18" s="318"/>
      <c r="K18" s="316"/>
    </row>
    <row r="19" s="1" customFormat="1" ht="15" customHeight="1">
      <c r="B19" s="319"/>
      <c r="C19" s="320"/>
      <c r="D19" s="320"/>
      <c r="E19" s="322" t="s">
        <v>3111</v>
      </c>
      <c r="F19" s="318" t="s">
        <v>3112</v>
      </c>
      <c r="G19" s="318"/>
      <c r="H19" s="318"/>
      <c r="I19" s="318"/>
      <c r="J19" s="318"/>
      <c r="K19" s="316"/>
    </row>
    <row r="20" s="1" customFormat="1" ht="15" customHeight="1">
      <c r="B20" s="319"/>
      <c r="C20" s="320"/>
      <c r="D20" s="320"/>
      <c r="E20" s="322" t="s">
        <v>3113</v>
      </c>
      <c r="F20" s="318" t="s">
        <v>3114</v>
      </c>
      <c r="G20" s="318"/>
      <c r="H20" s="318"/>
      <c r="I20" s="318"/>
      <c r="J20" s="318"/>
      <c r="K20" s="316"/>
    </row>
    <row r="21" s="1" customFormat="1" ht="15" customHeight="1">
      <c r="B21" s="319"/>
      <c r="C21" s="320"/>
      <c r="D21" s="320"/>
      <c r="E21" s="322" t="s">
        <v>97</v>
      </c>
      <c r="F21" s="318" t="s">
        <v>98</v>
      </c>
      <c r="G21" s="318"/>
      <c r="H21" s="318"/>
      <c r="I21" s="318"/>
      <c r="J21" s="318"/>
      <c r="K21" s="316"/>
    </row>
    <row r="22" s="1" customFormat="1" ht="15" customHeight="1">
      <c r="B22" s="319"/>
      <c r="C22" s="320"/>
      <c r="D22" s="320"/>
      <c r="E22" s="322" t="s">
        <v>3115</v>
      </c>
      <c r="F22" s="318" t="s">
        <v>517</v>
      </c>
      <c r="G22" s="318"/>
      <c r="H22" s="318"/>
      <c r="I22" s="318"/>
      <c r="J22" s="318"/>
      <c r="K22" s="316"/>
    </row>
    <row r="23" s="1" customFormat="1" ht="15" customHeight="1">
      <c r="B23" s="319"/>
      <c r="C23" s="320"/>
      <c r="D23" s="320"/>
      <c r="E23" s="322" t="s">
        <v>3116</v>
      </c>
      <c r="F23" s="318" t="s">
        <v>3117</v>
      </c>
      <c r="G23" s="318"/>
      <c r="H23" s="318"/>
      <c r="I23" s="318"/>
      <c r="J23" s="318"/>
      <c r="K23" s="316"/>
    </row>
    <row r="24" s="1" customFormat="1" ht="12.75" customHeight="1">
      <c r="B24" s="319"/>
      <c r="C24" s="320"/>
      <c r="D24" s="320"/>
      <c r="E24" s="320"/>
      <c r="F24" s="320"/>
      <c r="G24" s="320"/>
      <c r="H24" s="320"/>
      <c r="I24" s="320"/>
      <c r="J24" s="320"/>
      <c r="K24" s="316"/>
    </row>
    <row r="25" s="1" customFormat="1" ht="15" customHeight="1">
      <c r="B25" s="319"/>
      <c r="C25" s="318" t="s">
        <v>3118</v>
      </c>
      <c r="D25" s="318"/>
      <c r="E25" s="318"/>
      <c r="F25" s="318"/>
      <c r="G25" s="318"/>
      <c r="H25" s="318"/>
      <c r="I25" s="318"/>
      <c r="J25" s="318"/>
      <c r="K25" s="316"/>
    </row>
    <row r="26" s="1" customFormat="1" ht="15" customHeight="1">
      <c r="B26" s="319"/>
      <c r="C26" s="318" t="s">
        <v>3119</v>
      </c>
      <c r="D26" s="318"/>
      <c r="E26" s="318"/>
      <c r="F26" s="318"/>
      <c r="G26" s="318"/>
      <c r="H26" s="318"/>
      <c r="I26" s="318"/>
      <c r="J26" s="318"/>
      <c r="K26" s="316"/>
    </row>
    <row r="27" s="1" customFormat="1" ht="15" customHeight="1">
      <c r="B27" s="319"/>
      <c r="C27" s="318"/>
      <c r="D27" s="318" t="s">
        <v>3120</v>
      </c>
      <c r="E27" s="318"/>
      <c r="F27" s="318"/>
      <c r="G27" s="318"/>
      <c r="H27" s="318"/>
      <c r="I27" s="318"/>
      <c r="J27" s="318"/>
      <c r="K27" s="316"/>
    </row>
    <row r="28" s="1" customFormat="1" ht="15" customHeight="1">
      <c r="B28" s="319"/>
      <c r="C28" s="320"/>
      <c r="D28" s="318" t="s">
        <v>3121</v>
      </c>
      <c r="E28" s="318"/>
      <c r="F28" s="318"/>
      <c r="G28" s="318"/>
      <c r="H28" s="318"/>
      <c r="I28" s="318"/>
      <c r="J28" s="318"/>
      <c r="K28" s="316"/>
    </row>
    <row r="29" s="1" customFormat="1" ht="12.75" customHeight="1">
      <c r="B29" s="319"/>
      <c r="C29" s="320"/>
      <c r="D29" s="320"/>
      <c r="E29" s="320"/>
      <c r="F29" s="320"/>
      <c r="G29" s="320"/>
      <c r="H29" s="320"/>
      <c r="I29" s="320"/>
      <c r="J29" s="320"/>
      <c r="K29" s="316"/>
    </row>
    <row r="30" s="1" customFormat="1" ht="15" customHeight="1">
      <c r="B30" s="319"/>
      <c r="C30" s="320"/>
      <c r="D30" s="318" t="s">
        <v>3122</v>
      </c>
      <c r="E30" s="318"/>
      <c r="F30" s="318"/>
      <c r="G30" s="318"/>
      <c r="H30" s="318"/>
      <c r="I30" s="318"/>
      <c r="J30" s="318"/>
      <c r="K30" s="316"/>
    </row>
    <row r="31" s="1" customFormat="1" ht="15" customHeight="1">
      <c r="B31" s="319"/>
      <c r="C31" s="320"/>
      <c r="D31" s="318" t="s">
        <v>3123</v>
      </c>
      <c r="E31" s="318"/>
      <c r="F31" s="318"/>
      <c r="G31" s="318"/>
      <c r="H31" s="318"/>
      <c r="I31" s="318"/>
      <c r="J31" s="318"/>
      <c r="K31" s="316"/>
    </row>
    <row r="32" s="1" customFormat="1" ht="12.75" customHeight="1">
      <c r="B32" s="319"/>
      <c r="C32" s="320"/>
      <c r="D32" s="320"/>
      <c r="E32" s="320"/>
      <c r="F32" s="320"/>
      <c r="G32" s="320"/>
      <c r="H32" s="320"/>
      <c r="I32" s="320"/>
      <c r="J32" s="320"/>
      <c r="K32" s="316"/>
    </row>
    <row r="33" s="1" customFormat="1" ht="15" customHeight="1">
      <c r="B33" s="319"/>
      <c r="C33" s="320"/>
      <c r="D33" s="318" t="s">
        <v>3124</v>
      </c>
      <c r="E33" s="318"/>
      <c r="F33" s="318"/>
      <c r="G33" s="318"/>
      <c r="H33" s="318"/>
      <c r="I33" s="318"/>
      <c r="J33" s="318"/>
      <c r="K33" s="316"/>
    </row>
    <row r="34" s="1" customFormat="1" ht="15" customHeight="1">
      <c r="B34" s="319"/>
      <c r="C34" s="320"/>
      <c r="D34" s="318" t="s">
        <v>3125</v>
      </c>
      <c r="E34" s="318"/>
      <c r="F34" s="318"/>
      <c r="G34" s="318"/>
      <c r="H34" s="318"/>
      <c r="I34" s="318"/>
      <c r="J34" s="318"/>
      <c r="K34" s="316"/>
    </row>
    <row r="35" s="1" customFormat="1" ht="15" customHeight="1">
      <c r="B35" s="319"/>
      <c r="C35" s="320"/>
      <c r="D35" s="318" t="s">
        <v>3126</v>
      </c>
      <c r="E35" s="318"/>
      <c r="F35" s="318"/>
      <c r="G35" s="318"/>
      <c r="H35" s="318"/>
      <c r="I35" s="318"/>
      <c r="J35" s="318"/>
      <c r="K35" s="316"/>
    </row>
    <row r="36" s="1" customFormat="1" ht="15" customHeight="1">
      <c r="B36" s="319"/>
      <c r="C36" s="320"/>
      <c r="D36" s="318"/>
      <c r="E36" s="321" t="s">
        <v>122</v>
      </c>
      <c r="F36" s="318"/>
      <c r="G36" s="318" t="s">
        <v>3127</v>
      </c>
      <c r="H36" s="318"/>
      <c r="I36" s="318"/>
      <c r="J36" s="318"/>
      <c r="K36" s="316"/>
    </row>
    <row r="37" s="1" customFormat="1" ht="30.75" customHeight="1">
      <c r="B37" s="319"/>
      <c r="C37" s="320"/>
      <c r="D37" s="318"/>
      <c r="E37" s="321" t="s">
        <v>3128</v>
      </c>
      <c r="F37" s="318"/>
      <c r="G37" s="318" t="s">
        <v>3129</v>
      </c>
      <c r="H37" s="318"/>
      <c r="I37" s="318"/>
      <c r="J37" s="318"/>
      <c r="K37" s="316"/>
    </row>
    <row r="38" s="1" customFormat="1" ht="15" customHeight="1">
      <c r="B38" s="319"/>
      <c r="C38" s="320"/>
      <c r="D38" s="318"/>
      <c r="E38" s="321" t="s">
        <v>58</v>
      </c>
      <c r="F38" s="318"/>
      <c r="G38" s="318" t="s">
        <v>3130</v>
      </c>
      <c r="H38" s="318"/>
      <c r="I38" s="318"/>
      <c r="J38" s="318"/>
      <c r="K38" s="316"/>
    </row>
    <row r="39" s="1" customFormat="1" ht="15" customHeight="1">
      <c r="B39" s="319"/>
      <c r="C39" s="320"/>
      <c r="D39" s="318"/>
      <c r="E39" s="321" t="s">
        <v>59</v>
      </c>
      <c r="F39" s="318"/>
      <c r="G39" s="318" t="s">
        <v>3131</v>
      </c>
      <c r="H39" s="318"/>
      <c r="I39" s="318"/>
      <c r="J39" s="318"/>
      <c r="K39" s="316"/>
    </row>
    <row r="40" s="1" customFormat="1" ht="15" customHeight="1">
      <c r="B40" s="319"/>
      <c r="C40" s="320"/>
      <c r="D40" s="318"/>
      <c r="E40" s="321" t="s">
        <v>123</v>
      </c>
      <c r="F40" s="318"/>
      <c r="G40" s="318" t="s">
        <v>3132</v>
      </c>
      <c r="H40" s="318"/>
      <c r="I40" s="318"/>
      <c r="J40" s="318"/>
      <c r="K40" s="316"/>
    </row>
    <row r="41" s="1" customFormat="1" ht="15" customHeight="1">
      <c r="B41" s="319"/>
      <c r="C41" s="320"/>
      <c r="D41" s="318"/>
      <c r="E41" s="321" t="s">
        <v>124</v>
      </c>
      <c r="F41" s="318"/>
      <c r="G41" s="318" t="s">
        <v>3133</v>
      </c>
      <c r="H41" s="318"/>
      <c r="I41" s="318"/>
      <c r="J41" s="318"/>
      <c r="K41" s="316"/>
    </row>
    <row r="42" s="1" customFormat="1" ht="15" customHeight="1">
      <c r="B42" s="319"/>
      <c r="C42" s="320"/>
      <c r="D42" s="318"/>
      <c r="E42" s="321" t="s">
        <v>3134</v>
      </c>
      <c r="F42" s="318"/>
      <c r="G42" s="318" t="s">
        <v>3135</v>
      </c>
      <c r="H42" s="318"/>
      <c r="I42" s="318"/>
      <c r="J42" s="318"/>
      <c r="K42" s="316"/>
    </row>
    <row r="43" s="1" customFormat="1" ht="15" customHeight="1">
      <c r="B43" s="319"/>
      <c r="C43" s="320"/>
      <c r="D43" s="318"/>
      <c r="E43" s="321"/>
      <c r="F43" s="318"/>
      <c r="G43" s="318" t="s">
        <v>3136</v>
      </c>
      <c r="H43" s="318"/>
      <c r="I43" s="318"/>
      <c r="J43" s="318"/>
      <c r="K43" s="316"/>
    </row>
    <row r="44" s="1" customFormat="1" ht="15" customHeight="1">
      <c r="B44" s="319"/>
      <c r="C44" s="320"/>
      <c r="D44" s="318"/>
      <c r="E44" s="321" t="s">
        <v>3137</v>
      </c>
      <c r="F44" s="318"/>
      <c r="G44" s="318" t="s">
        <v>3138</v>
      </c>
      <c r="H44" s="318"/>
      <c r="I44" s="318"/>
      <c r="J44" s="318"/>
      <c r="K44" s="316"/>
    </row>
    <row r="45" s="1" customFormat="1" ht="15" customHeight="1">
      <c r="B45" s="319"/>
      <c r="C45" s="320"/>
      <c r="D45" s="318"/>
      <c r="E45" s="321" t="s">
        <v>126</v>
      </c>
      <c r="F45" s="318"/>
      <c r="G45" s="318" t="s">
        <v>3139</v>
      </c>
      <c r="H45" s="318"/>
      <c r="I45" s="318"/>
      <c r="J45" s="318"/>
      <c r="K45" s="316"/>
    </row>
    <row r="46" s="1" customFormat="1" ht="12.75" customHeight="1">
      <c r="B46" s="319"/>
      <c r="C46" s="320"/>
      <c r="D46" s="318"/>
      <c r="E46" s="318"/>
      <c r="F46" s="318"/>
      <c r="G46" s="318"/>
      <c r="H46" s="318"/>
      <c r="I46" s="318"/>
      <c r="J46" s="318"/>
      <c r="K46" s="316"/>
    </row>
    <row r="47" s="1" customFormat="1" ht="15" customHeight="1">
      <c r="B47" s="319"/>
      <c r="C47" s="320"/>
      <c r="D47" s="318" t="s">
        <v>3140</v>
      </c>
      <c r="E47" s="318"/>
      <c r="F47" s="318"/>
      <c r="G47" s="318"/>
      <c r="H47" s="318"/>
      <c r="I47" s="318"/>
      <c r="J47" s="318"/>
      <c r="K47" s="316"/>
    </row>
    <row r="48" s="1" customFormat="1" ht="15" customHeight="1">
      <c r="B48" s="319"/>
      <c r="C48" s="320"/>
      <c r="D48" s="320"/>
      <c r="E48" s="318" t="s">
        <v>3141</v>
      </c>
      <c r="F48" s="318"/>
      <c r="G48" s="318"/>
      <c r="H48" s="318"/>
      <c r="I48" s="318"/>
      <c r="J48" s="318"/>
      <c r="K48" s="316"/>
    </row>
    <row r="49" s="1" customFormat="1" ht="15" customHeight="1">
      <c r="B49" s="319"/>
      <c r="C49" s="320"/>
      <c r="D49" s="320"/>
      <c r="E49" s="318" t="s">
        <v>3142</v>
      </c>
      <c r="F49" s="318"/>
      <c r="G49" s="318"/>
      <c r="H49" s="318"/>
      <c r="I49" s="318"/>
      <c r="J49" s="318"/>
      <c r="K49" s="316"/>
    </row>
    <row r="50" s="1" customFormat="1" ht="15" customHeight="1">
      <c r="B50" s="319"/>
      <c r="C50" s="320"/>
      <c r="D50" s="320"/>
      <c r="E50" s="318" t="s">
        <v>3143</v>
      </c>
      <c r="F50" s="318"/>
      <c r="G50" s="318"/>
      <c r="H50" s="318"/>
      <c r="I50" s="318"/>
      <c r="J50" s="318"/>
      <c r="K50" s="316"/>
    </row>
    <row r="51" s="1" customFormat="1" ht="15" customHeight="1">
      <c r="B51" s="319"/>
      <c r="C51" s="320"/>
      <c r="D51" s="318" t="s">
        <v>3144</v>
      </c>
      <c r="E51" s="318"/>
      <c r="F51" s="318"/>
      <c r="G51" s="318"/>
      <c r="H51" s="318"/>
      <c r="I51" s="318"/>
      <c r="J51" s="318"/>
      <c r="K51" s="316"/>
    </row>
    <row r="52" s="1" customFormat="1" ht="25.5" customHeight="1">
      <c r="B52" s="314"/>
      <c r="C52" s="315" t="s">
        <v>3145</v>
      </c>
      <c r="D52" s="315"/>
      <c r="E52" s="315"/>
      <c r="F52" s="315"/>
      <c r="G52" s="315"/>
      <c r="H52" s="315"/>
      <c r="I52" s="315"/>
      <c r="J52" s="315"/>
      <c r="K52" s="316"/>
    </row>
    <row r="53" s="1" customFormat="1" ht="5.25" customHeight="1">
      <c r="B53" s="314"/>
      <c r="C53" s="317"/>
      <c r="D53" s="317"/>
      <c r="E53" s="317"/>
      <c r="F53" s="317"/>
      <c r="G53" s="317"/>
      <c r="H53" s="317"/>
      <c r="I53" s="317"/>
      <c r="J53" s="317"/>
      <c r="K53" s="316"/>
    </row>
    <row r="54" s="1" customFormat="1" ht="15" customHeight="1">
      <c r="B54" s="314"/>
      <c r="C54" s="318" t="s">
        <v>3146</v>
      </c>
      <c r="D54" s="318"/>
      <c r="E54" s="318"/>
      <c r="F54" s="318"/>
      <c r="G54" s="318"/>
      <c r="H54" s="318"/>
      <c r="I54" s="318"/>
      <c r="J54" s="318"/>
      <c r="K54" s="316"/>
    </row>
    <row r="55" s="1" customFormat="1" ht="15" customHeight="1">
      <c r="B55" s="314"/>
      <c r="C55" s="318" t="s">
        <v>3147</v>
      </c>
      <c r="D55" s="318"/>
      <c r="E55" s="318"/>
      <c r="F55" s="318"/>
      <c r="G55" s="318"/>
      <c r="H55" s="318"/>
      <c r="I55" s="318"/>
      <c r="J55" s="318"/>
      <c r="K55" s="316"/>
    </row>
    <row r="56" s="1" customFormat="1" ht="12.75" customHeight="1">
      <c r="B56" s="314"/>
      <c r="C56" s="318"/>
      <c r="D56" s="318"/>
      <c r="E56" s="318"/>
      <c r="F56" s="318"/>
      <c r="G56" s="318"/>
      <c r="H56" s="318"/>
      <c r="I56" s="318"/>
      <c r="J56" s="318"/>
      <c r="K56" s="316"/>
    </row>
    <row r="57" s="1" customFormat="1" ht="15" customHeight="1">
      <c r="B57" s="314"/>
      <c r="C57" s="318" t="s">
        <v>3148</v>
      </c>
      <c r="D57" s="318"/>
      <c r="E57" s="318"/>
      <c r="F57" s="318"/>
      <c r="G57" s="318"/>
      <c r="H57" s="318"/>
      <c r="I57" s="318"/>
      <c r="J57" s="318"/>
      <c r="K57" s="316"/>
    </row>
    <row r="58" s="1" customFormat="1" ht="15" customHeight="1">
      <c r="B58" s="314"/>
      <c r="C58" s="320"/>
      <c r="D58" s="318" t="s">
        <v>3149</v>
      </c>
      <c r="E58" s="318"/>
      <c r="F58" s="318"/>
      <c r="G58" s="318"/>
      <c r="H58" s="318"/>
      <c r="I58" s="318"/>
      <c r="J58" s="318"/>
      <c r="K58" s="316"/>
    </row>
    <row r="59" s="1" customFormat="1" ht="15" customHeight="1">
      <c r="B59" s="314"/>
      <c r="C59" s="320"/>
      <c r="D59" s="318" t="s">
        <v>3150</v>
      </c>
      <c r="E59" s="318"/>
      <c r="F59" s="318"/>
      <c r="G59" s="318"/>
      <c r="H59" s="318"/>
      <c r="I59" s="318"/>
      <c r="J59" s="318"/>
      <c r="K59" s="316"/>
    </row>
    <row r="60" s="1" customFormat="1" ht="15" customHeight="1">
      <c r="B60" s="314"/>
      <c r="C60" s="320"/>
      <c r="D60" s="318" t="s">
        <v>3151</v>
      </c>
      <c r="E60" s="318"/>
      <c r="F60" s="318"/>
      <c r="G60" s="318"/>
      <c r="H60" s="318"/>
      <c r="I60" s="318"/>
      <c r="J60" s="318"/>
      <c r="K60" s="316"/>
    </row>
    <row r="61" s="1" customFormat="1" ht="15" customHeight="1">
      <c r="B61" s="314"/>
      <c r="C61" s="320"/>
      <c r="D61" s="318" t="s">
        <v>3152</v>
      </c>
      <c r="E61" s="318"/>
      <c r="F61" s="318"/>
      <c r="G61" s="318"/>
      <c r="H61" s="318"/>
      <c r="I61" s="318"/>
      <c r="J61" s="318"/>
      <c r="K61" s="316"/>
    </row>
    <row r="62" s="1" customFormat="1" ht="15" customHeight="1">
      <c r="B62" s="314"/>
      <c r="C62" s="320"/>
      <c r="D62" s="323" t="s">
        <v>3153</v>
      </c>
      <c r="E62" s="323"/>
      <c r="F62" s="323"/>
      <c r="G62" s="323"/>
      <c r="H62" s="323"/>
      <c r="I62" s="323"/>
      <c r="J62" s="323"/>
      <c r="K62" s="316"/>
    </row>
    <row r="63" s="1" customFormat="1" ht="15" customHeight="1">
      <c r="B63" s="314"/>
      <c r="C63" s="320"/>
      <c r="D63" s="318" t="s">
        <v>3154</v>
      </c>
      <c r="E63" s="318"/>
      <c r="F63" s="318"/>
      <c r="G63" s="318"/>
      <c r="H63" s="318"/>
      <c r="I63" s="318"/>
      <c r="J63" s="318"/>
      <c r="K63" s="316"/>
    </row>
    <row r="64" s="1" customFormat="1" ht="12.75" customHeight="1">
      <c r="B64" s="314"/>
      <c r="C64" s="320"/>
      <c r="D64" s="320"/>
      <c r="E64" s="324"/>
      <c r="F64" s="320"/>
      <c r="G64" s="320"/>
      <c r="H64" s="320"/>
      <c r="I64" s="320"/>
      <c r="J64" s="320"/>
      <c r="K64" s="316"/>
    </row>
    <row r="65" s="1" customFormat="1" ht="15" customHeight="1">
      <c r="B65" s="314"/>
      <c r="C65" s="320"/>
      <c r="D65" s="318" t="s">
        <v>3155</v>
      </c>
      <c r="E65" s="318"/>
      <c r="F65" s="318"/>
      <c r="G65" s="318"/>
      <c r="H65" s="318"/>
      <c r="I65" s="318"/>
      <c r="J65" s="318"/>
      <c r="K65" s="316"/>
    </row>
    <row r="66" s="1" customFormat="1" ht="15" customHeight="1">
      <c r="B66" s="314"/>
      <c r="C66" s="320"/>
      <c r="D66" s="323" t="s">
        <v>3156</v>
      </c>
      <c r="E66" s="323"/>
      <c r="F66" s="323"/>
      <c r="G66" s="323"/>
      <c r="H66" s="323"/>
      <c r="I66" s="323"/>
      <c r="J66" s="323"/>
      <c r="K66" s="316"/>
    </row>
    <row r="67" s="1" customFormat="1" ht="15" customHeight="1">
      <c r="B67" s="314"/>
      <c r="C67" s="320"/>
      <c r="D67" s="318" t="s">
        <v>3157</v>
      </c>
      <c r="E67" s="318"/>
      <c r="F67" s="318"/>
      <c r="G67" s="318"/>
      <c r="H67" s="318"/>
      <c r="I67" s="318"/>
      <c r="J67" s="318"/>
      <c r="K67" s="316"/>
    </row>
    <row r="68" s="1" customFormat="1" ht="15" customHeight="1">
      <c r="B68" s="314"/>
      <c r="C68" s="320"/>
      <c r="D68" s="318" t="s">
        <v>3158</v>
      </c>
      <c r="E68" s="318"/>
      <c r="F68" s="318"/>
      <c r="G68" s="318"/>
      <c r="H68" s="318"/>
      <c r="I68" s="318"/>
      <c r="J68" s="318"/>
      <c r="K68" s="316"/>
    </row>
    <row r="69" s="1" customFormat="1" ht="15" customHeight="1">
      <c r="B69" s="314"/>
      <c r="C69" s="320"/>
      <c r="D69" s="318" t="s">
        <v>3159</v>
      </c>
      <c r="E69" s="318"/>
      <c r="F69" s="318"/>
      <c r="G69" s="318"/>
      <c r="H69" s="318"/>
      <c r="I69" s="318"/>
      <c r="J69" s="318"/>
      <c r="K69" s="316"/>
    </row>
    <row r="70" s="1" customFormat="1" ht="15" customHeight="1">
      <c r="B70" s="314"/>
      <c r="C70" s="320"/>
      <c r="D70" s="318" t="s">
        <v>3160</v>
      </c>
      <c r="E70" s="318"/>
      <c r="F70" s="318"/>
      <c r="G70" s="318"/>
      <c r="H70" s="318"/>
      <c r="I70" s="318"/>
      <c r="J70" s="318"/>
      <c r="K70" s="316"/>
    </row>
    <row r="71" s="1" customFormat="1" ht="12.75" customHeight="1">
      <c r="B71" s="325"/>
      <c r="C71" s="326"/>
      <c r="D71" s="326"/>
      <c r="E71" s="326"/>
      <c r="F71" s="326"/>
      <c r="G71" s="326"/>
      <c r="H71" s="326"/>
      <c r="I71" s="326"/>
      <c r="J71" s="326"/>
      <c r="K71" s="327"/>
    </row>
    <row r="72" s="1" customFormat="1" ht="18.75" customHeight="1">
      <c r="B72" s="328"/>
      <c r="C72" s="328"/>
      <c r="D72" s="328"/>
      <c r="E72" s="328"/>
      <c r="F72" s="328"/>
      <c r="G72" s="328"/>
      <c r="H72" s="328"/>
      <c r="I72" s="328"/>
      <c r="J72" s="328"/>
      <c r="K72" s="329"/>
    </row>
    <row r="73" s="1" customFormat="1" ht="18.75" customHeight="1">
      <c r="B73" s="329"/>
      <c r="C73" s="329"/>
      <c r="D73" s="329"/>
      <c r="E73" s="329"/>
      <c r="F73" s="329"/>
      <c r="G73" s="329"/>
      <c r="H73" s="329"/>
      <c r="I73" s="329"/>
      <c r="J73" s="329"/>
      <c r="K73" s="329"/>
    </row>
    <row r="74" s="1" customFormat="1" ht="7.5" customHeight="1">
      <c r="B74" s="330"/>
      <c r="C74" s="331"/>
      <c r="D74" s="331"/>
      <c r="E74" s="331"/>
      <c r="F74" s="331"/>
      <c r="G74" s="331"/>
      <c r="H74" s="331"/>
      <c r="I74" s="331"/>
      <c r="J74" s="331"/>
      <c r="K74" s="332"/>
    </row>
    <row r="75" s="1" customFormat="1" ht="45" customHeight="1">
      <c r="B75" s="333"/>
      <c r="C75" s="334" t="s">
        <v>3161</v>
      </c>
      <c r="D75" s="334"/>
      <c r="E75" s="334"/>
      <c r="F75" s="334"/>
      <c r="G75" s="334"/>
      <c r="H75" s="334"/>
      <c r="I75" s="334"/>
      <c r="J75" s="334"/>
      <c r="K75" s="335"/>
    </row>
    <row r="76" s="1" customFormat="1" ht="17.25" customHeight="1">
      <c r="B76" s="333"/>
      <c r="C76" s="336" t="s">
        <v>3162</v>
      </c>
      <c r="D76" s="336"/>
      <c r="E76" s="336"/>
      <c r="F76" s="336" t="s">
        <v>3163</v>
      </c>
      <c r="G76" s="337"/>
      <c r="H76" s="336" t="s">
        <v>59</v>
      </c>
      <c r="I76" s="336" t="s">
        <v>62</v>
      </c>
      <c r="J76" s="336" t="s">
        <v>3164</v>
      </c>
      <c r="K76" s="335"/>
    </row>
    <row r="77" s="1" customFormat="1" ht="17.25" customHeight="1">
      <c r="B77" s="333"/>
      <c r="C77" s="338" t="s">
        <v>3165</v>
      </c>
      <c r="D77" s="338"/>
      <c r="E77" s="338"/>
      <c r="F77" s="339" t="s">
        <v>3166</v>
      </c>
      <c r="G77" s="340"/>
      <c r="H77" s="338"/>
      <c r="I77" s="338"/>
      <c r="J77" s="338" t="s">
        <v>3167</v>
      </c>
      <c r="K77" s="335"/>
    </row>
    <row r="78" s="1" customFormat="1" ht="5.25" customHeight="1">
      <c r="B78" s="333"/>
      <c r="C78" s="341"/>
      <c r="D78" s="341"/>
      <c r="E78" s="341"/>
      <c r="F78" s="341"/>
      <c r="G78" s="342"/>
      <c r="H78" s="341"/>
      <c r="I78" s="341"/>
      <c r="J78" s="341"/>
      <c r="K78" s="335"/>
    </row>
    <row r="79" s="1" customFormat="1" ht="15" customHeight="1">
      <c r="B79" s="333"/>
      <c r="C79" s="321" t="s">
        <v>58</v>
      </c>
      <c r="D79" s="343"/>
      <c r="E79" s="343"/>
      <c r="F79" s="344" t="s">
        <v>3168</v>
      </c>
      <c r="G79" s="345"/>
      <c r="H79" s="321" t="s">
        <v>3169</v>
      </c>
      <c r="I79" s="321" t="s">
        <v>3170</v>
      </c>
      <c r="J79" s="321">
        <v>20</v>
      </c>
      <c r="K79" s="335"/>
    </row>
    <row r="80" s="1" customFormat="1" ht="15" customHeight="1">
      <c r="B80" s="333"/>
      <c r="C80" s="321" t="s">
        <v>3171</v>
      </c>
      <c r="D80" s="321"/>
      <c r="E80" s="321"/>
      <c r="F80" s="344" t="s">
        <v>3168</v>
      </c>
      <c r="G80" s="345"/>
      <c r="H80" s="321" t="s">
        <v>3172</v>
      </c>
      <c r="I80" s="321" t="s">
        <v>3170</v>
      </c>
      <c r="J80" s="321">
        <v>120</v>
      </c>
      <c r="K80" s="335"/>
    </row>
    <row r="81" s="1" customFormat="1" ht="15" customHeight="1">
      <c r="B81" s="346"/>
      <c r="C81" s="321" t="s">
        <v>3173</v>
      </c>
      <c r="D81" s="321"/>
      <c r="E81" s="321"/>
      <c r="F81" s="344" t="s">
        <v>3174</v>
      </c>
      <c r="G81" s="345"/>
      <c r="H81" s="321" t="s">
        <v>3175</v>
      </c>
      <c r="I81" s="321" t="s">
        <v>3170</v>
      </c>
      <c r="J81" s="321">
        <v>50</v>
      </c>
      <c r="K81" s="335"/>
    </row>
    <row r="82" s="1" customFormat="1" ht="15" customHeight="1">
      <c r="B82" s="346"/>
      <c r="C82" s="321" t="s">
        <v>3176</v>
      </c>
      <c r="D82" s="321"/>
      <c r="E82" s="321"/>
      <c r="F82" s="344" t="s">
        <v>3168</v>
      </c>
      <c r="G82" s="345"/>
      <c r="H82" s="321" t="s">
        <v>3177</v>
      </c>
      <c r="I82" s="321" t="s">
        <v>3178</v>
      </c>
      <c r="J82" s="321"/>
      <c r="K82" s="335"/>
    </row>
    <row r="83" s="1" customFormat="1" ht="15" customHeight="1">
      <c r="B83" s="346"/>
      <c r="C83" s="347" t="s">
        <v>3179</v>
      </c>
      <c r="D83" s="347"/>
      <c r="E83" s="347"/>
      <c r="F83" s="348" t="s">
        <v>3174</v>
      </c>
      <c r="G83" s="347"/>
      <c r="H83" s="347" t="s">
        <v>3180</v>
      </c>
      <c r="I83" s="347" t="s">
        <v>3170</v>
      </c>
      <c r="J83" s="347">
        <v>15</v>
      </c>
      <c r="K83" s="335"/>
    </row>
    <row r="84" s="1" customFormat="1" ht="15" customHeight="1">
      <c r="B84" s="346"/>
      <c r="C84" s="347" t="s">
        <v>3181</v>
      </c>
      <c r="D84" s="347"/>
      <c r="E84" s="347"/>
      <c r="F84" s="348" t="s">
        <v>3174</v>
      </c>
      <c r="G84" s="347"/>
      <c r="H84" s="347" t="s">
        <v>3182</v>
      </c>
      <c r="I84" s="347" t="s">
        <v>3170</v>
      </c>
      <c r="J84" s="347">
        <v>15</v>
      </c>
      <c r="K84" s="335"/>
    </row>
    <row r="85" s="1" customFormat="1" ht="15" customHeight="1">
      <c r="B85" s="346"/>
      <c r="C85" s="347" t="s">
        <v>3183</v>
      </c>
      <c r="D85" s="347"/>
      <c r="E85" s="347"/>
      <c r="F85" s="348" t="s">
        <v>3174</v>
      </c>
      <c r="G85" s="347"/>
      <c r="H85" s="347" t="s">
        <v>3184</v>
      </c>
      <c r="I85" s="347" t="s">
        <v>3170</v>
      </c>
      <c r="J85" s="347">
        <v>20</v>
      </c>
      <c r="K85" s="335"/>
    </row>
    <row r="86" s="1" customFormat="1" ht="15" customHeight="1">
      <c r="B86" s="346"/>
      <c r="C86" s="347" t="s">
        <v>3185</v>
      </c>
      <c r="D86" s="347"/>
      <c r="E86" s="347"/>
      <c r="F86" s="348" t="s">
        <v>3174</v>
      </c>
      <c r="G86" s="347"/>
      <c r="H86" s="347" t="s">
        <v>3186</v>
      </c>
      <c r="I86" s="347" t="s">
        <v>3170</v>
      </c>
      <c r="J86" s="347">
        <v>20</v>
      </c>
      <c r="K86" s="335"/>
    </row>
    <row r="87" s="1" customFormat="1" ht="15" customHeight="1">
      <c r="B87" s="346"/>
      <c r="C87" s="321" t="s">
        <v>3187</v>
      </c>
      <c r="D87" s="321"/>
      <c r="E87" s="321"/>
      <c r="F87" s="344" t="s">
        <v>3174</v>
      </c>
      <c r="G87" s="345"/>
      <c r="H87" s="321" t="s">
        <v>3188</v>
      </c>
      <c r="I87" s="321" t="s">
        <v>3170</v>
      </c>
      <c r="J87" s="321">
        <v>50</v>
      </c>
      <c r="K87" s="335"/>
    </row>
    <row r="88" s="1" customFormat="1" ht="15" customHeight="1">
      <c r="B88" s="346"/>
      <c r="C88" s="321" t="s">
        <v>3189</v>
      </c>
      <c r="D88" s="321"/>
      <c r="E88" s="321"/>
      <c r="F88" s="344" t="s">
        <v>3174</v>
      </c>
      <c r="G88" s="345"/>
      <c r="H88" s="321" t="s">
        <v>3190</v>
      </c>
      <c r="I88" s="321" t="s">
        <v>3170</v>
      </c>
      <c r="J88" s="321">
        <v>20</v>
      </c>
      <c r="K88" s="335"/>
    </row>
    <row r="89" s="1" customFormat="1" ht="15" customHeight="1">
      <c r="B89" s="346"/>
      <c r="C89" s="321" t="s">
        <v>3191</v>
      </c>
      <c r="D89" s="321"/>
      <c r="E89" s="321"/>
      <c r="F89" s="344" t="s">
        <v>3174</v>
      </c>
      <c r="G89" s="345"/>
      <c r="H89" s="321" t="s">
        <v>3192</v>
      </c>
      <c r="I89" s="321" t="s">
        <v>3170</v>
      </c>
      <c r="J89" s="321">
        <v>20</v>
      </c>
      <c r="K89" s="335"/>
    </row>
    <row r="90" s="1" customFormat="1" ht="15" customHeight="1">
      <c r="B90" s="346"/>
      <c r="C90" s="321" t="s">
        <v>3193</v>
      </c>
      <c r="D90" s="321"/>
      <c r="E90" s="321"/>
      <c r="F90" s="344" t="s">
        <v>3174</v>
      </c>
      <c r="G90" s="345"/>
      <c r="H90" s="321" t="s">
        <v>3194</v>
      </c>
      <c r="I90" s="321" t="s">
        <v>3170</v>
      </c>
      <c r="J90" s="321">
        <v>50</v>
      </c>
      <c r="K90" s="335"/>
    </row>
    <row r="91" s="1" customFormat="1" ht="15" customHeight="1">
      <c r="B91" s="346"/>
      <c r="C91" s="321" t="s">
        <v>3195</v>
      </c>
      <c r="D91" s="321"/>
      <c r="E91" s="321"/>
      <c r="F91" s="344" t="s">
        <v>3174</v>
      </c>
      <c r="G91" s="345"/>
      <c r="H91" s="321" t="s">
        <v>3195</v>
      </c>
      <c r="I91" s="321" t="s">
        <v>3170</v>
      </c>
      <c r="J91" s="321">
        <v>50</v>
      </c>
      <c r="K91" s="335"/>
    </row>
    <row r="92" s="1" customFormat="1" ht="15" customHeight="1">
      <c r="B92" s="346"/>
      <c r="C92" s="321" t="s">
        <v>3196</v>
      </c>
      <c r="D92" s="321"/>
      <c r="E92" s="321"/>
      <c r="F92" s="344" t="s">
        <v>3174</v>
      </c>
      <c r="G92" s="345"/>
      <c r="H92" s="321" t="s">
        <v>3197</v>
      </c>
      <c r="I92" s="321" t="s">
        <v>3170</v>
      </c>
      <c r="J92" s="321">
        <v>255</v>
      </c>
      <c r="K92" s="335"/>
    </row>
    <row r="93" s="1" customFormat="1" ht="15" customHeight="1">
      <c r="B93" s="346"/>
      <c r="C93" s="321" t="s">
        <v>3198</v>
      </c>
      <c r="D93" s="321"/>
      <c r="E93" s="321"/>
      <c r="F93" s="344" t="s">
        <v>3168</v>
      </c>
      <c r="G93" s="345"/>
      <c r="H93" s="321" t="s">
        <v>3199</v>
      </c>
      <c r="I93" s="321" t="s">
        <v>3200</v>
      </c>
      <c r="J93" s="321"/>
      <c r="K93" s="335"/>
    </row>
    <row r="94" s="1" customFormat="1" ht="15" customHeight="1">
      <c r="B94" s="346"/>
      <c r="C94" s="321" t="s">
        <v>3201</v>
      </c>
      <c r="D94" s="321"/>
      <c r="E94" s="321"/>
      <c r="F94" s="344" t="s">
        <v>3168</v>
      </c>
      <c r="G94" s="345"/>
      <c r="H94" s="321" t="s">
        <v>3202</v>
      </c>
      <c r="I94" s="321" t="s">
        <v>3203</v>
      </c>
      <c r="J94" s="321"/>
      <c r="K94" s="335"/>
    </row>
    <row r="95" s="1" customFormat="1" ht="15" customHeight="1">
      <c r="B95" s="346"/>
      <c r="C95" s="321" t="s">
        <v>3204</v>
      </c>
      <c r="D95" s="321"/>
      <c r="E95" s="321"/>
      <c r="F95" s="344" t="s">
        <v>3168</v>
      </c>
      <c r="G95" s="345"/>
      <c r="H95" s="321" t="s">
        <v>3204</v>
      </c>
      <c r="I95" s="321" t="s">
        <v>3203</v>
      </c>
      <c r="J95" s="321"/>
      <c r="K95" s="335"/>
    </row>
    <row r="96" s="1" customFormat="1" ht="15" customHeight="1">
      <c r="B96" s="346"/>
      <c r="C96" s="321" t="s">
        <v>43</v>
      </c>
      <c r="D96" s="321"/>
      <c r="E96" s="321"/>
      <c r="F96" s="344" t="s">
        <v>3168</v>
      </c>
      <c r="G96" s="345"/>
      <c r="H96" s="321" t="s">
        <v>3205</v>
      </c>
      <c r="I96" s="321" t="s">
        <v>3203</v>
      </c>
      <c r="J96" s="321"/>
      <c r="K96" s="335"/>
    </row>
    <row r="97" s="1" customFormat="1" ht="15" customHeight="1">
      <c r="B97" s="346"/>
      <c r="C97" s="321" t="s">
        <v>53</v>
      </c>
      <c r="D97" s="321"/>
      <c r="E97" s="321"/>
      <c r="F97" s="344" t="s">
        <v>3168</v>
      </c>
      <c r="G97" s="345"/>
      <c r="H97" s="321" t="s">
        <v>3206</v>
      </c>
      <c r="I97" s="321" t="s">
        <v>3203</v>
      </c>
      <c r="J97" s="321"/>
      <c r="K97" s="335"/>
    </row>
    <row r="98" s="1" customFormat="1" ht="15" customHeight="1">
      <c r="B98" s="349"/>
      <c r="C98" s="350"/>
      <c r="D98" s="350"/>
      <c r="E98" s="350"/>
      <c r="F98" s="350"/>
      <c r="G98" s="350"/>
      <c r="H98" s="350"/>
      <c r="I98" s="350"/>
      <c r="J98" s="350"/>
      <c r="K98" s="351"/>
    </row>
    <row r="99" s="1" customFormat="1" ht="18.75" customHeight="1">
      <c r="B99" s="352"/>
      <c r="C99" s="353"/>
      <c r="D99" s="353"/>
      <c r="E99" s="353"/>
      <c r="F99" s="353"/>
      <c r="G99" s="353"/>
      <c r="H99" s="353"/>
      <c r="I99" s="353"/>
      <c r="J99" s="353"/>
      <c r="K99" s="352"/>
    </row>
    <row r="100" s="1" customFormat="1" ht="18.75" customHeight="1"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</row>
    <row r="101" s="1" customFormat="1" ht="7.5" customHeight="1">
      <c r="B101" s="330"/>
      <c r="C101" s="331"/>
      <c r="D101" s="331"/>
      <c r="E101" s="331"/>
      <c r="F101" s="331"/>
      <c r="G101" s="331"/>
      <c r="H101" s="331"/>
      <c r="I101" s="331"/>
      <c r="J101" s="331"/>
      <c r="K101" s="332"/>
    </row>
    <row r="102" s="1" customFormat="1" ht="45" customHeight="1">
      <c r="B102" s="333"/>
      <c r="C102" s="334" t="s">
        <v>3207</v>
      </c>
      <c r="D102" s="334"/>
      <c r="E102" s="334"/>
      <c r="F102" s="334"/>
      <c r="G102" s="334"/>
      <c r="H102" s="334"/>
      <c r="I102" s="334"/>
      <c r="J102" s="334"/>
      <c r="K102" s="335"/>
    </row>
    <row r="103" s="1" customFormat="1" ht="17.25" customHeight="1">
      <c r="B103" s="333"/>
      <c r="C103" s="336" t="s">
        <v>3162</v>
      </c>
      <c r="D103" s="336"/>
      <c r="E103" s="336"/>
      <c r="F103" s="336" t="s">
        <v>3163</v>
      </c>
      <c r="G103" s="337"/>
      <c r="H103" s="336" t="s">
        <v>59</v>
      </c>
      <c r="I103" s="336" t="s">
        <v>62</v>
      </c>
      <c r="J103" s="336" t="s">
        <v>3164</v>
      </c>
      <c r="K103" s="335"/>
    </row>
    <row r="104" s="1" customFormat="1" ht="17.25" customHeight="1">
      <c r="B104" s="333"/>
      <c r="C104" s="338" t="s">
        <v>3165</v>
      </c>
      <c r="D104" s="338"/>
      <c r="E104" s="338"/>
      <c r="F104" s="339" t="s">
        <v>3166</v>
      </c>
      <c r="G104" s="340"/>
      <c r="H104" s="338"/>
      <c r="I104" s="338"/>
      <c r="J104" s="338" t="s">
        <v>3167</v>
      </c>
      <c r="K104" s="335"/>
    </row>
    <row r="105" s="1" customFormat="1" ht="5.25" customHeight="1">
      <c r="B105" s="333"/>
      <c r="C105" s="336"/>
      <c r="D105" s="336"/>
      <c r="E105" s="336"/>
      <c r="F105" s="336"/>
      <c r="G105" s="354"/>
      <c r="H105" s="336"/>
      <c r="I105" s="336"/>
      <c r="J105" s="336"/>
      <c r="K105" s="335"/>
    </row>
    <row r="106" s="1" customFormat="1" ht="15" customHeight="1">
      <c r="B106" s="333"/>
      <c r="C106" s="321" t="s">
        <v>58</v>
      </c>
      <c r="D106" s="343"/>
      <c r="E106" s="343"/>
      <c r="F106" s="344" t="s">
        <v>3168</v>
      </c>
      <c r="G106" s="321"/>
      <c r="H106" s="321" t="s">
        <v>3208</v>
      </c>
      <c r="I106" s="321" t="s">
        <v>3170</v>
      </c>
      <c r="J106" s="321">
        <v>20</v>
      </c>
      <c r="K106" s="335"/>
    </row>
    <row r="107" s="1" customFormat="1" ht="15" customHeight="1">
      <c r="B107" s="333"/>
      <c r="C107" s="321" t="s">
        <v>3171</v>
      </c>
      <c r="D107" s="321"/>
      <c r="E107" s="321"/>
      <c r="F107" s="344" t="s">
        <v>3168</v>
      </c>
      <c r="G107" s="321"/>
      <c r="H107" s="321" t="s">
        <v>3208</v>
      </c>
      <c r="I107" s="321" t="s">
        <v>3170</v>
      </c>
      <c r="J107" s="321">
        <v>120</v>
      </c>
      <c r="K107" s="335"/>
    </row>
    <row r="108" s="1" customFormat="1" ht="15" customHeight="1">
      <c r="B108" s="346"/>
      <c r="C108" s="321" t="s">
        <v>3173</v>
      </c>
      <c r="D108" s="321"/>
      <c r="E108" s="321"/>
      <c r="F108" s="344" t="s">
        <v>3174</v>
      </c>
      <c r="G108" s="321"/>
      <c r="H108" s="321" t="s">
        <v>3208</v>
      </c>
      <c r="I108" s="321" t="s">
        <v>3170</v>
      </c>
      <c r="J108" s="321">
        <v>50</v>
      </c>
      <c r="K108" s="335"/>
    </row>
    <row r="109" s="1" customFormat="1" ht="15" customHeight="1">
      <c r="B109" s="346"/>
      <c r="C109" s="321" t="s">
        <v>3176</v>
      </c>
      <c r="D109" s="321"/>
      <c r="E109" s="321"/>
      <c r="F109" s="344" t="s">
        <v>3168</v>
      </c>
      <c r="G109" s="321"/>
      <c r="H109" s="321" t="s">
        <v>3208</v>
      </c>
      <c r="I109" s="321" t="s">
        <v>3178</v>
      </c>
      <c r="J109" s="321"/>
      <c r="K109" s="335"/>
    </row>
    <row r="110" s="1" customFormat="1" ht="15" customHeight="1">
      <c r="B110" s="346"/>
      <c r="C110" s="321" t="s">
        <v>3187</v>
      </c>
      <c r="D110" s="321"/>
      <c r="E110" s="321"/>
      <c r="F110" s="344" t="s">
        <v>3174</v>
      </c>
      <c r="G110" s="321"/>
      <c r="H110" s="321" t="s">
        <v>3208</v>
      </c>
      <c r="I110" s="321" t="s">
        <v>3170</v>
      </c>
      <c r="J110" s="321">
        <v>50</v>
      </c>
      <c r="K110" s="335"/>
    </row>
    <row r="111" s="1" customFormat="1" ht="15" customHeight="1">
      <c r="B111" s="346"/>
      <c r="C111" s="321" t="s">
        <v>3195</v>
      </c>
      <c r="D111" s="321"/>
      <c r="E111" s="321"/>
      <c r="F111" s="344" t="s">
        <v>3174</v>
      </c>
      <c r="G111" s="321"/>
      <c r="H111" s="321" t="s">
        <v>3208</v>
      </c>
      <c r="I111" s="321" t="s">
        <v>3170</v>
      </c>
      <c r="J111" s="321">
        <v>50</v>
      </c>
      <c r="K111" s="335"/>
    </row>
    <row r="112" s="1" customFormat="1" ht="15" customHeight="1">
      <c r="B112" s="346"/>
      <c r="C112" s="321" t="s">
        <v>3193</v>
      </c>
      <c r="D112" s="321"/>
      <c r="E112" s="321"/>
      <c r="F112" s="344" t="s">
        <v>3174</v>
      </c>
      <c r="G112" s="321"/>
      <c r="H112" s="321" t="s">
        <v>3208</v>
      </c>
      <c r="I112" s="321" t="s">
        <v>3170</v>
      </c>
      <c r="J112" s="321">
        <v>50</v>
      </c>
      <c r="K112" s="335"/>
    </row>
    <row r="113" s="1" customFormat="1" ht="15" customHeight="1">
      <c r="B113" s="346"/>
      <c r="C113" s="321" t="s">
        <v>58</v>
      </c>
      <c r="D113" s="321"/>
      <c r="E113" s="321"/>
      <c r="F113" s="344" t="s">
        <v>3168</v>
      </c>
      <c r="G113" s="321"/>
      <c r="H113" s="321" t="s">
        <v>3209</v>
      </c>
      <c r="I113" s="321" t="s">
        <v>3170</v>
      </c>
      <c r="J113" s="321">
        <v>20</v>
      </c>
      <c r="K113" s="335"/>
    </row>
    <row r="114" s="1" customFormat="1" ht="15" customHeight="1">
      <c r="B114" s="346"/>
      <c r="C114" s="321" t="s">
        <v>3210</v>
      </c>
      <c r="D114" s="321"/>
      <c r="E114" s="321"/>
      <c r="F114" s="344" t="s">
        <v>3168</v>
      </c>
      <c r="G114" s="321"/>
      <c r="H114" s="321" t="s">
        <v>3211</v>
      </c>
      <c r="I114" s="321" t="s">
        <v>3170</v>
      </c>
      <c r="J114" s="321">
        <v>120</v>
      </c>
      <c r="K114" s="335"/>
    </row>
    <row r="115" s="1" customFormat="1" ht="15" customHeight="1">
      <c r="B115" s="346"/>
      <c r="C115" s="321" t="s">
        <v>43</v>
      </c>
      <c r="D115" s="321"/>
      <c r="E115" s="321"/>
      <c r="F115" s="344" t="s">
        <v>3168</v>
      </c>
      <c r="G115" s="321"/>
      <c r="H115" s="321" t="s">
        <v>3212</v>
      </c>
      <c r="I115" s="321" t="s">
        <v>3203</v>
      </c>
      <c r="J115" s="321"/>
      <c r="K115" s="335"/>
    </row>
    <row r="116" s="1" customFormat="1" ht="15" customHeight="1">
      <c r="B116" s="346"/>
      <c r="C116" s="321" t="s">
        <v>53</v>
      </c>
      <c r="D116" s="321"/>
      <c r="E116" s="321"/>
      <c r="F116" s="344" t="s">
        <v>3168</v>
      </c>
      <c r="G116" s="321"/>
      <c r="H116" s="321" t="s">
        <v>3213</v>
      </c>
      <c r="I116" s="321" t="s">
        <v>3203</v>
      </c>
      <c r="J116" s="321"/>
      <c r="K116" s="335"/>
    </row>
    <row r="117" s="1" customFormat="1" ht="15" customHeight="1">
      <c r="B117" s="346"/>
      <c r="C117" s="321" t="s">
        <v>62</v>
      </c>
      <c r="D117" s="321"/>
      <c r="E117" s="321"/>
      <c r="F117" s="344" t="s">
        <v>3168</v>
      </c>
      <c r="G117" s="321"/>
      <c r="H117" s="321" t="s">
        <v>3214</v>
      </c>
      <c r="I117" s="321" t="s">
        <v>3215</v>
      </c>
      <c r="J117" s="321"/>
      <c r="K117" s="335"/>
    </row>
    <row r="118" s="1" customFormat="1" ht="15" customHeight="1">
      <c r="B118" s="349"/>
      <c r="C118" s="355"/>
      <c r="D118" s="355"/>
      <c r="E118" s="355"/>
      <c r="F118" s="355"/>
      <c r="G118" s="355"/>
      <c r="H118" s="355"/>
      <c r="I118" s="355"/>
      <c r="J118" s="355"/>
      <c r="K118" s="351"/>
    </row>
    <row r="119" s="1" customFormat="1" ht="18.75" customHeight="1">
      <c r="B119" s="356"/>
      <c r="C119" s="357"/>
      <c r="D119" s="357"/>
      <c r="E119" s="357"/>
      <c r="F119" s="358"/>
      <c r="G119" s="357"/>
      <c r="H119" s="357"/>
      <c r="I119" s="357"/>
      <c r="J119" s="357"/>
      <c r="K119" s="356"/>
    </row>
    <row r="120" s="1" customFormat="1" ht="18.75" customHeight="1">
      <c r="B120" s="329"/>
      <c r="C120" s="329"/>
      <c r="D120" s="329"/>
      <c r="E120" s="329"/>
      <c r="F120" s="329"/>
      <c r="G120" s="329"/>
      <c r="H120" s="329"/>
      <c r="I120" s="329"/>
      <c r="J120" s="329"/>
      <c r="K120" s="329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2" t="s">
        <v>3216</v>
      </c>
      <c r="D122" s="312"/>
      <c r="E122" s="312"/>
      <c r="F122" s="312"/>
      <c r="G122" s="312"/>
      <c r="H122" s="312"/>
      <c r="I122" s="312"/>
      <c r="J122" s="312"/>
      <c r="K122" s="363"/>
    </row>
    <row r="123" s="1" customFormat="1" ht="17.25" customHeight="1">
      <c r="B123" s="364"/>
      <c r="C123" s="336" t="s">
        <v>3162</v>
      </c>
      <c r="D123" s="336"/>
      <c r="E123" s="336"/>
      <c r="F123" s="336" t="s">
        <v>3163</v>
      </c>
      <c r="G123" s="337"/>
      <c r="H123" s="336" t="s">
        <v>59</v>
      </c>
      <c r="I123" s="336" t="s">
        <v>62</v>
      </c>
      <c r="J123" s="336" t="s">
        <v>3164</v>
      </c>
      <c r="K123" s="365"/>
    </row>
    <row r="124" s="1" customFormat="1" ht="17.25" customHeight="1">
      <c r="B124" s="364"/>
      <c r="C124" s="338" t="s">
        <v>3165</v>
      </c>
      <c r="D124" s="338"/>
      <c r="E124" s="338"/>
      <c r="F124" s="339" t="s">
        <v>3166</v>
      </c>
      <c r="G124" s="340"/>
      <c r="H124" s="338"/>
      <c r="I124" s="338"/>
      <c r="J124" s="338" t="s">
        <v>3167</v>
      </c>
      <c r="K124" s="365"/>
    </row>
    <row r="125" s="1" customFormat="1" ht="5.25" customHeight="1">
      <c r="B125" s="366"/>
      <c r="C125" s="341"/>
      <c r="D125" s="341"/>
      <c r="E125" s="341"/>
      <c r="F125" s="341"/>
      <c r="G125" s="367"/>
      <c r="H125" s="341"/>
      <c r="I125" s="341"/>
      <c r="J125" s="341"/>
      <c r="K125" s="368"/>
    </row>
    <row r="126" s="1" customFormat="1" ht="15" customHeight="1">
      <c r="B126" s="366"/>
      <c r="C126" s="321" t="s">
        <v>3171</v>
      </c>
      <c r="D126" s="343"/>
      <c r="E126" s="343"/>
      <c r="F126" s="344" t="s">
        <v>3168</v>
      </c>
      <c r="G126" s="321"/>
      <c r="H126" s="321" t="s">
        <v>3208</v>
      </c>
      <c r="I126" s="321" t="s">
        <v>3170</v>
      </c>
      <c r="J126" s="321">
        <v>120</v>
      </c>
      <c r="K126" s="369"/>
    </row>
    <row r="127" s="1" customFormat="1" ht="15" customHeight="1">
      <c r="B127" s="366"/>
      <c r="C127" s="321" t="s">
        <v>3217</v>
      </c>
      <c r="D127" s="321"/>
      <c r="E127" s="321"/>
      <c r="F127" s="344" t="s">
        <v>3168</v>
      </c>
      <c r="G127" s="321"/>
      <c r="H127" s="321" t="s">
        <v>3218</v>
      </c>
      <c r="I127" s="321" t="s">
        <v>3170</v>
      </c>
      <c r="J127" s="321" t="s">
        <v>3219</v>
      </c>
      <c r="K127" s="369"/>
    </row>
    <row r="128" s="1" customFormat="1" ht="15" customHeight="1">
      <c r="B128" s="366"/>
      <c r="C128" s="321" t="s">
        <v>3116</v>
      </c>
      <c r="D128" s="321"/>
      <c r="E128" s="321"/>
      <c r="F128" s="344" t="s">
        <v>3168</v>
      </c>
      <c r="G128" s="321"/>
      <c r="H128" s="321" t="s">
        <v>3220</v>
      </c>
      <c r="I128" s="321" t="s">
        <v>3170</v>
      </c>
      <c r="J128" s="321" t="s">
        <v>3219</v>
      </c>
      <c r="K128" s="369"/>
    </row>
    <row r="129" s="1" customFormat="1" ht="15" customHeight="1">
      <c r="B129" s="366"/>
      <c r="C129" s="321" t="s">
        <v>3179</v>
      </c>
      <c r="D129" s="321"/>
      <c r="E129" s="321"/>
      <c r="F129" s="344" t="s">
        <v>3174</v>
      </c>
      <c r="G129" s="321"/>
      <c r="H129" s="321" t="s">
        <v>3180</v>
      </c>
      <c r="I129" s="321" t="s">
        <v>3170</v>
      </c>
      <c r="J129" s="321">
        <v>15</v>
      </c>
      <c r="K129" s="369"/>
    </row>
    <row r="130" s="1" customFormat="1" ht="15" customHeight="1">
      <c r="B130" s="366"/>
      <c r="C130" s="347" t="s">
        <v>3181</v>
      </c>
      <c r="D130" s="347"/>
      <c r="E130" s="347"/>
      <c r="F130" s="348" t="s">
        <v>3174</v>
      </c>
      <c r="G130" s="347"/>
      <c r="H130" s="347" t="s">
        <v>3182</v>
      </c>
      <c r="I130" s="347" t="s">
        <v>3170</v>
      </c>
      <c r="J130" s="347">
        <v>15</v>
      </c>
      <c r="K130" s="369"/>
    </row>
    <row r="131" s="1" customFormat="1" ht="15" customHeight="1">
      <c r="B131" s="366"/>
      <c r="C131" s="347" t="s">
        <v>3183</v>
      </c>
      <c r="D131" s="347"/>
      <c r="E131" s="347"/>
      <c r="F131" s="348" t="s">
        <v>3174</v>
      </c>
      <c r="G131" s="347"/>
      <c r="H131" s="347" t="s">
        <v>3184</v>
      </c>
      <c r="I131" s="347" t="s">
        <v>3170</v>
      </c>
      <c r="J131" s="347">
        <v>20</v>
      </c>
      <c r="K131" s="369"/>
    </row>
    <row r="132" s="1" customFormat="1" ht="15" customHeight="1">
      <c r="B132" s="366"/>
      <c r="C132" s="347" t="s">
        <v>3185</v>
      </c>
      <c r="D132" s="347"/>
      <c r="E132" s="347"/>
      <c r="F132" s="348" t="s">
        <v>3174</v>
      </c>
      <c r="G132" s="347"/>
      <c r="H132" s="347" t="s">
        <v>3186</v>
      </c>
      <c r="I132" s="347" t="s">
        <v>3170</v>
      </c>
      <c r="J132" s="347">
        <v>20</v>
      </c>
      <c r="K132" s="369"/>
    </row>
    <row r="133" s="1" customFormat="1" ht="15" customHeight="1">
      <c r="B133" s="366"/>
      <c r="C133" s="321" t="s">
        <v>3173</v>
      </c>
      <c r="D133" s="321"/>
      <c r="E133" s="321"/>
      <c r="F133" s="344" t="s">
        <v>3174</v>
      </c>
      <c r="G133" s="321"/>
      <c r="H133" s="321" t="s">
        <v>3208</v>
      </c>
      <c r="I133" s="321" t="s">
        <v>3170</v>
      </c>
      <c r="J133" s="321">
        <v>50</v>
      </c>
      <c r="K133" s="369"/>
    </row>
    <row r="134" s="1" customFormat="1" ht="15" customHeight="1">
      <c r="B134" s="366"/>
      <c r="C134" s="321" t="s">
        <v>3187</v>
      </c>
      <c r="D134" s="321"/>
      <c r="E134" s="321"/>
      <c r="F134" s="344" t="s">
        <v>3174</v>
      </c>
      <c r="G134" s="321"/>
      <c r="H134" s="321" t="s">
        <v>3208</v>
      </c>
      <c r="I134" s="321" t="s">
        <v>3170</v>
      </c>
      <c r="J134" s="321">
        <v>50</v>
      </c>
      <c r="K134" s="369"/>
    </row>
    <row r="135" s="1" customFormat="1" ht="15" customHeight="1">
      <c r="B135" s="366"/>
      <c r="C135" s="321" t="s">
        <v>3193</v>
      </c>
      <c r="D135" s="321"/>
      <c r="E135" s="321"/>
      <c r="F135" s="344" t="s">
        <v>3174</v>
      </c>
      <c r="G135" s="321"/>
      <c r="H135" s="321" t="s">
        <v>3208</v>
      </c>
      <c r="I135" s="321" t="s">
        <v>3170</v>
      </c>
      <c r="J135" s="321">
        <v>50</v>
      </c>
      <c r="K135" s="369"/>
    </row>
    <row r="136" s="1" customFormat="1" ht="15" customHeight="1">
      <c r="B136" s="366"/>
      <c r="C136" s="321" t="s">
        <v>3195</v>
      </c>
      <c r="D136" s="321"/>
      <c r="E136" s="321"/>
      <c r="F136" s="344" t="s">
        <v>3174</v>
      </c>
      <c r="G136" s="321"/>
      <c r="H136" s="321" t="s">
        <v>3208</v>
      </c>
      <c r="I136" s="321" t="s">
        <v>3170</v>
      </c>
      <c r="J136" s="321">
        <v>50</v>
      </c>
      <c r="K136" s="369"/>
    </row>
    <row r="137" s="1" customFormat="1" ht="15" customHeight="1">
      <c r="B137" s="366"/>
      <c r="C137" s="321" t="s">
        <v>3196</v>
      </c>
      <c r="D137" s="321"/>
      <c r="E137" s="321"/>
      <c r="F137" s="344" t="s">
        <v>3174</v>
      </c>
      <c r="G137" s="321"/>
      <c r="H137" s="321" t="s">
        <v>3221</v>
      </c>
      <c r="I137" s="321" t="s">
        <v>3170</v>
      </c>
      <c r="J137" s="321">
        <v>255</v>
      </c>
      <c r="K137" s="369"/>
    </row>
    <row r="138" s="1" customFormat="1" ht="15" customHeight="1">
      <c r="B138" s="366"/>
      <c r="C138" s="321" t="s">
        <v>3198</v>
      </c>
      <c r="D138" s="321"/>
      <c r="E138" s="321"/>
      <c r="F138" s="344" t="s">
        <v>3168</v>
      </c>
      <c r="G138" s="321"/>
      <c r="H138" s="321" t="s">
        <v>3222</v>
      </c>
      <c r="I138" s="321" t="s">
        <v>3200</v>
      </c>
      <c r="J138" s="321"/>
      <c r="K138" s="369"/>
    </row>
    <row r="139" s="1" customFormat="1" ht="15" customHeight="1">
      <c r="B139" s="366"/>
      <c r="C139" s="321" t="s">
        <v>3201</v>
      </c>
      <c r="D139" s="321"/>
      <c r="E139" s="321"/>
      <c r="F139" s="344" t="s">
        <v>3168</v>
      </c>
      <c r="G139" s="321"/>
      <c r="H139" s="321" t="s">
        <v>3223</v>
      </c>
      <c r="I139" s="321" t="s">
        <v>3203</v>
      </c>
      <c r="J139" s="321"/>
      <c r="K139" s="369"/>
    </row>
    <row r="140" s="1" customFormat="1" ht="15" customHeight="1">
      <c r="B140" s="366"/>
      <c r="C140" s="321" t="s">
        <v>3204</v>
      </c>
      <c r="D140" s="321"/>
      <c r="E140" s="321"/>
      <c r="F140" s="344" t="s">
        <v>3168</v>
      </c>
      <c r="G140" s="321"/>
      <c r="H140" s="321" t="s">
        <v>3204</v>
      </c>
      <c r="I140" s="321" t="s">
        <v>3203</v>
      </c>
      <c r="J140" s="321"/>
      <c r="K140" s="369"/>
    </row>
    <row r="141" s="1" customFormat="1" ht="15" customHeight="1">
      <c r="B141" s="366"/>
      <c r="C141" s="321" t="s">
        <v>43</v>
      </c>
      <c r="D141" s="321"/>
      <c r="E141" s="321"/>
      <c r="F141" s="344" t="s">
        <v>3168</v>
      </c>
      <c r="G141" s="321"/>
      <c r="H141" s="321" t="s">
        <v>3224</v>
      </c>
      <c r="I141" s="321" t="s">
        <v>3203</v>
      </c>
      <c r="J141" s="321"/>
      <c r="K141" s="369"/>
    </row>
    <row r="142" s="1" customFormat="1" ht="15" customHeight="1">
      <c r="B142" s="366"/>
      <c r="C142" s="321" t="s">
        <v>3225</v>
      </c>
      <c r="D142" s="321"/>
      <c r="E142" s="321"/>
      <c r="F142" s="344" t="s">
        <v>3168</v>
      </c>
      <c r="G142" s="321"/>
      <c r="H142" s="321" t="s">
        <v>3226</v>
      </c>
      <c r="I142" s="321" t="s">
        <v>3203</v>
      </c>
      <c r="J142" s="321"/>
      <c r="K142" s="369"/>
    </row>
    <row r="143" s="1" customFormat="1" ht="15" customHeight="1">
      <c r="B143" s="370"/>
      <c r="C143" s="371"/>
      <c r="D143" s="371"/>
      <c r="E143" s="371"/>
      <c r="F143" s="371"/>
      <c r="G143" s="371"/>
      <c r="H143" s="371"/>
      <c r="I143" s="371"/>
      <c r="J143" s="371"/>
      <c r="K143" s="372"/>
    </row>
    <row r="144" s="1" customFormat="1" ht="18.75" customHeight="1">
      <c r="B144" s="357"/>
      <c r="C144" s="357"/>
      <c r="D144" s="357"/>
      <c r="E144" s="357"/>
      <c r="F144" s="358"/>
      <c r="G144" s="357"/>
      <c r="H144" s="357"/>
      <c r="I144" s="357"/>
      <c r="J144" s="357"/>
      <c r="K144" s="357"/>
    </row>
    <row r="145" s="1" customFormat="1" ht="18.75" customHeight="1">
      <c r="B145" s="329"/>
      <c r="C145" s="329"/>
      <c r="D145" s="329"/>
      <c r="E145" s="329"/>
      <c r="F145" s="329"/>
      <c r="G145" s="329"/>
      <c r="H145" s="329"/>
      <c r="I145" s="329"/>
      <c r="J145" s="329"/>
      <c r="K145" s="329"/>
    </row>
    <row r="146" s="1" customFormat="1" ht="7.5" customHeight="1">
      <c r="B146" s="330"/>
      <c r="C146" s="331"/>
      <c r="D146" s="331"/>
      <c r="E146" s="331"/>
      <c r="F146" s="331"/>
      <c r="G146" s="331"/>
      <c r="H146" s="331"/>
      <c r="I146" s="331"/>
      <c r="J146" s="331"/>
      <c r="K146" s="332"/>
    </row>
    <row r="147" s="1" customFormat="1" ht="45" customHeight="1">
      <c r="B147" s="333"/>
      <c r="C147" s="334" t="s">
        <v>3227</v>
      </c>
      <c r="D147" s="334"/>
      <c r="E147" s="334"/>
      <c r="F147" s="334"/>
      <c r="G147" s="334"/>
      <c r="H147" s="334"/>
      <c r="I147" s="334"/>
      <c r="J147" s="334"/>
      <c r="K147" s="335"/>
    </row>
    <row r="148" s="1" customFormat="1" ht="17.25" customHeight="1">
      <c r="B148" s="333"/>
      <c r="C148" s="336" t="s">
        <v>3162</v>
      </c>
      <c r="D148" s="336"/>
      <c r="E148" s="336"/>
      <c r="F148" s="336" t="s">
        <v>3163</v>
      </c>
      <c r="G148" s="337"/>
      <c r="H148" s="336" t="s">
        <v>59</v>
      </c>
      <c r="I148" s="336" t="s">
        <v>62</v>
      </c>
      <c r="J148" s="336" t="s">
        <v>3164</v>
      </c>
      <c r="K148" s="335"/>
    </row>
    <row r="149" s="1" customFormat="1" ht="17.25" customHeight="1">
      <c r="B149" s="333"/>
      <c r="C149" s="338" t="s">
        <v>3165</v>
      </c>
      <c r="D149" s="338"/>
      <c r="E149" s="338"/>
      <c r="F149" s="339" t="s">
        <v>3166</v>
      </c>
      <c r="G149" s="340"/>
      <c r="H149" s="338"/>
      <c r="I149" s="338"/>
      <c r="J149" s="338" t="s">
        <v>3167</v>
      </c>
      <c r="K149" s="335"/>
    </row>
    <row r="150" s="1" customFormat="1" ht="5.25" customHeight="1">
      <c r="B150" s="346"/>
      <c r="C150" s="341"/>
      <c r="D150" s="341"/>
      <c r="E150" s="341"/>
      <c r="F150" s="341"/>
      <c r="G150" s="342"/>
      <c r="H150" s="341"/>
      <c r="I150" s="341"/>
      <c r="J150" s="341"/>
      <c r="K150" s="369"/>
    </row>
    <row r="151" s="1" customFormat="1" ht="15" customHeight="1">
      <c r="B151" s="346"/>
      <c r="C151" s="373" t="s">
        <v>3171</v>
      </c>
      <c r="D151" s="321"/>
      <c r="E151" s="321"/>
      <c r="F151" s="374" t="s">
        <v>3168</v>
      </c>
      <c r="G151" s="321"/>
      <c r="H151" s="373" t="s">
        <v>3208</v>
      </c>
      <c r="I151" s="373" t="s">
        <v>3170</v>
      </c>
      <c r="J151" s="373">
        <v>120</v>
      </c>
      <c r="K151" s="369"/>
    </row>
    <row r="152" s="1" customFormat="1" ht="15" customHeight="1">
      <c r="B152" s="346"/>
      <c r="C152" s="373" t="s">
        <v>3217</v>
      </c>
      <c r="D152" s="321"/>
      <c r="E152" s="321"/>
      <c r="F152" s="374" t="s">
        <v>3168</v>
      </c>
      <c r="G152" s="321"/>
      <c r="H152" s="373" t="s">
        <v>3228</v>
      </c>
      <c r="I152" s="373" t="s">
        <v>3170</v>
      </c>
      <c r="J152" s="373" t="s">
        <v>3219</v>
      </c>
      <c r="K152" s="369"/>
    </row>
    <row r="153" s="1" customFormat="1" ht="15" customHeight="1">
      <c r="B153" s="346"/>
      <c r="C153" s="373" t="s">
        <v>3116</v>
      </c>
      <c r="D153" s="321"/>
      <c r="E153" s="321"/>
      <c r="F153" s="374" t="s">
        <v>3168</v>
      </c>
      <c r="G153" s="321"/>
      <c r="H153" s="373" t="s">
        <v>3229</v>
      </c>
      <c r="I153" s="373" t="s">
        <v>3170</v>
      </c>
      <c r="J153" s="373" t="s">
        <v>3219</v>
      </c>
      <c r="K153" s="369"/>
    </row>
    <row r="154" s="1" customFormat="1" ht="15" customHeight="1">
      <c r="B154" s="346"/>
      <c r="C154" s="373" t="s">
        <v>3173</v>
      </c>
      <c r="D154" s="321"/>
      <c r="E154" s="321"/>
      <c r="F154" s="374" t="s">
        <v>3174</v>
      </c>
      <c r="G154" s="321"/>
      <c r="H154" s="373" t="s">
        <v>3208</v>
      </c>
      <c r="I154" s="373" t="s">
        <v>3170</v>
      </c>
      <c r="J154" s="373">
        <v>50</v>
      </c>
      <c r="K154" s="369"/>
    </row>
    <row r="155" s="1" customFormat="1" ht="15" customHeight="1">
      <c r="B155" s="346"/>
      <c r="C155" s="373" t="s">
        <v>3176</v>
      </c>
      <c r="D155" s="321"/>
      <c r="E155" s="321"/>
      <c r="F155" s="374" t="s">
        <v>3168</v>
      </c>
      <c r="G155" s="321"/>
      <c r="H155" s="373" t="s">
        <v>3208</v>
      </c>
      <c r="I155" s="373" t="s">
        <v>3178</v>
      </c>
      <c r="J155" s="373"/>
      <c r="K155" s="369"/>
    </row>
    <row r="156" s="1" customFormat="1" ht="15" customHeight="1">
      <c r="B156" s="346"/>
      <c r="C156" s="373" t="s">
        <v>3187</v>
      </c>
      <c r="D156" s="321"/>
      <c r="E156" s="321"/>
      <c r="F156" s="374" t="s">
        <v>3174</v>
      </c>
      <c r="G156" s="321"/>
      <c r="H156" s="373" t="s">
        <v>3208</v>
      </c>
      <c r="I156" s="373" t="s">
        <v>3170</v>
      </c>
      <c r="J156" s="373">
        <v>50</v>
      </c>
      <c r="K156" s="369"/>
    </row>
    <row r="157" s="1" customFormat="1" ht="15" customHeight="1">
      <c r="B157" s="346"/>
      <c r="C157" s="373" t="s">
        <v>3195</v>
      </c>
      <c r="D157" s="321"/>
      <c r="E157" s="321"/>
      <c r="F157" s="374" t="s">
        <v>3174</v>
      </c>
      <c r="G157" s="321"/>
      <c r="H157" s="373" t="s">
        <v>3208</v>
      </c>
      <c r="I157" s="373" t="s">
        <v>3170</v>
      </c>
      <c r="J157" s="373">
        <v>50</v>
      </c>
      <c r="K157" s="369"/>
    </row>
    <row r="158" s="1" customFormat="1" ht="15" customHeight="1">
      <c r="B158" s="346"/>
      <c r="C158" s="373" t="s">
        <v>3193</v>
      </c>
      <c r="D158" s="321"/>
      <c r="E158" s="321"/>
      <c r="F158" s="374" t="s">
        <v>3174</v>
      </c>
      <c r="G158" s="321"/>
      <c r="H158" s="373" t="s">
        <v>3208</v>
      </c>
      <c r="I158" s="373" t="s">
        <v>3170</v>
      </c>
      <c r="J158" s="373">
        <v>50</v>
      </c>
      <c r="K158" s="369"/>
    </row>
    <row r="159" s="1" customFormat="1" ht="15" customHeight="1">
      <c r="B159" s="346"/>
      <c r="C159" s="373" t="s">
        <v>105</v>
      </c>
      <c r="D159" s="321"/>
      <c r="E159" s="321"/>
      <c r="F159" s="374" t="s">
        <v>3168</v>
      </c>
      <c r="G159" s="321"/>
      <c r="H159" s="373" t="s">
        <v>3230</v>
      </c>
      <c r="I159" s="373" t="s">
        <v>3170</v>
      </c>
      <c r="J159" s="373" t="s">
        <v>3231</v>
      </c>
      <c r="K159" s="369"/>
    </row>
    <row r="160" s="1" customFormat="1" ht="15" customHeight="1">
      <c r="B160" s="346"/>
      <c r="C160" s="373" t="s">
        <v>3232</v>
      </c>
      <c r="D160" s="321"/>
      <c r="E160" s="321"/>
      <c r="F160" s="374" t="s">
        <v>3168</v>
      </c>
      <c r="G160" s="321"/>
      <c r="H160" s="373" t="s">
        <v>3233</v>
      </c>
      <c r="I160" s="373" t="s">
        <v>3203</v>
      </c>
      <c r="J160" s="373"/>
      <c r="K160" s="369"/>
    </row>
    <row r="161" s="1" customFormat="1" ht="15" customHeight="1">
      <c r="B161" s="375"/>
      <c r="C161" s="355"/>
      <c r="D161" s="355"/>
      <c r="E161" s="355"/>
      <c r="F161" s="355"/>
      <c r="G161" s="355"/>
      <c r="H161" s="355"/>
      <c r="I161" s="355"/>
      <c r="J161" s="355"/>
      <c r="K161" s="376"/>
    </row>
    <row r="162" s="1" customFormat="1" ht="18.75" customHeight="1">
      <c r="B162" s="357"/>
      <c r="C162" s="367"/>
      <c r="D162" s="367"/>
      <c r="E162" s="367"/>
      <c r="F162" s="377"/>
      <c r="G162" s="367"/>
      <c r="H162" s="367"/>
      <c r="I162" s="367"/>
      <c r="J162" s="367"/>
      <c r="K162" s="357"/>
    </row>
    <row r="163" s="1" customFormat="1" ht="18.75" customHeight="1">
      <c r="B163" s="329"/>
      <c r="C163" s="329"/>
      <c r="D163" s="329"/>
      <c r="E163" s="329"/>
      <c r="F163" s="329"/>
      <c r="G163" s="329"/>
      <c r="H163" s="329"/>
      <c r="I163" s="329"/>
      <c r="J163" s="329"/>
      <c r="K163" s="329"/>
    </row>
    <row r="164" s="1" customFormat="1" ht="7.5" customHeight="1">
      <c r="B164" s="308"/>
      <c r="C164" s="309"/>
      <c r="D164" s="309"/>
      <c r="E164" s="309"/>
      <c r="F164" s="309"/>
      <c r="G164" s="309"/>
      <c r="H164" s="309"/>
      <c r="I164" s="309"/>
      <c r="J164" s="309"/>
      <c r="K164" s="310"/>
    </row>
    <row r="165" s="1" customFormat="1" ht="45" customHeight="1">
      <c r="B165" s="311"/>
      <c r="C165" s="312" t="s">
        <v>3234</v>
      </c>
      <c r="D165" s="312"/>
      <c r="E165" s="312"/>
      <c r="F165" s="312"/>
      <c r="G165" s="312"/>
      <c r="H165" s="312"/>
      <c r="I165" s="312"/>
      <c r="J165" s="312"/>
      <c r="K165" s="313"/>
    </row>
    <row r="166" s="1" customFormat="1" ht="17.25" customHeight="1">
      <c r="B166" s="311"/>
      <c r="C166" s="336" t="s">
        <v>3162</v>
      </c>
      <c r="D166" s="336"/>
      <c r="E166" s="336"/>
      <c r="F166" s="336" t="s">
        <v>3163</v>
      </c>
      <c r="G166" s="378"/>
      <c r="H166" s="379" t="s">
        <v>59</v>
      </c>
      <c r="I166" s="379" t="s">
        <v>62</v>
      </c>
      <c r="J166" s="336" t="s">
        <v>3164</v>
      </c>
      <c r="K166" s="313"/>
    </row>
    <row r="167" s="1" customFormat="1" ht="17.25" customHeight="1">
      <c r="B167" s="314"/>
      <c r="C167" s="338" t="s">
        <v>3165</v>
      </c>
      <c r="D167" s="338"/>
      <c r="E167" s="338"/>
      <c r="F167" s="339" t="s">
        <v>3166</v>
      </c>
      <c r="G167" s="380"/>
      <c r="H167" s="381"/>
      <c r="I167" s="381"/>
      <c r="J167" s="338" t="s">
        <v>3167</v>
      </c>
      <c r="K167" s="316"/>
    </row>
    <row r="168" s="1" customFormat="1" ht="5.25" customHeight="1">
      <c r="B168" s="346"/>
      <c r="C168" s="341"/>
      <c r="D168" s="341"/>
      <c r="E168" s="341"/>
      <c r="F168" s="341"/>
      <c r="G168" s="342"/>
      <c r="H168" s="341"/>
      <c r="I168" s="341"/>
      <c r="J168" s="341"/>
      <c r="K168" s="369"/>
    </row>
    <row r="169" s="1" customFormat="1" ht="15" customHeight="1">
      <c r="B169" s="346"/>
      <c r="C169" s="321" t="s">
        <v>3171</v>
      </c>
      <c r="D169" s="321"/>
      <c r="E169" s="321"/>
      <c r="F169" s="344" t="s">
        <v>3168</v>
      </c>
      <c r="G169" s="321"/>
      <c r="H169" s="321" t="s">
        <v>3208</v>
      </c>
      <c r="I169" s="321" t="s">
        <v>3170</v>
      </c>
      <c r="J169" s="321">
        <v>120</v>
      </c>
      <c r="K169" s="369"/>
    </row>
    <row r="170" s="1" customFormat="1" ht="15" customHeight="1">
      <c r="B170" s="346"/>
      <c r="C170" s="321" t="s">
        <v>3217</v>
      </c>
      <c r="D170" s="321"/>
      <c r="E170" s="321"/>
      <c r="F170" s="344" t="s">
        <v>3168</v>
      </c>
      <c r="G170" s="321"/>
      <c r="H170" s="321" t="s">
        <v>3218</v>
      </c>
      <c r="I170" s="321" t="s">
        <v>3170</v>
      </c>
      <c r="J170" s="321" t="s">
        <v>3219</v>
      </c>
      <c r="K170" s="369"/>
    </row>
    <row r="171" s="1" customFormat="1" ht="15" customHeight="1">
      <c r="B171" s="346"/>
      <c r="C171" s="321" t="s">
        <v>3116</v>
      </c>
      <c r="D171" s="321"/>
      <c r="E171" s="321"/>
      <c r="F171" s="344" t="s">
        <v>3168</v>
      </c>
      <c r="G171" s="321"/>
      <c r="H171" s="321" t="s">
        <v>3235</v>
      </c>
      <c r="I171" s="321" t="s">
        <v>3170</v>
      </c>
      <c r="J171" s="321" t="s">
        <v>3219</v>
      </c>
      <c r="K171" s="369"/>
    </row>
    <row r="172" s="1" customFormat="1" ht="15" customHeight="1">
      <c r="B172" s="346"/>
      <c r="C172" s="321" t="s">
        <v>3173</v>
      </c>
      <c r="D172" s="321"/>
      <c r="E172" s="321"/>
      <c r="F172" s="344" t="s">
        <v>3174</v>
      </c>
      <c r="G172" s="321"/>
      <c r="H172" s="321" t="s">
        <v>3235</v>
      </c>
      <c r="I172" s="321" t="s">
        <v>3170</v>
      </c>
      <c r="J172" s="321">
        <v>50</v>
      </c>
      <c r="K172" s="369"/>
    </row>
    <row r="173" s="1" customFormat="1" ht="15" customHeight="1">
      <c r="B173" s="346"/>
      <c r="C173" s="321" t="s">
        <v>3176</v>
      </c>
      <c r="D173" s="321"/>
      <c r="E173" s="321"/>
      <c r="F173" s="344" t="s">
        <v>3168</v>
      </c>
      <c r="G173" s="321"/>
      <c r="H173" s="321" t="s">
        <v>3235</v>
      </c>
      <c r="I173" s="321" t="s">
        <v>3178</v>
      </c>
      <c r="J173" s="321"/>
      <c r="K173" s="369"/>
    </row>
    <row r="174" s="1" customFormat="1" ht="15" customHeight="1">
      <c r="B174" s="346"/>
      <c r="C174" s="321" t="s">
        <v>3187</v>
      </c>
      <c r="D174" s="321"/>
      <c r="E174" s="321"/>
      <c r="F174" s="344" t="s">
        <v>3174</v>
      </c>
      <c r="G174" s="321"/>
      <c r="H174" s="321" t="s">
        <v>3235</v>
      </c>
      <c r="I174" s="321" t="s">
        <v>3170</v>
      </c>
      <c r="J174" s="321">
        <v>50</v>
      </c>
      <c r="K174" s="369"/>
    </row>
    <row r="175" s="1" customFormat="1" ht="15" customHeight="1">
      <c r="B175" s="346"/>
      <c r="C175" s="321" t="s">
        <v>3195</v>
      </c>
      <c r="D175" s="321"/>
      <c r="E175" s="321"/>
      <c r="F175" s="344" t="s">
        <v>3174</v>
      </c>
      <c r="G175" s="321"/>
      <c r="H175" s="321" t="s">
        <v>3235</v>
      </c>
      <c r="I175" s="321" t="s">
        <v>3170</v>
      </c>
      <c r="J175" s="321">
        <v>50</v>
      </c>
      <c r="K175" s="369"/>
    </row>
    <row r="176" s="1" customFormat="1" ht="15" customHeight="1">
      <c r="B176" s="346"/>
      <c r="C176" s="321" t="s">
        <v>3193</v>
      </c>
      <c r="D176" s="321"/>
      <c r="E176" s="321"/>
      <c r="F176" s="344" t="s">
        <v>3174</v>
      </c>
      <c r="G176" s="321"/>
      <c r="H176" s="321" t="s">
        <v>3235</v>
      </c>
      <c r="I176" s="321" t="s">
        <v>3170</v>
      </c>
      <c r="J176" s="321">
        <v>50</v>
      </c>
      <c r="K176" s="369"/>
    </row>
    <row r="177" s="1" customFormat="1" ht="15" customHeight="1">
      <c r="B177" s="346"/>
      <c r="C177" s="321" t="s">
        <v>122</v>
      </c>
      <c r="D177" s="321"/>
      <c r="E177" s="321"/>
      <c r="F177" s="344" t="s">
        <v>3168</v>
      </c>
      <c r="G177" s="321"/>
      <c r="H177" s="321" t="s">
        <v>3236</v>
      </c>
      <c r="I177" s="321" t="s">
        <v>3237</v>
      </c>
      <c r="J177" s="321"/>
      <c r="K177" s="369"/>
    </row>
    <row r="178" s="1" customFormat="1" ht="15" customHeight="1">
      <c r="B178" s="346"/>
      <c r="C178" s="321" t="s">
        <v>62</v>
      </c>
      <c r="D178" s="321"/>
      <c r="E178" s="321"/>
      <c r="F178" s="344" t="s">
        <v>3168</v>
      </c>
      <c r="G178" s="321"/>
      <c r="H178" s="321" t="s">
        <v>3238</v>
      </c>
      <c r="I178" s="321" t="s">
        <v>3239</v>
      </c>
      <c r="J178" s="321">
        <v>1</v>
      </c>
      <c r="K178" s="369"/>
    </row>
    <row r="179" s="1" customFormat="1" ht="15" customHeight="1">
      <c r="B179" s="346"/>
      <c r="C179" s="321" t="s">
        <v>58</v>
      </c>
      <c r="D179" s="321"/>
      <c r="E179" s="321"/>
      <c r="F179" s="344" t="s">
        <v>3168</v>
      </c>
      <c r="G179" s="321"/>
      <c r="H179" s="321" t="s">
        <v>3240</v>
      </c>
      <c r="I179" s="321" t="s">
        <v>3170</v>
      </c>
      <c r="J179" s="321">
        <v>20</v>
      </c>
      <c r="K179" s="369"/>
    </row>
    <row r="180" s="1" customFormat="1" ht="15" customHeight="1">
      <c r="B180" s="346"/>
      <c r="C180" s="321" t="s">
        <v>59</v>
      </c>
      <c r="D180" s="321"/>
      <c r="E180" s="321"/>
      <c r="F180" s="344" t="s">
        <v>3168</v>
      </c>
      <c r="G180" s="321"/>
      <c r="H180" s="321" t="s">
        <v>3241</v>
      </c>
      <c r="I180" s="321" t="s">
        <v>3170</v>
      </c>
      <c r="J180" s="321">
        <v>255</v>
      </c>
      <c r="K180" s="369"/>
    </row>
    <row r="181" s="1" customFormat="1" ht="15" customHeight="1">
      <c r="B181" s="346"/>
      <c r="C181" s="321" t="s">
        <v>123</v>
      </c>
      <c r="D181" s="321"/>
      <c r="E181" s="321"/>
      <c r="F181" s="344" t="s">
        <v>3168</v>
      </c>
      <c r="G181" s="321"/>
      <c r="H181" s="321" t="s">
        <v>3132</v>
      </c>
      <c r="I181" s="321" t="s">
        <v>3170</v>
      </c>
      <c r="J181" s="321">
        <v>10</v>
      </c>
      <c r="K181" s="369"/>
    </row>
    <row r="182" s="1" customFormat="1" ht="15" customHeight="1">
      <c r="B182" s="346"/>
      <c r="C182" s="321" t="s">
        <v>124</v>
      </c>
      <c r="D182" s="321"/>
      <c r="E182" s="321"/>
      <c r="F182" s="344" t="s">
        <v>3168</v>
      </c>
      <c r="G182" s="321"/>
      <c r="H182" s="321" t="s">
        <v>3242</v>
      </c>
      <c r="I182" s="321" t="s">
        <v>3203</v>
      </c>
      <c r="J182" s="321"/>
      <c r="K182" s="369"/>
    </row>
    <row r="183" s="1" customFormat="1" ht="15" customHeight="1">
      <c r="B183" s="346"/>
      <c r="C183" s="321" t="s">
        <v>3243</v>
      </c>
      <c r="D183" s="321"/>
      <c r="E183" s="321"/>
      <c r="F183" s="344" t="s">
        <v>3168</v>
      </c>
      <c r="G183" s="321"/>
      <c r="H183" s="321" t="s">
        <v>3244</v>
      </c>
      <c r="I183" s="321" t="s">
        <v>3203</v>
      </c>
      <c r="J183" s="321"/>
      <c r="K183" s="369"/>
    </row>
    <row r="184" s="1" customFormat="1" ht="15" customHeight="1">
      <c r="B184" s="346"/>
      <c r="C184" s="321" t="s">
        <v>3232</v>
      </c>
      <c r="D184" s="321"/>
      <c r="E184" s="321"/>
      <c r="F184" s="344" t="s">
        <v>3168</v>
      </c>
      <c r="G184" s="321"/>
      <c r="H184" s="321" t="s">
        <v>3245</v>
      </c>
      <c r="I184" s="321" t="s">
        <v>3203</v>
      </c>
      <c r="J184" s="321"/>
      <c r="K184" s="369"/>
    </row>
    <row r="185" s="1" customFormat="1" ht="15" customHeight="1">
      <c r="B185" s="346"/>
      <c r="C185" s="321" t="s">
        <v>126</v>
      </c>
      <c r="D185" s="321"/>
      <c r="E185" s="321"/>
      <c r="F185" s="344" t="s">
        <v>3174</v>
      </c>
      <c r="G185" s="321"/>
      <c r="H185" s="321" t="s">
        <v>3246</v>
      </c>
      <c r="I185" s="321" t="s">
        <v>3170</v>
      </c>
      <c r="J185" s="321">
        <v>50</v>
      </c>
      <c r="K185" s="369"/>
    </row>
    <row r="186" s="1" customFormat="1" ht="15" customHeight="1">
      <c r="B186" s="346"/>
      <c r="C186" s="321" t="s">
        <v>3247</v>
      </c>
      <c r="D186" s="321"/>
      <c r="E186" s="321"/>
      <c r="F186" s="344" t="s">
        <v>3174</v>
      </c>
      <c r="G186" s="321"/>
      <c r="H186" s="321" t="s">
        <v>3248</v>
      </c>
      <c r="I186" s="321" t="s">
        <v>3249</v>
      </c>
      <c r="J186" s="321"/>
      <c r="K186" s="369"/>
    </row>
    <row r="187" s="1" customFormat="1" ht="15" customHeight="1">
      <c r="B187" s="346"/>
      <c r="C187" s="321" t="s">
        <v>3250</v>
      </c>
      <c r="D187" s="321"/>
      <c r="E187" s="321"/>
      <c r="F187" s="344" t="s">
        <v>3174</v>
      </c>
      <c r="G187" s="321"/>
      <c r="H187" s="321" t="s">
        <v>3251</v>
      </c>
      <c r="I187" s="321" t="s">
        <v>3249</v>
      </c>
      <c r="J187" s="321"/>
      <c r="K187" s="369"/>
    </row>
    <row r="188" s="1" customFormat="1" ht="15" customHeight="1">
      <c r="B188" s="346"/>
      <c r="C188" s="321" t="s">
        <v>3252</v>
      </c>
      <c r="D188" s="321"/>
      <c r="E188" s="321"/>
      <c r="F188" s="344" t="s">
        <v>3174</v>
      </c>
      <c r="G188" s="321"/>
      <c r="H188" s="321" t="s">
        <v>3253</v>
      </c>
      <c r="I188" s="321" t="s">
        <v>3249</v>
      </c>
      <c r="J188" s="321"/>
      <c r="K188" s="369"/>
    </row>
    <row r="189" s="1" customFormat="1" ht="15" customHeight="1">
      <c r="B189" s="346"/>
      <c r="C189" s="382" t="s">
        <v>3254</v>
      </c>
      <c r="D189" s="321"/>
      <c r="E189" s="321"/>
      <c r="F189" s="344" t="s">
        <v>3174</v>
      </c>
      <c r="G189" s="321"/>
      <c r="H189" s="321" t="s">
        <v>3255</v>
      </c>
      <c r="I189" s="321" t="s">
        <v>3256</v>
      </c>
      <c r="J189" s="383" t="s">
        <v>3257</v>
      </c>
      <c r="K189" s="369"/>
    </row>
    <row r="190" s="18" customFormat="1" ht="15" customHeight="1">
      <c r="B190" s="384"/>
      <c r="C190" s="385" t="s">
        <v>3258</v>
      </c>
      <c r="D190" s="386"/>
      <c r="E190" s="386"/>
      <c r="F190" s="387" t="s">
        <v>3174</v>
      </c>
      <c r="G190" s="386"/>
      <c r="H190" s="386" t="s">
        <v>3259</v>
      </c>
      <c r="I190" s="386" t="s">
        <v>3256</v>
      </c>
      <c r="J190" s="388" t="s">
        <v>3257</v>
      </c>
      <c r="K190" s="389"/>
    </row>
    <row r="191" s="1" customFormat="1" ht="15" customHeight="1">
      <c r="B191" s="346"/>
      <c r="C191" s="382" t="s">
        <v>47</v>
      </c>
      <c r="D191" s="321"/>
      <c r="E191" s="321"/>
      <c r="F191" s="344" t="s">
        <v>3168</v>
      </c>
      <c r="G191" s="321"/>
      <c r="H191" s="318" t="s">
        <v>3260</v>
      </c>
      <c r="I191" s="321" t="s">
        <v>3261</v>
      </c>
      <c r="J191" s="321"/>
      <c r="K191" s="369"/>
    </row>
    <row r="192" s="1" customFormat="1" ht="15" customHeight="1">
      <c r="B192" s="346"/>
      <c r="C192" s="382" t="s">
        <v>3262</v>
      </c>
      <c r="D192" s="321"/>
      <c r="E192" s="321"/>
      <c r="F192" s="344" t="s">
        <v>3168</v>
      </c>
      <c r="G192" s="321"/>
      <c r="H192" s="321" t="s">
        <v>3263</v>
      </c>
      <c r="I192" s="321" t="s">
        <v>3203</v>
      </c>
      <c r="J192" s="321"/>
      <c r="K192" s="369"/>
    </row>
    <row r="193" s="1" customFormat="1" ht="15" customHeight="1">
      <c r="B193" s="346"/>
      <c r="C193" s="382" t="s">
        <v>3264</v>
      </c>
      <c r="D193" s="321"/>
      <c r="E193" s="321"/>
      <c r="F193" s="344" t="s">
        <v>3168</v>
      </c>
      <c r="G193" s="321"/>
      <c r="H193" s="321" t="s">
        <v>3265</v>
      </c>
      <c r="I193" s="321" t="s">
        <v>3203</v>
      </c>
      <c r="J193" s="321"/>
      <c r="K193" s="369"/>
    </row>
    <row r="194" s="1" customFormat="1" ht="15" customHeight="1">
      <c r="B194" s="346"/>
      <c r="C194" s="382" t="s">
        <v>3266</v>
      </c>
      <c r="D194" s="321"/>
      <c r="E194" s="321"/>
      <c r="F194" s="344" t="s">
        <v>3174</v>
      </c>
      <c r="G194" s="321"/>
      <c r="H194" s="321" t="s">
        <v>3267</v>
      </c>
      <c r="I194" s="321" t="s">
        <v>3203</v>
      </c>
      <c r="J194" s="321"/>
      <c r="K194" s="369"/>
    </row>
    <row r="195" s="1" customFormat="1" ht="15" customHeight="1">
      <c r="B195" s="375"/>
      <c r="C195" s="390"/>
      <c r="D195" s="355"/>
      <c r="E195" s="355"/>
      <c r="F195" s="355"/>
      <c r="G195" s="355"/>
      <c r="H195" s="355"/>
      <c r="I195" s="355"/>
      <c r="J195" s="355"/>
      <c r="K195" s="376"/>
    </row>
    <row r="196" s="1" customFormat="1" ht="18.75" customHeight="1">
      <c r="B196" s="357"/>
      <c r="C196" s="367"/>
      <c r="D196" s="367"/>
      <c r="E196" s="367"/>
      <c r="F196" s="377"/>
      <c r="G196" s="367"/>
      <c r="H196" s="367"/>
      <c r="I196" s="367"/>
      <c r="J196" s="367"/>
      <c r="K196" s="357"/>
    </row>
    <row r="197" s="1" customFormat="1" ht="18.75" customHeight="1">
      <c r="B197" s="357"/>
      <c r="C197" s="367"/>
      <c r="D197" s="367"/>
      <c r="E197" s="367"/>
      <c r="F197" s="377"/>
      <c r="G197" s="367"/>
      <c r="H197" s="367"/>
      <c r="I197" s="367"/>
      <c r="J197" s="367"/>
      <c r="K197" s="357"/>
    </row>
    <row r="198" s="1" customFormat="1" ht="18.75" customHeight="1">
      <c r="B198" s="329"/>
      <c r="C198" s="329"/>
      <c r="D198" s="329"/>
      <c r="E198" s="329"/>
      <c r="F198" s="329"/>
      <c r="G198" s="329"/>
      <c r="H198" s="329"/>
      <c r="I198" s="329"/>
      <c r="J198" s="329"/>
      <c r="K198" s="329"/>
    </row>
    <row r="199" s="1" customFormat="1" ht="13.5">
      <c r="B199" s="308"/>
      <c r="C199" s="309"/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1">
      <c r="B200" s="311"/>
      <c r="C200" s="312" t="s">
        <v>3268</v>
      </c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25.5" customHeight="1">
      <c r="B201" s="311"/>
      <c r="C201" s="391" t="s">
        <v>3269</v>
      </c>
      <c r="D201" s="391"/>
      <c r="E201" s="391"/>
      <c r="F201" s="391" t="s">
        <v>3270</v>
      </c>
      <c r="G201" s="392"/>
      <c r="H201" s="391" t="s">
        <v>3271</v>
      </c>
      <c r="I201" s="391"/>
      <c r="J201" s="391"/>
      <c r="K201" s="313"/>
    </row>
    <row r="202" s="1" customFormat="1" ht="5.25" customHeight="1">
      <c r="B202" s="346"/>
      <c r="C202" s="341"/>
      <c r="D202" s="341"/>
      <c r="E202" s="341"/>
      <c r="F202" s="341"/>
      <c r="G202" s="367"/>
      <c r="H202" s="341"/>
      <c r="I202" s="341"/>
      <c r="J202" s="341"/>
      <c r="K202" s="369"/>
    </row>
    <row r="203" s="1" customFormat="1" ht="15" customHeight="1">
      <c r="B203" s="346"/>
      <c r="C203" s="321" t="s">
        <v>3261</v>
      </c>
      <c r="D203" s="321"/>
      <c r="E203" s="321"/>
      <c r="F203" s="344" t="s">
        <v>48</v>
      </c>
      <c r="G203" s="321"/>
      <c r="H203" s="321" t="s">
        <v>3272</v>
      </c>
      <c r="I203" s="321"/>
      <c r="J203" s="321"/>
      <c r="K203" s="369"/>
    </row>
    <row r="204" s="1" customFormat="1" ht="15" customHeight="1">
      <c r="B204" s="346"/>
      <c r="C204" s="321"/>
      <c r="D204" s="321"/>
      <c r="E204" s="321"/>
      <c r="F204" s="344" t="s">
        <v>49</v>
      </c>
      <c r="G204" s="321"/>
      <c r="H204" s="321" t="s">
        <v>3273</v>
      </c>
      <c r="I204" s="321"/>
      <c r="J204" s="321"/>
      <c r="K204" s="369"/>
    </row>
    <row r="205" s="1" customFormat="1" ht="15" customHeight="1">
      <c r="B205" s="346"/>
      <c r="C205" s="321"/>
      <c r="D205" s="321"/>
      <c r="E205" s="321"/>
      <c r="F205" s="344" t="s">
        <v>52</v>
      </c>
      <c r="G205" s="321"/>
      <c r="H205" s="321" t="s">
        <v>3274</v>
      </c>
      <c r="I205" s="321"/>
      <c r="J205" s="321"/>
      <c r="K205" s="369"/>
    </row>
    <row r="206" s="1" customFormat="1" ht="15" customHeight="1">
      <c r="B206" s="346"/>
      <c r="C206" s="321"/>
      <c r="D206" s="321"/>
      <c r="E206" s="321"/>
      <c r="F206" s="344" t="s">
        <v>50</v>
      </c>
      <c r="G206" s="321"/>
      <c r="H206" s="321" t="s">
        <v>3275</v>
      </c>
      <c r="I206" s="321"/>
      <c r="J206" s="321"/>
      <c r="K206" s="369"/>
    </row>
    <row r="207" s="1" customFormat="1" ht="15" customHeight="1">
      <c r="B207" s="346"/>
      <c r="C207" s="321"/>
      <c r="D207" s="321"/>
      <c r="E207" s="321"/>
      <c r="F207" s="344" t="s">
        <v>51</v>
      </c>
      <c r="G207" s="321"/>
      <c r="H207" s="321" t="s">
        <v>3276</v>
      </c>
      <c r="I207" s="321"/>
      <c r="J207" s="321"/>
      <c r="K207" s="369"/>
    </row>
    <row r="208" s="1" customFormat="1" ht="15" customHeight="1">
      <c r="B208" s="346"/>
      <c r="C208" s="321"/>
      <c r="D208" s="321"/>
      <c r="E208" s="321"/>
      <c r="F208" s="344"/>
      <c r="G208" s="321"/>
      <c r="H208" s="321"/>
      <c r="I208" s="321"/>
      <c r="J208" s="321"/>
      <c r="K208" s="369"/>
    </row>
    <row r="209" s="1" customFormat="1" ht="15" customHeight="1">
      <c r="B209" s="346"/>
      <c r="C209" s="321" t="s">
        <v>3215</v>
      </c>
      <c r="D209" s="321"/>
      <c r="E209" s="321"/>
      <c r="F209" s="344" t="s">
        <v>84</v>
      </c>
      <c r="G209" s="321"/>
      <c r="H209" s="321" t="s">
        <v>3277</v>
      </c>
      <c r="I209" s="321"/>
      <c r="J209" s="321"/>
      <c r="K209" s="369"/>
    </row>
    <row r="210" s="1" customFormat="1" ht="15" customHeight="1">
      <c r="B210" s="346"/>
      <c r="C210" s="321"/>
      <c r="D210" s="321"/>
      <c r="E210" s="321"/>
      <c r="F210" s="344" t="s">
        <v>3113</v>
      </c>
      <c r="G210" s="321"/>
      <c r="H210" s="321" t="s">
        <v>3114</v>
      </c>
      <c r="I210" s="321"/>
      <c r="J210" s="321"/>
      <c r="K210" s="369"/>
    </row>
    <row r="211" s="1" customFormat="1" ht="15" customHeight="1">
      <c r="B211" s="346"/>
      <c r="C211" s="321"/>
      <c r="D211" s="321"/>
      <c r="E211" s="321"/>
      <c r="F211" s="344" t="s">
        <v>3111</v>
      </c>
      <c r="G211" s="321"/>
      <c r="H211" s="321" t="s">
        <v>3278</v>
      </c>
      <c r="I211" s="321"/>
      <c r="J211" s="321"/>
      <c r="K211" s="369"/>
    </row>
    <row r="212" s="1" customFormat="1" ht="15" customHeight="1">
      <c r="B212" s="393"/>
      <c r="C212" s="321"/>
      <c r="D212" s="321"/>
      <c r="E212" s="321"/>
      <c r="F212" s="344" t="s">
        <v>97</v>
      </c>
      <c r="G212" s="382"/>
      <c r="H212" s="373" t="s">
        <v>98</v>
      </c>
      <c r="I212" s="373"/>
      <c r="J212" s="373"/>
      <c r="K212" s="394"/>
    </row>
    <row r="213" s="1" customFormat="1" ht="15" customHeight="1">
      <c r="B213" s="393"/>
      <c r="C213" s="321"/>
      <c r="D213" s="321"/>
      <c r="E213" s="321"/>
      <c r="F213" s="344" t="s">
        <v>3115</v>
      </c>
      <c r="G213" s="382"/>
      <c r="H213" s="373" t="s">
        <v>3062</v>
      </c>
      <c r="I213" s="373"/>
      <c r="J213" s="373"/>
      <c r="K213" s="394"/>
    </row>
    <row r="214" s="1" customFormat="1" ht="15" customHeight="1">
      <c r="B214" s="393"/>
      <c r="C214" s="321"/>
      <c r="D214" s="321"/>
      <c r="E214" s="321"/>
      <c r="F214" s="344"/>
      <c r="G214" s="382"/>
      <c r="H214" s="373"/>
      <c r="I214" s="373"/>
      <c r="J214" s="373"/>
      <c r="K214" s="394"/>
    </row>
    <row r="215" s="1" customFormat="1" ht="15" customHeight="1">
      <c r="B215" s="393"/>
      <c r="C215" s="321" t="s">
        <v>3239</v>
      </c>
      <c r="D215" s="321"/>
      <c r="E215" s="321"/>
      <c r="F215" s="344">
        <v>1</v>
      </c>
      <c r="G215" s="382"/>
      <c r="H215" s="373" t="s">
        <v>3279</v>
      </c>
      <c r="I215" s="373"/>
      <c r="J215" s="373"/>
      <c r="K215" s="394"/>
    </row>
    <row r="216" s="1" customFormat="1" ht="15" customHeight="1">
      <c r="B216" s="393"/>
      <c r="C216" s="321"/>
      <c r="D216" s="321"/>
      <c r="E216" s="321"/>
      <c r="F216" s="344">
        <v>2</v>
      </c>
      <c r="G216" s="382"/>
      <c r="H216" s="373" t="s">
        <v>3280</v>
      </c>
      <c r="I216" s="373"/>
      <c r="J216" s="373"/>
      <c r="K216" s="394"/>
    </row>
    <row r="217" s="1" customFormat="1" ht="15" customHeight="1">
      <c r="B217" s="393"/>
      <c r="C217" s="321"/>
      <c r="D217" s="321"/>
      <c r="E217" s="321"/>
      <c r="F217" s="344">
        <v>3</v>
      </c>
      <c r="G217" s="382"/>
      <c r="H217" s="373" t="s">
        <v>3281</v>
      </c>
      <c r="I217" s="373"/>
      <c r="J217" s="373"/>
      <c r="K217" s="394"/>
    </row>
    <row r="218" s="1" customFormat="1" ht="15" customHeight="1">
      <c r="B218" s="393"/>
      <c r="C218" s="321"/>
      <c r="D218" s="321"/>
      <c r="E218" s="321"/>
      <c r="F218" s="344">
        <v>4</v>
      </c>
      <c r="G218" s="382"/>
      <c r="H218" s="373" t="s">
        <v>3282</v>
      </c>
      <c r="I218" s="373"/>
      <c r="J218" s="373"/>
      <c r="K218" s="394"/>
    </row>
    <row r="219" s="1" customFormat="1" ht="12.75" customHeight="1">
      <c r="B219" s="395"/>
      <c r="C219" s="396"/>
      <c r="D219" s="396"/>
      <c r="E219" s="396"/>
      <c r="F219" s="396"/>
      <c r="G219" s="396"/>
      <c r="H219" s="396"/>
      <c r="I219" s="396"/>
      <c r="J219" s="396"/>
      <c r="K219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1CDE974F0C714B8E6DFF07C17D18DC" ma:contentTypeVersion="0" ma:contentTypeDescription="Vytvoří nový dokument" ma:contentTypeScope="" ma:versionID="453126687864b8d8e1abea83eabd294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56a39de006ecca0b50c64b3c1baaa6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B6AD09-D6CC-4315-9CCD-171BBA458AD2}"/>
</file>

<file path=customXml/itemProps2.xml><?xml version="1.0" encoding="utf-8"?>
<ds:datastoreItem xmlns:ds="http://schemas.openxmlformats.org/officeDocument/2006/customXml" ds:itemID="{7ED5253A-BA60-41B3-B2B1-486DB6F2A20C}"/>
</file>

<file path=customXml/itemProps3.xml><?xml version="1.0" encoding="utf-8"?>
<ds:datastoreItem xmlns:ds="http://schemas.openxmlformats.org/officeDocument/2006/customXml" ds:itemID="{3F478680-7D0B-4DC3-97D8-67F60976BD39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2024-11-13T15:01:41Z</dcterms:created>
  <dcterms:modified xsi:type="dcterms:W3CDTF">2024-11-13T15:02:00Z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</Properties>
</file>