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ata\DokumentyVZzavody\Z3\2025\VD Dolní Beřkovice, oprava ovládacích uzávěrů na levém jezovém poli\"/>
    </mc:Choice>
  </mc:AlternateContent>
  <bookViews>
    <workbookView xWindow="7710" yWindow="480" windowWidth="11625" windowHeight="14940" activeTab="2"/>
  </bookViews>
  <sheets>
    <sheet name="Titul" sheetId="10" r:id="rId1"/>
    <sheet name="Rekapitulace" sheetId="14" r:id="rId2"/>
    <sheet name="Položkový soupis" sheetId="12" r:id="rId3"/>
    <sheet name="VON" sheetId="15" r:id="rId4"/>
  </sheets>
  <definedNames>
    <definedName name="_xlnm.Print_Area" localSheetId="2">'Položkový soupis'!$A$1:$H$182</definedName>
    <definedName name="_xlnm.Print_Area" localSheetId="1">Rekapitulace!$A$1:$E$18</definedName>
    <definedName name="_xlnm.Print_Area" localSheetId="0">Titul!$A$1:$I$11</definedName>
    <definedName name="_xlnm.Print_Area" localSheetId="3">VON!$A$1:$F$24</definedName>
  </definedNames>
  <calcPr calcId="162913"/>
</workbook>
</file>

<file path=xl/calcChain.xml><?xml version="1.0" encoding="utf-8"?>
<calcChain xmlns="http://schemas.openxmlformats.org/spreadsheetml/2006/main">
  <c r="G83" i="12" l="1"/>
  <c r="G173" i="12" l="1"/>
  <c r="G142" i="12"/>
  <c r="G97" i="12" l="1"/>
  <c r="C111" i="12"/>
  <c r="C120" i="12"/>
  <c r="G86" i="12"/>
  <c r="G141" i="12"/>
  <c r="G140" i="12"/>
  <c r="G165" i="12"/>
  <c r="G154" i="12"/>
  <c r="C137" i="12" l="1"/>
  <c r="G161" i="12"/>
  <c r="G171" i="12"/>
  <c r="G170" i="12"/>
  <c r="G169" i="12"/>
  <c r="G159" i="12" l="1"/>
  <c r="G172" i="12" l="1"/>
  <c r="G174" i="12"/>
  <c r="G42" i="12" l="1"/>
  <c r="C33" i="12"/>
  <c r="C39" i="12" s="1"/>
  <c r="C29" i="12"/>
  <c r="C104" i="12"/>
  <c r="G100" i="12"/>
  <c r="G98" i="12"/>
  <c r="G164" i="12"/>
  <c r="G96" i="12"/>
  <c r="G120" i="12" l="1"/>
  <c r="G95" i="12"/>
  <c r="G94" i="12"/>
  <c r="G93" i="12"/>
  <c r="G68" i="12"/>
  <c r="G148" i="12"/>
  <c r="G147" i="12"/>
  <c r="G166" i="12" l="1"/>
  <c r="G146" i="12"/>
  <c r="G167" i="12"/>
  <c r="G163" i="12"/>
  <c r="G162" i="12"/>
  <c r="G160" i="12"/>
  <c r="G158" i="12"/>
  <c r="G157" i="12"/>
  <c r="G156" i="12"/>
  <c r="G155" i="12"/>
  <c r="G153" i="12"/>
  <c r="G152" i="12"/>
  <c r="G151" i="12"/>
  <c r="G150" i="12"/>
  <c r="G149" i="12" l="1"/>
  <c r="G144" i="12"/>
  <c r="G143" i="12"/>
  <c r="G33" i="12"/>
  <c r="G29" i="12"/>
  <c r="G104" i="12"/>
  <c r="G78" i="12"/>
  <c r="G67" i="12"/>
  <c r="G66" i="12"/>
  <c r="G64" i="12"/>
  <c r="G65" i="12"/>
  <c r="G48" i="12" l="1"/>
  <c r="G77" i="12"/>
  <c r="G76" i="12"/>
  <c r="G75" i="12"/>
  <c r="G82" i="12"/>
  <c r="G74" i="12"/>
  <c r="G81" i="12"/>
  <c r="G88" i="12"/>
  <c r="G87" i="12"/>
  <c r="G85" i="12"/>
  <c r="G47" i="12" l="1"/>
  <c r="G44" i="12"/>
  <c r="G43" i="12"/>
  <c r="G46" i="12"/>
  <c r="G45" i="12"/>
  <c r="G177" i="12" l="1"/>
  <c r="G168" i="12"/>
  <c r="G145" i="12"/>
  <c r="G137" i="12"/>
  <c r="G111" i="12"/>
  <c r="G99" i="12"/>
  <c r="G59" i="12"/>
  <c r="G14" i="12"/>
  <c r="G101" i="12"/>
  <c r="G92" i="12"/>
  <c r="G91" i="12"/>
  <c r="G84" i="12"/>
  <c r="G73" i="12"/>
  <c r="G70" i="12"/>
  <c r="G69" i="12"/>
  <c r="G63" i="12"/>
  <c r="G62" i="12"/>
  <c r="G60" i="12"/>
  <c r="G61" i="12"/>
  <c r="G179" i="12" l="1"/>
  <c r="G50" i="12"/>
  <c r="G49" i="12"/>
  <c r="G25" i="12"/>
  <c r="G15" i="12"/>
  <c r="G13" i="12" l="1"/>
  <c r="B57" i="12"/>
  <c r="B179" i="12" s="1"/>
  <c r="B10" i="12"/>
  <c r="B55" i="12" s="1"/>
  <c r="G26" i="12"/>
  <c r="G24" i="12"/>
  <c r="F21" i="15"/>
  <c r="F20" i="15"/>
  <c r="G39" i="12"/>
  <c r="G37" i="12"/>
  <c r="D11" i="14" l="1"/>
  <c r="E11" i="14" s="1"/>
  <c r="G18" i="12"/>
  <c r="B5" i="15" l="1"/>
  <c r="A5" i="15"/>
  <c r="B6" i="14"/>
  <c r="B5" i="12" l="1"/>
  <c r="A3" i="14"/>
  <c r="A2" i="12"/>
  <c r="B2" i="12"/>
  <c r="A2" i="15"/>
  <c r="B2" i="15"/>
  <c r="A1" i="14"/>
  <c r="F22" i="15"/>
  <c r="F19" i="15"/>
  <c r="F11" i="15"/>
  <c r="F12" i="15"/>
  <c r="G53" i="12"/>
  <c r="G23" i="12"/>
  <c r="B3" i="14"/>
  <c r="G12" i="12"/>
  <c r="G55" i="12" s="1"/>
  <c r="G182" i="12" s="1"/>
  <c r="F15" i="15" l="1"/>
  <c r="F13" i="15"/>
  <c r="B4" i="15"/>
  <c r="B5" i="14"/>
  <c r="F24" i="15" l="1"/>
  <c r="D14" i="14" s="1"/>
  <c r="E14" i="14" s="1"/>
  <c r="E16" i="14" s="1"/>
  <c r="B4" i="12" l="1"/>
  <c r="D10" i="14" l="1"/>
  <c r="E10" i="14" s="1"/>
  <c r="E13" i="14" s="1"/>
  <c r="E17" i="14" s="1"/>
  <c r="E20" i="14" s="1"/>
  <c r="E21" i="14" s="1"/>
</calcChain>
</file>

<file path=xl/sharedStrings.xml><?xml version="1.0" encoding="utf-8"?>
<sst xmlns="http://schemas.openxmlformats.org/spreadsheetml/2006/main" count="491" uniqueCount="282">
  <si>
    <t xml:space="preserve"> </t>
  </si>
  <si>
    <t>Popis</t>
  </si>
  <si>
    <t>Cena za jednotku</t>
  </si>
  <si>
    <t>Cena celkem</t>
  </si>
  <si>
    <t xml:space="preserve">výměra </t>
  </si>
  <si>
    <t>cena</t>
  </si>
  <si>
    <t>(Kč)</t>
  </si>
  <si>
    <t>celkem</t>
  </si>
  <si>
    <t>stavba:</t>
  </si>
  <si>
    <t>Dílčí název</t>
  </si>
  <si>
    <t xml:space="preserve">          Cena za jednotku</t>
  </si>
  <si>
    <t>počet ks</t>
  </si>
  <si>
    <t>CELKEM bez DPH</t>
  </si>
  <si>
    <t>DPH 21%</t>
  </si>
  <si>
    <t>CELKEM s DPH 21%</t>
  </si>
  <si>
    <t>akce:</t>
  </si>
  <si>
    <t>Vedlejší a ostatní náklady</t>
  </si>
  <si>
    <t>.-průzkumné, projektové a inženýrské práce:</t>
  </si>
  <si>
    <t>.-zařízení staveniště:</t>
  </si>
  <si>
    <t>.-ostatní náklady:</t>
  </si>
  <si>
    <t>Vedlejší a ostatní náklady celkem</t>
  </si>
  <si>
    <t>VON</t>
  </si>
  <si>
    <t>jednotky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</si>
  <si>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</si>
  <si>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kpl</t>
  </si>
  <si>
    <t>hod</t>
  </si>
  <si>
    <t>ks</t>
  </si>
  <si>
    <t>kg</t>
  </si>
  <si>
    <t>.-ostatní:</t>
  </si>
  <si>
    <t>.-materiál, dodávka, výroba:</t>
  </si>
  <si>
    <t>Rekapitulace soupisu prací</t>
  </si>
  <si>
    <t>Položkový soupis prací a dodávek</t>
  </si>
  <si>
    <t>č.pol.</t>
  </si>
  <si>
    <t>díly</t>
  </si>
  <si>
    <t>[ks]</t>
  </si>
  <si>
    <t>.-montáže</t>
  </si>
  <si>
    <t>.-protikorozní ochrana OK:</t>
  </si>
  <si>
    <t>.-demontáže, bourání, pomocné práce</t>
  </si>
  <si>
    <t>t</t>
  </si>
  <si>
    <t>Vedlejší a ostatní náklady (VON)</t>
  </si>
  <si>
    <t>VD:</t>
  </si>
  <si>
    <t>položka</t>
  </si>
  <si>
    <t>Dolní Beřkovice</t>
  </si>
  <si>
    <t>Montážní opravné</t>
  </si>
  <si>
    <t>práce</t>
  </si>
  <si>
    <t>.- dokumentace skutečného provedení prací, doklady</t>
  </si>
  <si>
    <t>.- likvidace odpadu (stavební suť, plasty, obaly, apod.)</t>
  </si>
  <si>
    <t>.- Inženýrská příprava - plán prací, plán pro případ havárie, pokyny BOZP</t>
  </si>
  <si>
    <t>.- spojovací materiál přírub A2/A4</t>
  </si>
  <si>
    <t>.- přesuny pracovníků, materiálu a techniky mimostaveništní</t>
  </si>
  <si>
    <t>.-opravné a úpravné práce na stavbě</t>
  </si>
  <si>
    <t>.-opravné a úpravné práce v dílnách zhotovitele</t>
  </si>
  <si>
    <t>poznámky</t>
  </si>
  <si>
    <t>.- uvolnění DN400 do dolní vody - potápěči</t>
  </si>
  <si>
    <t>.- servisní potapěčské práce</t>
  </si>
  <si>
    <t>.- zavodnění a komplexní přezkoušení opraveného úseku potrubí DN400</t>
  </si>
  <si>
    <t>.- přípravky, pomocné konstrukce, bednění, spotř.mat. nedefinovaný</t>
  </si>
  <si>
    <t>.- zdvihací a manipuilační technika - kladkostroje, jeřáb, vozíky</t>
  </si>
  <si>
    <t>1_1</t>
  </si>
  <si>
    <t>1_2</t>
  </si>
  <si>
    <t>1_3</t>
  </si>
  <si>
    <t>1_4</t>
  </si>
  <si>
    <t>1_5</t>
  </si>
  <si>
    <t>1_6</t>
  </si>
  <si>
    <t>1_7</t>
  </si>
  <si>
    <t>1_8</t>
  </si>
  <si>
    <t>1_9</t>
  </si>
  <si>
    <t>1_10</t>
  </si>
  <si>
    <t>1_11</t>
  </si>
  <si>
    <t>1_12</t>
  </si>
  <si>
    <t>1_13</t>
  </si>
  <si>
    <t>1_14</t>
  </si>
  <si>
    <t>1_15</t>
  </si>
  <si>
    <t>1_16</t>
  </si>
  <si>
    <t>1_17</t>
  </si>
  <si>
    <t>1_18</t>
  </si>
  <si>
    <t>1_19</t>
  </si>
  <si>
    <t>1_20</t>
  </si>
  <si>
    <t>1_21</t>
  </si>
  <si>
    <t>1_22</t>
  </si>
  <si>
    <t>2_1</t>
  </si>
  <si>
    <t>2_2</t>
  </si>
  <si>
    <t>2_3</t>
  </si>
  <si>
    <t>2_4</t>
  </si>
  <si>
    <t>2_5</t>
  </si>
  <si>
    <t>2_6</t>
  </si>
  <si>
    <t>2_7</t>
  </si>
  <si>
    <t>2_8</t>
  </si>
  <si>
    <t>2_9</t>
  </si>
  <si>
    <t>2_10</t>
  </si>
  <si>
    <t>2_11</t>
  </si>
  <si>
    <t>2_12</t>
  </si>
  <si>
    <t>2_13</t>
  </si>
  <si>
    <t>2_14</t>
  </si>
  <si>
    <t>2_15</t>
  </si>
  <si>
    <t>2_16</t>
  </si>
  <si>
    <t>2_17</t>
  </si>
  <si>
    <t>2_18</t>
  </si>
  <si>
    <t>2_19</t>
  </si>
  <si>
    <t>2_20</t>
  </si>
  <si>
    <t>VD Dolní Beřkovice, oprava ovládacích uzávěrů na levém jezovém poli</t>
  </si>
  <si>
    <t>I.etapa - odpojení LJP od systému</t>
  </si>
  <si>
    <t>II.etapa - oprava potrubního systému LJP</t>
  </si>
  <si>
    <t>.- uzavření DN400 LJP do dolní vody - potápěči</t>
  </si>
  <si>
    <r>
      <t xml:space="preserve">.- demontáž "T" dílu DN500/DN400 (LBP) včetně odsunu dílů a suti
  </t>
    </r>
    <r>
      <rPr>
        <i/>
        <sz val="10"/>
        <rFont val="Arial CE"/>
        <family val="2"/>
        <charset val="238"/>
      </rPr>
      <t xml:space="preserve">  - uzavření uzávěru č.101, 103, 104, 106,  107 a 102
   - demontáž kolene před č.101
   - demontáž "T" DN500/DN400 včetně podstavy a začištění betonu
   - dočasné uzavření gravitece slepými přírubami - 2x DN500 a 1x DN400</t>
    </r>
  </si>
  <si>
    <t>.- montáž podpěrné konstrukce pro "T" 500/400 v LBP (kotvy, sedlo)</t>
  </si>
  <si>
    <t>.- podpěrná konstrukce (sedlo) pro DN500 s kotvami</t>
  </si>
  <si>
    <t>.- příruba slepá DN500 - dočasná</t>
  </si>
  <si>
    <t>.- příruba slepá DN400 - dočasná</t>
  </si>
  <si>
    <t>.- spojovací materiál pro příruby A2/A4</t>
  </si>
  <si>
    <t>.- spojovací materiál ostatní A2/A4 (kotvy, podpěra, apod.)</t>
  </si>
  <si>
    <r>
      <t xml:space="preserve">.- povrchová ochrana OK (EP, Im1, H - finální NDFT 500 </t>
    </r>
    <r>
      <rPr>
        <sz val="10"/>
        <color indexed="8"/>
        <rFont val="Symbol"/>
        <family val="1"/>
        <charset val="2"/>
      </rPr>
      <t>m</t>
    </r>
    <r>
      <rPr>
        <sz val="10"/>
        <color indexed="8"/>
        <rFont val="Arial CE"/>
        <family val="2"/>
        <charset val="238"/>
      </rPr>
      <t>m)</t>
    </r>
  </si>
  <si>
    <r>
      <t xml:space="preserve">.- šoupě nožové DN500, min. PN6, mezipřírubové, ovl. manuální 
</t>
    </r>
    <r>
      <rPr>
        <i/>
        <sz val="10"/>
        <color indexed="8"/>
        <rFont val="Arial CE"/>
        <family val="2"/>
        <charset val="238"/>
      </rPr>
      <t xml:space="preserve">   - ověřit připojovací rozměry
   - dodáno včetně PKO od výrobce</t>
    </r>
  </si>
  <si>
    <r>
      <t xml:space="preserve">.- přírubová těsnění bezasbestová
 </t>
    </r>
    <r>
      <rPr>
        <i/>
        <sz val="10"/>
        <color indexed="8"/>
        <rFont val="Arial CE"/>
        <family val="2"/>
        <charset val="238"/>
      </rPr>
      <t xml:space="preserve">  - DN500 - 5x
   - DN400 - 3x</t>
    </r>
  </si>
  <si>
    <t>.- obetonování patky podpěry potrubí</t>
  </si>
  <si>
    <r>
      <t xml:space="preserve">.-revize napojovacích přírub DN500
</t>
    </r>
    <r>
      <rPr>
        <i/>
        <sz val="10"/>
        <rFont val="Arial CE"/>
        <family val="2"/>
        <charset val="238"/>
      </rPr>
      <t xml:space="preserve">  - očištění přírub po demontáži
  - kontola těsnících ploch, začištění
  - kontola děr, drobné opravy</t>
    </r>
  </si>
  <si>
    <r>
      <t xml:space="preserve">.- zavodnění a komplexní přezkoušení gravitačního potrubí do PS a SS
</t>
    </r>
    <r>
      <rPr>
        <i/>
        <sz val="10"/>
        <rFont val="Arial CE"/>
        <family val="2"/>
        <charset val="238"/>
      </rPr>
      <t xml:space="preserve">   - za účasti provozovatele VD</t>
    </r>
  </si>
  <si>
    <r>
      <t xml:space="preserve">.-revize napojovacích přírub DN400 (1x)  a DN200 (2x)
</t>
    </r>
    <r>
      <rPr>
        <i/>
        <sz val="10"/>
        <rFont val="Arial CE"/>
        <family val="2"/>
        <charset val="238"/>
      </rPr>
      <t xml:space="preserve">  - očištění přírub po demontáži
  - kontola těsnících ploch, začištění
  - kontola děr, drobné opravy</t>
    </r>
  </si>
  <si>
    <r>
      <t xml:space="preserve">.- Revize/oprava konzoly rámu převodovky
 </t>
    </r>
    <r>
      <rPr>
        <i/>
        <sz val="10"/>
        <rFont val="Arial CE"/>
        <family val="2"/>
        <charset val="238"/>
      </rPr>
      <t xml:space="preserve"> - očištění konzoly, kontrola ukotvení</t>
    </r>
  </si>
  <si>
    <r>
      <t xml:space="preserve">.- demontáž potrubí DN400 (č.102) k montážní vložce/kompenzátoru DN400
</t>
    </r>
    <r>
      <rPr>
        <i/>
        <sz val="10"/>
        <rFont val="Arial CE"/>
        <family val="2"/>
        <charset val="238"/>
      </rPr>
      <t xml:space="preserve">   - demontáž potrubí DN400 (2 přítuby)
   - demontáž montážní vložky DN400 (potrubí do dolní vody)
   - odsun potrubí z jezu
   - uzavření volného konce potrubí DN400 - těsněná deska</t>
    </r>
  </si>
  <si>
    <r>
      <t xml:space="preserve">.- montáž nového "T" 500/400  společně s nožovým šoupětem DN500, PN6
</t>
    </r>
    <r>
      <rPr>
        <i/>
        <sz val="10"/>
        <rFont val="Arial CE"/>
        <family val="2"/>
        <charset val="238"/>
      </rPr>
      <t xml:space="preserve">  - osazení nožového šoupěte DN500
  - montáž trubního dílu "T" DN500/400
  - montáž dočasné příruby DN400
  - montáž nového manometru na potrubí DN500 - 0-100 kPa (1 ATM)</t>
    </r>
  </si>
  <si>
    <t>1_23</t>
  </si>
  <si>
    <r>
      <t xml:space="preserve">.- měření tlaku - tlakoměr
   </t>
    </r>
    <r>
      <rPr>
        <i/>
        <sz val="10"/>
        <color indexed="8"/>
        <rFont val="Arial CE"/>
        <family val="2"/>
        <charset val="238"/>
      </rPr>
      <t xml:space="preserve">- manometr "bourdon" - </t>
    </r>
    <r>
      <rPr>
        <i/>
        <sz val="10"/>
        <color indexed="8"/>
        <rFont val="Symbol"/>
        <family val="1"/>
        <charset val="2"/>
      </rPr>
      <t>Æ</t>
    </r>
    <r>
      <rPr>
        <i/>
        <sz val="10"/>
        <color indexed="8"/>
        <rFont val="Arial CE"/>
        <family val="2"/>
        <charset val="238"/>
      </rPr>
      <t>100 mm; 0-100 kPa; M20 (G1/2")
   - zkušební 3 cestný kohout M20 (G1/2")</t>
    </r>
  </si>
  <si>
    <r>
      <t xml:space="preserve">.- demontáž/odpojení elektroinstalece a čidel ASŘ
   </t>
    </r>
    <r>
      <rPr>
        <i/>
        <sz val="10"/>
        <rFont val="Arial CE"/>
        <family val="2"/>
        <charset val="238"/>
      </rPr>
      <t xml:space="preserve"> - č. 100, 101,102, 103, 107</t>
    </r>
  </si>
  <si>
    <t>.- demontáž pohonu 3CV100 včetně stojanu</t>
  </si>
  <si>
    <r>
      <t xml:space="preserve">.- demontáž šoupat DN400 č.101 a 102 (určena k repasi)
 </t>
    </r>
    <r>
      <rPr>
        <i/>
        <sz val="10"/>
        <rFont val="Arial CE"/>
        <family val="2"/>
        <charset val="238"/>
      </rPr>
      <t xml:space="preserve">  - demontáž od 3CV
   - přesun armatur z jezu na břeh</t>
    </r>
  </si>
  <si>
    <r>
      <t xml:space="preserve">.-Stavební úprava výklenku pod 3CV v LBP
   - prodloužení výklenku v podlaze a odvodňpvací žlábek
</t>
    </r>
    <r>
      <rPr>
        <i/>
        <sz val="10"/>
        <rFont val="Arial CE"/>
        <family val="2"/>
        <charset val="238"/>
      </rPr>
      <t xml:space="preserve">  - zaříznutí, odbourání a zahlazení povrchu betonu (sanační stěrka) 
  - včetně přesunů a manipulace se sutí</t>
    </r>
  </si>
  <si>
    <t xml:space="preserve">.- konec potrubí D400 do dolní vody cca 0.5 m (vně i uvnitř) </t>
  </si>
  <si>
    <t>.- potrubí DN200 (č. 107) cca 0.2 m (vně i uvnitř)</t>
  </si>
  <si>
    <r>
      <t xml:space="preserve">.- Oprava/repase planetové převodovky 3CV č. 100
 </t>
    </r>
    <r>
      <rPr>
        <i/>
        <sz val="10"/>
        <rFont val="Arial CE"/>
        <family val="2"/>
        <charset val="238"/>
      </rPr>
      <t xml:space="preserve"> - rozebrání dílu a vypracování nálezové zprávy
  - výměna poškozených dílu (ložiska, gufera, spoj.mat., těsnění, apod.)
  - odstranění rzi a starých nátěrů (otryskání korpusu a přírub)
  - oprava funkčních ploch (ozubené převody, hřídele, těsnící plochy)
  - obnova PKO včetně vnitřního povrchu dílů - součást položky.
  - zpětné sestavení převodovky včetně náplně (převodový olej)
  - výstupní zkouška funkčnosti  - zpráva
  - včetně manipulace a přesunů</t>
    </r>
  </si>
  <si>
    <r>
      <t xml:space="preserve">.- Repase montážní vložky DN400 (odpad z 3CV do dolní vody)
 </t>
    </r>
    <r>
      <rPr>
        <i/>
        <sz val="10"/>
        <rFont val="Arial CE"/>
        <family val="2"/>
        <charset val="238"/>
      </rPr>
      <t xml:space="preserve"> - rozebrání dílu a vypracování nálezové zprávy
  - otryskání dílů vně i uvnitř (Sa2.5)
  - výměna poškozených dílu (spoj.mat., těsnění, apod.)
  - oprava funkčních ploch - zabroušení
  - obnova protikorozní ochrany všech dílů vně i uvnitř - součást položky
  - zpětné sestavení mont.vložky
  - výstupní zkouška funkčnosti  - zpráva
  - včetně manipulace a přesunů</t>
    </r>
  </si>
  <si>
    <t>.- čep MZV na sektoru</t>
  </si>
  <si>
    <t>.- deska prostupu uvnitř tlačné komory</t>
  </si>
  <si>
    <t>.- otryskání povrchu OK tlakovou vodou (potrubí na VD)</t>
  </si>
  <si>
    <t xml:space="preserve">.- konec potrubí D500 z regulační nádrže cca 0.5 m (uvnitř) </t>
  </si>
  <si>
    <t xml:space="preserve">.- konec potrubí D500 do jezu cca 0.5 m (uvnitř) </t>
  </si>
  <si>
    <r>
      <t xml:space="preserve">.- příprava povrchů OK- otryskání Sa 2.5
</t>
    </r>
    <r>
      <rPr>
        <i/>
        <sz val="10"/>
        <color indexed="8"/>
        <rFont val="Arial CE"/>
        <family val="2"/>
        <charset val="238"/>
      </rPr>
      <t xml:space="preserve">  - nové trubní díly vně i uvnitř
   - podpěrná konstrukce trubního dílu</t>
    </r>
  </si>
  <si>
    <t>.- příprava povrchů OK- mechanické očištění St2.0 (na VD)</t>
  </si>
  <si>
    <t>.- příprava povrchů OK- otryskání Sa 2.5</t>
  </si>
  <si>
    <t>.- konzola rámu převodovky na zdi LBP</t>
  </si>
  <si>
    <t>.- revidované díly prostupu MZV na VD</t>
  </si>
  <si>
    <t xml:space="preserve">.- koleno DN400 do č.101 (vně i uvnitř) </t>
  </si>
  <si>
    <t xml:space="preserve">.- koleno DN400  z č.102 (vně i uvnitř) </t>
  </si>
  <si>
    <t xml:space="preserve">.- koleno DN400 do mont.vložky na potrubí dolní vody (vně i uvnitř) </t>
  </si>
  <si>
    <t xml:space="preserve">.- "T" díl DN400/200 do tlační komory (vně i uvnitř) </t>
  </si>
  <si>
    <t xml:space="preserve">.- koleno DN400  pod 3 CV včetně podstav (vně i uvnitř) </t>
  </si>
  <si>
    <t xml:space="preserve">.- doměrek DN200 u stropu strojovny (vně i uvnitř) </t>
  </si>
  <si>
    <t xml:space="preserve">.- doměrek DN200 místo č. 107 (vně i uvnitř) </t>
  </si>
  <si>
    <t xml:space="preserve">.- koleno DN200 do č.107 (vně i uvnitř) </t>
  </si>
  <si>
    <t xml:space="preserve">.- ohyb DN200 od č.107 do DN400 (vně i uvnitř) </t>
  </si>
  <si>
    <t xml:space="preserve">.- spojovací díl "S" s toč.přírubou na DN400 do dolní vody (vně i uvnitř) </t>
  </si>
  <si>
    <t>.- příruba slepá DN200 - dočasná</t>
  </si>
  <si>
    <t>.- příruba/deska na DN400 do dolní vody - dočasná</t>
  </si>
  <si>
    <t xml:space="preserve">.- koleno DN400 svařované segmentové pod 3CV s podstavou </t>
  </si>
  <si>
    <t xml:space="preserve">.- spojovací díl "S" s toč.přírubou (dole) a závěsem  na DN400 do dolní vody </t>
  </si>
  <si>
    <t>.- těsnění přírubové bezasbestové
  - DN200 - cca 8x
  - DN400 - cca 14x</t>
  </si>
  <si>
    <t>.- kardanová hřídel 3CV k MZV (cca 0.6 m)</t>
  </si>
  <si>
    <t>.- kardanová hřídel 3CV k pohonu (cca 1.0 m)</t>
  </si>
  <si>
    <t>.- průvrt stropu nad 3CV pro nové osazení pohonu</t>
  </si>
  <si>
    <r>
      <t xml:space="preserve">.- montáž potrubí DN400 od 3CV do regulační nádrže
 </t>
    </r>
    <r>
      <rPr>
        <i/>
        <sz val="10"/>
        <rFont val="Arial CE"/>
        <family val="2"/>
        <charset val="238"/>
      </rPr>
      <t xml:space="preserve">  - nutné krátkodobé odstavení gravitačního potrubí s odvodněním v LBP
   - montáž kolene DN400
   - zavodnění systému gravitačního potrubí</t>
    </r>
  </si>
  <si>
    <r>
      <t xml:space="preserve">.- montáž potrubí DN200 - přímé čerpání
 </t>
    </r>
    <r>
      <rPr>
        <i/>
        <sz val="10"/>
        <rFont val="Arial CE"/>
        <family val="2"/>
        <charset val="238"/>
      </rPr>
      <t xml:space="preserve">  - osazení trubních dílů
   - montáž klapky č.107 s pohonem</t>
    </r>
  </si>
  <si>
    <r>
      <t xml:space="preserve">.- úpravy elektroinstalace, zapojení pohonů 
</t>
    </r>
    <r>
      <rPr>
        <i/>
        <sz val="10"/>
        <rFont val="Arial CE"/>
        <family val="2"/>
        <charset val="238"/>
      </rPr>
      <t xml:space="preserve">   - úprava a zapojení elektroinstalace k přemístěnému č. 107
   - zapojení pohonu č. 103 (AUMA 16.2.)
   - úprava elektroinstalace a zapojení pohonu 3CV (původní pohon)</t>
    </r>
  </si>
  <si>
    <r>
      <t xml:space="preserve">.- Revize/oprava dílů mechanické zpětné vazby - čep na sektoru, prostup zdí
 </t>
    </r>
    <r>
      <rPr>
        <i/>
        <sz val="10"/>
        <rFont val="Arial CE"/>
        <family val="2"/>
        <charset val="238"/>
      </rPr>
      <t xml:space="preserve"> - očištění čepu i prostupu a vypracování nálezové zprávy
  - výměna poškozených dílu (spoj.mat., těsnění, pouzdra, apod.)
  - oprava funkčních ploch - zabroušení
  - zpětné sestavení čepu i prostupu pilířem
   - včetně manipulace a přesunů</t>
    </r>
  </si>
  <si>
    <r>
      <t xml:space="preserve">.- Oprava/repase šoupěte DN400 č. 101, 102
 </t>
    </r>
    <r>
      <rPr>
        <i/>
        <sz val="10"/>
        <rFont val="Arial CE"/>
        <family val="2"/>
        <charset val="238"/>
      </rPr>
      <t xml:space="preserve"> - rozebrání šoupěte
  - vypracování nálezové zprávy
  - výměna/oprava poškozených dílu (předpoklad - vřeteno, matice, těsnící díly)
  - odstranění rzi a starých nátěrů (otryskání)
  - oprava funkčních ploch
  - obnova protikorozní ochrany včetně vnitřního povrchu dílů - součást položky
  - zpětné sestavení šoupětě (doplnění/výměna spoj. mat)
  - výstupní zkouška funkčnosti  - zpráva
  - včetně manipulace a přesunů</t>
    </r>
  </si>
  <si>
    <r>
      <t>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</si>
  <si>
    <t>.- potrubí DN400 do tlačné komory (vně i uvnitř skrz zeď)</t>
  </si>
  <si>
    <r>
      <t xml:space="preserve">.- ventil trojcestný (3CV) s pístem č. 100 (armatura)
</t>
    </r>
    <r>
      <rPr>
        <i/>
        <sz val="10"/>
        <color indexed="8"/>
        <rFont val="Arial CE"/>
        <family val="2"/>
        <charset val="238"/>
      </rPr>
      <t xml:space="preserve">  - svařenec armatury včetně PKO
  - součástí dodávky bude i dílenská dokumntace</t>
    </r>
  </si>
  <si>
    <r>
      <t xml:space="preserve">.- hlava 3CV - napojení převodovky na hřídel, osazení čidel (30kg)
</t>
    </r>
    <r>
      <rPr>
        <i/>
        <sz val="10"/>
        <color indexed="8"/>
        <rFont val="Arial CE"/>
        <family val="2"/>
        <charset val="238"/>
      </rPr>
      <t xml:space="preserve">  - svařenec dílu, vnitřní vybavení včetně PKO
  - součástí dodávky bude i dílenská dokumntace</t>
    </r>
  </si>
  <si>
    <t>2_21</t>
  </si>
  <si>
    <t>2_22</t>
  </si>
  <si>
    <t>2_23</t>
  </si>
  <si>
    <t>2_24</t>
  </si>
  <si>
    <t>2_25</t>
  </si>
  <si>
    <t>2_26</t>
  </si>
  <si>
    <t>2_27</t>
  </si>
  <si>
    <t>2_28</t>
  </si>
  <si>
    <t>2_29</t>
  </si>
  <si>
    <t>2_30</t>
  </si>
  <si>
    <t>2_31</t>
  </si>
  <si>
    <t>2_32</t>
  </si>
  <si>
    <t>2_33</t>
  </si>
  <si>
    <t>2_34</t>
  </si>
  <si>
    <t>2_35</t>
  </si>
  <si>
    <t>2_36</t>
  </si>
  <si>
    <t>2_37</t>
  </si>
  <si>
    <t>2_38</t>
  </si>
  <si>
    <t>2_39</t>
  </si>
  <si>
    <t>2_40</t>
  </si>
  <si>
    <t>2_41</t>
  </si>
  <si>
    <t>2_42</t>
  </si>
  <si>
    <t>2_43</t>
  </si>
  <si>
    <t>2_44</t>
  </si>
  <si>
    <t>2_45</t>
  </si>
  <si>
    <t>2_46</t>
  </si>
  <si>
    <t>2_47</t>
  </si>
  <si>
    <t>2_48</t>
  </si>
  <si>
    <t>2_49</t>
  </si>
  <si>
    <t>2_50</t>
  </si>
  <si>
    <t>2_51</t>
  </si>
  <si>
    <t>2_52</t>
  </si>
  <si>
    <t>2_53</t>
  </si>
  <si>
    <t>2_54</t>
  </si>
  <si>
    <t>2_55</t>
  </si>
  <si>
    <t>2_56</t>
  </si>
  <si>
    <t>2_57</t>
  </si>
  <si>
    <t>2_58</t>
  </si>
  <si>
    <t>2_59</t>
  </si>
  <si>
    <t>2_60</t>
  </si>
  <si>
    <t>2_61</t>
  </si>
  <si>
    <t>2_62</t>
  </si>
  <si>
    <t>2_63</t>
  </si>
  <si>
    <t>2_64</t>
  </si>
  <si>
    <r>
      <t xml:space="preserve">.- Přístupová konstrukce k č. 101 a hlavě 3CV
</t>
    </r>
    <r>
      <rPr>
        <i/>
        <sz val="10"/>
        <color indexed="8"/>
        <rFont val="Arial CE"/>
        <family val="2"/>
        <charset val="238"/>
      </rPr>
      <t xml:space="preserve">   - výška 1 m, šířka 600 mm</t>
    </r>
    <r>
      <rPr>
        <sz val="10"/>
        <color indexed="8"/>
        <rFont val="Arial CE"/>
        <family val="2"/>
        <charset val="238"/>
      </rPr>
      <t xml:space="preserve">
</t>
    </r>
    <r>
      <rPr>
        <i/>
        <sz val="10"/>
        <color indexed="8"/>
        <rFont val="Arial CE"/>
        <family val="2"/>
        <charset val="238"/>
      </rPr>
      <t xml:space="preserve">   - ocelový svařovaný rám kotvený do podlahy se zábradlím
   - podesty a schody tvořené pororošty
   - PKO - metalizace Zn</t>
    </r>
  </si>
  <si>
    <t>F. Soupis prací a dodávek</t>
  </si>
  <si>
    <t>F.1.</t>
  </si>
  <si>
    <t>F.2.</t>
  </si>
  <si>
    <t>F.3.</t>
  </si>
  <si>
    <t>.- plovoucí technika - prám, ponton s pohonem apod.</t>
  </si>
  <si>
    <r>
      <t xml:space="preserve">.- dílenská dokumentace, technické specifikace dodávky
</t>
    </r>
    <r>
      <rPr>
        <i/>
        <sz val="10"/>
        <color indexed="8"/>
        <rFont val="Arial CE"/>
        <family val="2"/>
        <charset val="238"/>
      </rPr>
      <t xml:space="preserve">  - kromě dodávaných armatur (viz položky)</t>
    </r>
  </si>
  <si>
    <t>2_65</t>
  </si>
  <si>
    <t>2_66</t>
  </si>
  <si>
    <t>2_67</t>
  </si>
  <si>
    <r>
      <t xml:space="preserve">.- trubní díl "T" DN500/400 přírubový s kolenem svařovaný, - atyp
</t>
    </r>
    <r>
      <rPr>
        <i/>
        <sz val="10"/>
        <color indexed="8"/>
        <rFont val="Arial CE"/>
        <family val="2"/>
        <charset val="238"/>
      </rPr>
      <t xml:space="preserve">  - nutno sladit napojovací příruby DN500, DN400
  - "T" kus DN500, konické zúžení a segmentový oblouk</t>
    </r>
  </si>
  <si>
    <t>.- kompenzátor pryžový DN400, PN6</t>
  </si>
  <si>
    <t>.- šoupě klínové, víkové DN400 DN400, PN6 s pohonem (AUMA 16.2)</t>
  </si>
  <si>
    <t>.- koleno svařované, segmentové DN400, (ověřit příruby) k č. 101</t>
  </si>
  <si>
    <t>.- koleno svařované, segmentové DN400, (ověřit příruby) za č. 102</t>
  </si>
  <si>
    <t>.- koleno svařované, segmentové DN400 u komp. do dolní vody (ověřit příruby)</t>
  </si>
  <si>
    <t>.- doměrek svařovaný přírubový DN200, (ověřit příruby) dl. 400 mm</t>
  </si>
  <si>
    <t>.- příruba DN200 na volný konec potrubí DN200 (ověřit příruby)</t>
  </si>
  <si>
    <t>,- trubní díl přímý přírubový svařovaný DN200, (ověřit příruby) dl. 2770 mm</t>
  </si>
  <si>
    <t>.- koleno segmentové svařované přírubové DN200, PN6 (k č.107)</t>
  </si>
  <si>
    <r>
      <t>.- ohyb segmentový, svařovaný přírubový 45</t>
    </r>
    <r>
      <rPr>
        <sz val="10"/>
        <color indexed="8"/>
        <rFont val="Calibri"/>
        <family val="2"/>
        <charset val="238"/>
      </rPr>
      <t>°</t>
    </r>
    <r>
      <rPr>
        <sz val="10"/>
        <color indexed="8"/>
        <rFont val="Arial CE"/>
        <family val="2"/>
        <charset val="238"/>
      </rPr>
      <t xml:space="preserve"> DN200, PN6</t>
    </r>
  </si>
  <si>
    <t>2_68</t>
  </si>
  <si>
    <t>2_69</t>
  </si>
  <si>
    <t>2_70</t>
  </si>
  <si>
    <r>
      <t xml:space="preserve">.- materiál pro stavební úpravu výklenku 3CV
</t>
    </r>
    <r>
      <rPr>
        <i/>
        <sz val="10"/>
        <color indexed="8"/>
        <rFont val="Arial CE"/>
        <family val="2"/>
        <charset val="238"/>
      </rPr>
      <t xml:space="preserve">  - beton, stěrka, bednění, apod</t>
    </r>
  </si>
  <si>
    <t>2_71</t>
  </si>
  <si>
    <r>
      <t xml:space="preserve">.- materiál pro úpravu vodovodu PEHD D60 - elektrotvarovky
</t>
    </r>
    <r>
      <rPr>
        <i/>
        <sz val="10"/>
        <color indexed="8"/>
        <rFont val="Arial CE"/>
        <family val="2"/>
        <charset val="238"/>
      </rPr>
      <t xml:space="preserve">  - 2 ks spojky, 3 kolena, cca 3 m potrubí a kot.objímky</t>
    </r>
  </si>
  <si>
    <r>
      <t xml:space="preserve">.- materiál pro úpravu potrubí ostřiku - OC DN60 (DN50)
</t>
    </r>
    <r>
      <rPr>
        <i/>
        <sz val="10"/>
        <color indexed="8"/>
        <rFont val="Arial CE"/>
        <family val="2"/>
        <charset val="238"/>
      </rPr>
      <t xml:space="preserve">  - 2 ks spojky, 2 kolena, cca 3 m potrubí a kot. Objímky</t>
    </r>
  </si>
  <si>
    <t>.- závěsná konzola pro DN200 nad 3CV kotvená do stropu</t>
  </si>
  <si>
    <t>2_72</t>
  </si>
  <si>
    <r>
      <t xml:space="preserve">.- montáž čidel ASŘ, kalibrace a nastavení
</t>
    </r>
    <r>
      <rPr>
        <i/>
        <sz val="10"/>
        <rFont val="Arial CE"/>
        <family val="2"/>
        <charset val="238"/>
      </rPr>
      <t xml:space="preserve">   -  čidla na 3CV, č.101 a 102
   - pohony č. 103 a 107
   - případná úprava SW vyplývající ze změny pohybu uvnitř 3CV (poloha pístu)</t>
    </r>
  </si>
  <si>
    <t xml:space="preserve">   - kompetní zařízení staveniště včetně prvků BOZP a havarijního vybavení
   - zajištění hygieny pro pracovníky, ochranné pomůcky
   - připojení ZS na IS, spotřeba energií
   - zajištění a vybavení mezideponií, jejich ochrana
   - plocha pro separaci odpadu a šrotu
   - průběžný úklid staveniště/pracoviště, bezpečnost pohybu</t>
  </si>
  <si>
    <r>
      <t xml:space="preserve">.- demontáž potrubí přímého čerpání  DN250/200
</t>
    </r>
    <r>
      <rPr>
        <i/>
        <sz val="10"/>
        <rFont val="Arial CE"/>
        <family val="2"/>
        <charset val="238"/>
      </rPr>
      <t xml:space="preserve">  - demontáž potrubních dílů DN250 a DN200 od "T" k první přírubě
  - provizorní uzavření DN200 - slepá příruba
  - včetně manipulace a přesunů dílů ven z jezu </t>
    </r>
  </si>
  <si>
    <r>
      <t xml:space="preserve">.-Úprava/ vedení vodovodního řadu PEHD D90 v LBP - 7 m
</t>
    </r>
    <r>
      <rPr>
        <i/>
        <sz val="10"/>
        <rFont val="Arial CE"/>
        <family val="2"/>
        <charset val="238"/>
      </rPr>
      <t xml:space="preserve">  - odstavení řadu a vypuštění potrubí 
  - montáž potrubí - elektrotvarovky D90 PEHD, kotvení do stav.konstr. 
  - zavodnění řadu, zkouška těsnosti, uvedení do provozu - zpráva
poznámka: jedná se o potrubí s pitnou vodou zásobující obyvatele, je nutné jej okamžitě opět propojít a zásobování obnovit (cca 1 směna)</t>
    </r>
  </si>
  <si>
    <r>
      <t xml:space="preserve">.-Úprava potrubí pro technologickou vodu OC DN60 v LBP - 7 m
</t>
    </r>
    <r>
      <rPr>
        <i/>
        <sz val="10"/>
        <rFont val="Arial CE"/>
        <family val="2"/>
        <charset val="238"/>
      </rPr>
      <t xml:space="preserve">  - odstavení potrubí
   - demontáž starého potrubí 
  - montáž nového potrubí - ocel, šroubové spoje, kotvení do stav.konstr. 
  - zavodnění potrubí, zkouška těsnosti, uvedení do provozu - zpráva</t>
    </r>
  </si>
  <si>
    <t>Celkem I. a II. etapa</t>
  </si>
  <si>
    <t>.- "T" kus DN400/200 svařovaný, zalomený (sjednotit příruby)</t>
  </si>
  <si>
    <t>.- doměrek svařovaný přírubový DN400, PN10,  dl. 400 mm</t>
  </si>
  <si>
    <t xml:space="preserve">.- doměrek mezi č.101 a 3CV DN400, PN10, dl.  400 mm (vně i uvnitř) </t>
  </si>
  <si>
    <t>2_73</t>
  </si>
  <si>
    <r>
      <t xml:space="preserve">.- demontáž MZV
</t>
    </r>
    <r>
      <rPr>
        <i/>
        <sz val="10"/>
        <rFont val="Arial CE"/>
        <family val="2"/>
        <charset val="238"/>
      </rPr>
      <t xml:space="preserve">  - demontáž táhla a páky MZV v tlačné komoře
  - demontáž hřídele MZV a prostupu do tlačné komory
  - včetně manipulace a přesunů dílů ven z jezu </t>
    </r>
  </si>
  <si>
    <r>
      <t xml:space="preserve">.- Revize klapky DN200 mezipřírubové s pohonem AUMA č.107
 </t>
    </r>
    <r>
      <rPr>
        <i/>
        <sz val="10"/>
        <rFont val="Arial CE"/>
        <family val="2"/>
        <charset val="238"/>
      </rPr>
      <t xml:space="preserve"> - rozebrání dílu a vypracování nálezové zprávy
  - výměna poškozených dílu (spoj.mat., těsnění, apod.)
  - příprava povrchu pro opravu nátěru - mechanicky (otluky tělesa i disku)
  - oprava funkčních ploch - zabroušení vytmelení
  - oprava protikorozní ochrany opravovaných ploch - součást položky
  - zpětné sestavení klapky s pohonem
   - nastavení koncových a momentových spínačů pohonu
  - výstupní zkouška funkčnosti  - zpráva
  - včetně manipulace a přesunů</t>
    </r>
  </si>
  <si>
    <r>
      <t xml:space="preserve">.- Repase stávající převodovky MZV (WT 625 BEWARED)
 </t>
    </r>
    <r>
      <rPr>
        <i/>
        <sz val="10"/>
        <rFont val="Arial CE"/>
        <family val="2"/>
        <charset val="238"/>
      </rPr>
      <t xml:space="preserve"> - otevření převodovky a vypracování nálezové zprávy
  - vypuštění mazací náplně, vyčištění skříně
  - výměna poškozených dílů (těsnění, ložiska, apod.)
  - zpětné sestavení převodovky
  - obnova vnější protikorozní ochrany (součást položky)
  - nová mazací náplň převodovky
  - výstupní zkouška funkčnosti  - zpráva
  - včetně manipulace a přesunů</t>
    </r>
  </si>
  <si>
    <r>
      <t xml:space="preserve">.- odvzdušňovací ventil horní komory 3CV
   </t>
    </r>
    <r>
      <rPr>
        <i/>
        <sz val="10"/>
        <color indexed="8"/>
        <rFont val="Arial CE"/>
        <family val="2"/>
        <charset val="238"/>
      </rPr>
      <t>- G 1/2"-1" osazený do víka 3CV
   - samočinná odvzdušňovací armatura</t>
    </r>
  </si>
  <si>
    <r>
      <t xml:space="preserve">.- montáž převodovky MZV ve strojovně
 </t>
    </r>
    <r>
      <rPr>
        <i/>
        <sz val="10"/>
        <rFont val="Arial CE"/>
        <family val="2"/>
        <charset val="238"/>
      </rPr>
      <t xml:space="preserve">  - montáž převodovky na hřídel MZV včetně mech, ukazatele polohy
   - současně montáž rámu převodovky
   - včetně manipulace a přesunů v rámci VD</t>
    </r>
  </si>
  <si>
    <r>
      <t xml:space="preserve">.- montáž kontrolního měření tlaku -  manometry
</t>
    </r>
    <r>
      <rPr>
        <i/>
        <sz val="10"/>
        <rFont val="Arial CE"/>
        <family val="2"/>
        <charset val="238"/>
      </rPr>
      <t xml:space="preserve">   - 1 x 3CV, 1x DN400 - TK, 1x DN400 - RN, 1x DN400 - DV</t>
    </r>
  </si>
  <si>
    <r>
      <t xml:space="preserve">.- montáž nového 3CV
   - montáž potrubí DN400 do TK včetně armatur (č.103, kompenzátor)
 </t>
    </r>
    <r>
      <rPr>
        <i/>
        <sz val="10"/>
        <rFont val="Arial CE"/>
        <family val="2"/>
        <charset val="238"/>
      </rPr>
      <t xml:space="preserve">  - osazení nového 3CV do strojovny s ukotvením do podlahy
   - montáž repasovaných šoupat č. 101 (s doměrkem) a 102 na 3CV
   - montáž nové hlavy 3CV a repas.planetové převodovky
   - montáž odvzdušnění 3CV
   - propojení 3CV s MZV kardanovou hřídelí
   - montáž pohonu 3CV (AUMA+stojan) s propojením kardan. hřídelí
   - včetně  manipulace a přesunů dílů na VD</t>
    </r>
  </si>
  <si>
    <r>
      <t xml:space="preserve">.- montáž MZV levého sektoru
 </t>
    </r>
    <r>
      <rPr>
        <i/>
        <sz val="10"/>
        <rFont val="Arial CE"/>
        <family val="2"/>
        <charset val="238"/>
      </rPr>
      <t xml:space="preserve">  - montáž hřídele do prostupu ve stěně TK
   - montáž nové páky a táhla v tlačné komoře s připojením na sektor</t>
    </r>
  </si>
  <si>
    <t>.- nové táhlo délky cca 1.5 m s naklápěcími a stavitelnými hlavami</t>
  </si>
  <si>
    <t>.- páka MZV</t>
  </si>
  <si>
    <t>.- táhlo MZV</t>
  </si>
  <si>
    <r>
      <t xml:space="preserve">.- demontáž tělesa 3CV včetně spodního kolene
</t>
    </r>
    <r>
      <rPr>
        <i/>
        <sz val="10"/>
        <rFont val="Arial CE"/>
        <family val="2"/>
        <charset val="238"/>
      </rPr>
      <t xml:space="preserve">  - demontáž planetové převodovky a 2 ks kardan.hřídelí (repase)
  - demontáž hlavy 3CV - předat provozovateli VD
   - demontáž pístu s hřídelí 3CV - předat provozovateli VD
   - demontáž tělesa 3CV (válec)
   - demontáž spodního kolene 3CV
   - včetně manipulace a přesunů dílů ven z jezu </t>
    </r>
  </si>
  <si>
    <r>
      <t xml:space="preserve">.- demontáž potrubí DN400 do tlačné komory
</t>
    </r>
    <r>
      <rPr>
        <i/>
        <sz val="10"/>
        <rFont val="Arial CE"/>
        <family val="2"/>
        <charset val="238"/>
      </rPr>
      <t xml:space="preserve">  - demontáž montážní vložky (předat provozovateli VD)
  - demontáž klapky č. 103 - předat provozovateli
   - demontáž "T" dílu DN400/250
   - provizorní uzavření DN400 do TK (slepá příruba)
   - včetně manipulace a přesunů dílů ven z jezu </t>
    </r>
  </si>
  <si>
    <r>
      <t xml:space="preserve">.- demontáž převodovky MZV
</t>
    </r>
    <r>
      <rPr>
        <i/>
        <sz val="10"/>
        <rFont val="Arial CE"/>
        <family val="2"/>
        <charset val="238"/>
      </rPr>
      <t xml:space="preserve">  - demontáž převodovky MZV
  - demontáž části zařízení ukazatele polohy
  - včetně manipulace a přesunů dílů ven z jezu </t>
    </r>
  </si>
  <si>
    <r>
      <t xml:space="preserve">.- Oprava/úprava nosného trámu převodovky
 </t>
    </r>
    <r>
      <rPr>
        <i/>
        <sz val="10"/>
        <rFont val="Arial CE"/>
        <family val="2"/>
        <charset val="238"/>
      </rPr>
      <t xml:space="preserve"> - kontrola stavu, rozměrů a vypracování nálezové zprávy
  - příprava pro PKO - otryskání na Sa 2.5
  - obnova PKO - součást této položky
  - včetně manipulace a přesunů</t>
    </r>
  </si>
  <si>
    <r>
      <t xml:space="preserve">.- Revize stojanu a pohonu 3CV s pohonem AUMA č.100
 </t>
    </r>
    <r>
      <rPr>
        <i/>
        <sz val="10"/>
        <rFont val="Arial CE"/>
        <family val="2"/>
        <charset val="238"/>
      </rPr>
      <t xml:space="preserve"> - rozebrání zařízení
  - výměna případně poškozených dílu (spoj.mat., těsnění, apod.)
  - očištění a příprava povrchu pro opravu nátěru
  - oprava protikorozní ochrany opravovaných ploch - součást položky
  - zpětné sestavení stojanu s pohonem
   - nastavení koncových a momentových spínačů pohonu
   - nastavení bezpečnostní spojky stojanu
  - výstupní zkouška funkčnosti  - zpráva
  - včetně manipulace a přesunů</t>
    </r>
  </si>
  <si>
    <r>
      <t xml:space="preserve">.- montáž potrubí DN400 od 3CV do dolní vody
 </t>
    </r>
    <r>
      <rPr>
        <i/>
        <sz val="10"/>
        <rFont val="Arial CE"/>
        <family val="2"/>
        <charset val="238"/>
      </rPr>
      <t xml:space="preserve">  - osazení repasovaného kompenzátoru DN400
   - montáž trubních dílů DN400 (2x koleno  a "S" kus)</t>
    </r>
  </si>
  <si>
    <t>2_74</t>
  </si>
  <si>
    <t>2_75</t>
  </si>
  <si>
    <r>
      <t xml:space="preserve">.- montáž přístupové konstrukce pro č.101
 </t>
    </r>
    <r>
      <rPr>
        <i/>
        <sz val="10"/>
        <rFont val="Arial CE"/>
        <family val="2"/>
        <charset val="238"/>
      </rPr>
      <t xml:space="preserve">  - přesun a umístění ve strojovně
   - přikotvení do dna strojovny</t>
    </r>
  </si>
  <si>
    <t>.- nový hřídel MZV - nerezový (materiál 1.4021)</t>
  </si>
  <si>
    <r>
      <t xml:space="preserve">.- drobný nespecifikovaný materiál
</t>
    </r>
    <r>
      <rPr>
        <i/>
        <sz val="10"/>
        <color indexed="8"/>
        <rFont val="Arial CE"/>
        <family val="2"/>
        <charset val="238"/>
      </rPr>
      <t xml:space="preserve">   - ucpávkové šňury, vymezovací podložky, podkladní desky, apod.
   - spojovací materiála bez rozlišení (repase, výměna)
  - kotevní materiál (závitové tyče, chemické kotvy, apod.)</t>
    </r>
  </si>
  <si>
    <t>.- nová páka MZV - délka 0,9 m slícovaná s hřídelí (drážky), náboj obroben</t>
  </si>
  <si>
    <t>2_76</t>
  </si>
  <si>
    <r>
      <t xml:space="preserve">.- bronzové díly na MZV
</t>
    </r>
    <r>
      <rPr>
        <i/>
        <sz val="10"/>
        <color indexed="8"/>
        <rFont val="Arial CE"/>
        <family val="2"/>
        <charset val="238"/>
      </rPr>
      <t xml:space="preserve">   - pouzdra prostupu (2 ks)
   - dělený kroužek na hřídel
   - vymezovací podložky (tl. 1-2 mm)</t>
    </r>
  </si>
  <si>
    <r>
      <t xml:space="preserve">.- nerezové díly na MZV
</t>
    </r>
    <r>
      <rPr>
        <i/>
        <sz val="10"/>
        <rFont val="Arial CE"/>
        <family val="2"/>
        <charset val="238"/>
      </rPr>
      <t xml:space="preserve">   - příruba z TK 
   - příruba ucpávky
   - vymezovací kroužek na hřídel
   - víčko hřídele</t>
    </r>
  </si>
  <si>
    <r>
      <t xml:space="preserve">.- Oprava/úprava ukazatele polohy na hřídeli
</t>
    </r>
    <r>
      <rPr>
        <i/>
        <sz val="10"/>
        <rFont val="Arial CE"/>
        <family val="2"/>
        <charset val="238"/>
      </rPr>
      <t xml:space="preserve">  - dělená objímka zajištěna šroubem, resp. stahovacím kroužkem.</t>
    </r>
    <r>
      <rPr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 xml:space="preserve">  - příprava pro PKO - otryskání na Sa 2.5
  - obnova PKO - součást této položky
  - včetně manipulace a přesunů</t>
    </r>
  </si>
  <si>
    <t>.- ukazatel polohy na hřídeli MZV</t>
  </si>
  <si>
    <t>2_77</t>
  </si>
  <si>
    <r>
      <t xml:space="preserve">.- provozní odstavení LJP z hydraulického systému jezu (gravitace i čerpání)
      - provede provozovatel VD za účasti zhotovitele na místě
      - usazení levého sektoru na horní aretaci a odvodnění TK
</t>
    </r>
    <r>
      <rPr>
        <i/>
        <sz val="10"/>
        <rFont val="Arial CE"/>
        <family val="2"/>
        <charset val="238"/>
      </rPr>
      <t xml:space="preserve">      - uzavření systému čerpání do levého sektoru
      - uzavření a odvodnění gravitačního potrubí v chodbě (DN500, DN400)
      - zajištění provozu PS a SS čerpáním a přímým plněním (206, 306)
      - provizorní uzavření nátoku do 3CV z TK (DN400)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</si>
</sst>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164" formatCode="_-* #,##0.00\ _K_č_-;\-* #,##0.00\ _K_č_-;_-* &quot;-&quot;??\ _K_č_-;_-@_-"/>
    <numFmt numFmtId="165" formatCode="#,##0\ &quot;Kč&quot;"/>
    <numFmt numFmtId="166" formatCode="0.0"/>
  </numFmts>
  <fonts count="34" x14ac:knownFonts="1">
    <font>
      <sz val="11"/>
      <color theme="1"/>
      <name val="Calibri"/>
      <family val="2"/>
      <charset val="238"/>
      <scheme val="minor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family val="2"/>
      <charset val="238"/>
    </font>
    <font>
      <sz val="10"/>
      <name val="Helv"/>
    </font>
    <font>
      <b/>
      <sz val="10"/>
      <name val="Helv"/>
      <charset val="238"/>
    </font>
    <font>
      <sz val="10"/>
      <color indexed="8"/>
      <name val="Arial CE"/>
      <family val="2"/>
      <charset val="238"/>
    </font>
    <font>
      <sz val="10"/>
      <color indexed="12"/>
      <name val="Arial CE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8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Symbol"/>
      <family val="1"/>
      <charset val="2"/>
    </font>
    <font>
      <b/>
      <i/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Helv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 CE"/>
      <family val="2"/>
      <charset val="238"/>
    </font>
    <font>
      <i/>
      <sz val="10"/>
      <color indexed="8"/>
      <name val="Arial CE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0"/>
      <color indexed="8"/>
      <name val="Symbol"/>
      <family val="1"/>
      <charset val="2"/>
    </font>
    <font>
      <sz val="10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right"/>
    </xf>
    <xf numFmtId="0" fontId="8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left"/>
    </xf>
    <xf numFmtId="0" fontId="2" fillId="0" borderId="4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/>
    </xf>
    <xf numFmtId="0" fontId="2" fillId="0" borderId="7" xfId="0" applyFont="1" applyFill="1" applyBorder="1"/>
    <xf numFmtId="0" fontId="10" fillId="0" borderId="2" xfId="0" applyFont="1" applyFill="1" applyBorder="1"/>
    <xf numFmtId="49" fontId="2" fillId="0" borderId="18" xfId="0" applyNumberFormat="1" applyFont="1" applyFill="1" applyBorder="1" applyAlignment="1">
      <alignment vertical="top" wrapText="1"/>
    </xf>
    <xf numFmtId="0" fontId="2" fillId="0" borderId="19" xfId="0" applyFont="1" applyFill="1" applyBorder="1" applyAlignment="1">
      <alignment horizontal="center"/>
    </xf>
    <xf numFmtId="165" fontId="2" fillId="0" borderId="19" xfId="0" applyNumberFormat="1" applyFont="1" applyFill="1" applyBorder="1" applyAlignment="1">
      <alignment horizontal="right"/>
    </xf>
    <xf numFmtId="42" fontId="2" fillId="0" borderId="20" xfId="0" applyNumberFormat="1" applyFont="1" applyFill="1" applyBorder="1"/>
    <xf numFmtId="0" fontId="10" fillId="0" borderId="5" xfId="0" applyFont="1" applyFill="1" applyBorder="1"/>
    <xf numFmtId="49" fontId="2" fillId="0" borderId="13" xfId="0" applyNumberFormat="1" applyFont="1" applyFill="1" applyBorder="1" applyAlignment="1">
      <alignment vertical="top" wrapText="1"/>
    </xf>
    <xf numFmtId="42" fontId="2" fillId="0" borderId="12" xfId="0" applyNumberFormat="1" applyFont="1" applyFill="1" applyBorder="1"/>
    <xf numFmtId="0" fontId="10" fillId="0" borderId="7" xfId="0" applyFont="1" applyFill="1" applyBorder="1"/>
    <xf numFmtId="0" fontId="10" fillId="0" borderId="14" xfId="0" applyFont="1" applyFill="1" applyBorder="1" applyAlignment="1">
      <alignment vertical="top" wrapText="1"/>
    </xf>
    <xf numFmtId="0" fontId="2" fillId="0" borderId="16" xfId="0" applyFont="1" applyFill="1" applyBorder="1" applyAlignment="1">
      <alignment horizontal="center"/>
    </xf>
    <xf numFmtId="165" fontId="2" fillId="0" borderId="16" xfId="0" applyNumberFormat="1" applyFont="1" applyFill="1" applyBorder="1"/>
    <xf numFmtId="165" fontId="10" fillId="0" borderId="14" xfId="0" applyNumberFormat="1" applyFont="1" applyFill="1" applyBorder="1"/>
    <xf numFmtId="0" fontId="2" fillId="0" borderId="16" xfId="0" applyFont="1" applyFill="1" applyBorder="1"/>
    <xf numFmtId="0" fontId="2" fillId="0" borderId="21" xfId="0" applyFont="1" applyFill="1" applyBorder="1" applyAlignment="1">
      <alignment horizontal="center"/>
    </xf>
    <xf numFmtId="165" fontId="2" fillId="0" borderId="21" xfId="0" applyNumberFormat="1" applyFont="1" applyFill="1" applyBorder="1"/>
    <xf numFmtId="165" fontId="11" fillId="0" borderId="8" xfId="0" applyNumberFormat="1" applyFont="1" applyFill="1" applyBorder="1"/>
    <xf numFmtId="0" fontId="2" fillId="0" borderId="0" xfId="0" applyFont="1" applyFill="1" applyBorder="1"/>
    <xf numFmtId="0" fontId="10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/>
    <xf numFmtId="165" fontId="10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vertical="top" wrapText="1"/>
    </xf>
    <xf numFmtId="10" fontId="2" fillId="0" borderId="16" xfId="0" applyNumberFormat="1" applyFont="1" applyFill="1" applyBorder="1" applyAlignment="1">
      <alignment horizontal="center"/>
    </xf>
    <xf numFmtId="165" fontId="11" fillId="0" borderId="14" xfId="0" applyNumberFormat="1" applyFont="1" applyFill="1" applyBorder="1"/>
    <xf numFmtId="0" fontId="2" fillId="0" borderId="21" xfId="0" applyFont="1" applyFill="1" applyBorder="1"/>
    <xf numFmtId="0" fontId="9" fillId="0" borderId="0" xfId="0" applyFont="1" applyBorder="1"/>
    <xf numFmtId="0" fontId="2" fillId="0" borderId="22" xfId="0" applyFont="1" applyFill="1" applyBorder="1"/>
    <xf numFmtId="0" fontId="2" fillId="0" borderId="23" xfId="0" applyFont="1" applyFill="1" applyBorder="1"/>
    <xf numFmtId="0" fontId="10" fillId="0" borderId="24" xfId="0" applyFont="1" applyFill="1" applyBorder="1" applyAlignment="1">
      <alignment vertical="top" wrapText="1"/>
    </xf>
    <xf numFmtId="0" fontId="2" fillId="0" borderId="25" xfId="0" applyFont="1" applyFill="1" applyBorder="1" applyAlignment="1">
      <alignment horizontal="center"/>
    </xf>
    <xf numFmtId="165" fontId="2" fillId="0" borderId="25" xfId="0" applyNumberFormat="1" applyFont="1" applyFill="1" applyBorder="1"/>
    <xf numFmtId="165" fontId="10" fillId="0" borderId="26" xfId="0" applyNumberFormat="1" applyFont="1" applyFill="1" applyBorder="1"/>
    <xf numFmtId="0" fontId="17" fillId="0" borderId="0" xfId="0" applyFont="1" applyFill="1" applyBorder="1"/>
    <xf numFmtId="0" fontId="8" fillId="0" borderId="0" xfId="0" applyFont="1" applyBorder="1"/>
    <xf numFmtId="0" fontId="18" fillId="0" borderId="0" xfId="0" applyFont="1"/>
    <xf numFmtId="0" fontId="0" fillId="0" borderId="1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right" vertical="center"/>
    </xf>
    <xf numFmtId="165" fontId="0" fillId="0" borderId="11" xfId="0" applyNumberFormat="1" applyFill="1" applyBorder="1" applyAlignment="1">
      <alignment vertical="center"/>
    </xf>
    <xf numFmtId="0" fontId="17" fillId="0" borderId="0" xfId="0" applyFont="1" applyBorder="1"/>
    <xf numFmtId="0" fontId="21" fillId="0" borderId="15" xfId="0" applyFont="1" applyFill="1" applyBorder="1"/>
    <xf numFmtId="0" fontId="21" fillId="0" borderId="9" xfId="0" applyFont="1" applyFill="1" applyBorder="1"/>
    <xf numFmtId="0" fontId="8" fillId="0" borderId="0" xfId="0" applyFont="1" applyFill="1" applyBorder="1"/>
    <xf numFmtId="0" fontId="22" fillId="0" borderId="0" xfId="0" applyFont="1" applyFill="1"/>
    <xf numFmtId="0" fontId="8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vertical="center"/>
    </xf>
    <xf numFmtId="165" fontId="15" fillId="0" borderId="12" xfId="0" applyNumberFormat="1" applyFont="1" applyFill="1" applyBorder="1" applyAlignment="1">
      <alignment vertical="center"/>
    </xf>
    <xf numFmtId="0" fontId="14" fillId="0" borderId="13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42" fontId="0" fillId="0" borderId="12" xfId="0" applyNumberFormat="1" applyFill="1" applyBorder="1" applyAlignment="1">
      <alignment vertical="center"/>
    </xf>
    <xf numFmtId="49" fontId="2" fillId="0" borderId="13" xfId="0" applyNumberFormat="1" applyFont="1" applyFill="1" applyBorder="1" applyAlignment="1">
      <alignment vertical="center" wrapText="1"/>
    </xf>
    <xf numFmtId="49" fontId="0" fillId="0" borderId="10" xfId="0" applyNumberForma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 wrapText="1"/>
    </xf>
    <xf numFmtId="164" fontId="0" fillId="0" borderId="16" xfId="0" applyNumberFormat="1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165" fontId="0" fillId="0" borderId="16" xfId="0" applyNumberFormat="1" applyFill="1" applyBorder="1" applyAlignment="1">
      <alignment vertical="center"/>
    </xf>
    <xf numFmtId="165" fontId="10" fillId="0" borderId="14" xfId="0" applyNumberFormat="1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49" fontId="3" fillId="0" borderId="1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164" fontId="0" fillId="0" borderId="11" xfId="0" applyNumberForma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 wrapText="1"/>
    </xf>
    <xf numFmtId="49" fontId="10" fillId="0" borderId="10" xfId="0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16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vertical="center" wrapText="1"/>
    </xf>
    <xf numFmtId="49" fontId="10" fillId="0" borderId="13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3" fillId="0" borderId="0" xfId="0" applyFont="1" applyFill="1"/>
    <xf numFmtId="0" fontId="19" fillId="0" borderId="0" xfId="0" applyFont="1"/>
    <xf numFmtId="0" fontId="3" fillId="0" borderId="2" xfId="0" applyFont="1" applyFill="1" applyBorder="1"/>
    <xf numFmtId="3" fontId="24" fillId="0" borderId="0" xfId="0" applyNumberFormat="1" applyFont="1" applyAlignment="1">
      <alignment horizontal="left"/>
    </xf>
    <xf numFmtId="3" fontId="25" fillId="0" borderId="0" xfId="0" applyNumberFormat="1" applyFont="1" applyAlignment="1">
      <alignment horizontal="left"/>
    </xf>
    <xf numFmtId="0" fontId="3" fillId="0" borderId="5" xfId="0" applyFont="1" applyFill="1" applyBorder="1"/>
    <xf numFmtId="0" fontId="11" fillId="0" borderId="15" xfId="0" applyFont="1" applyFill="1" applyBorder="1"/>
    <xf numFmtId="0" fontId="8" fillId="0" borderId="0" xfId="0" applyFont="1" applyFill="1" applyAlignment="1">
      <alignment horizontal="left" vertical="center"/>
    </xf>
    <xf numFmtId="49" fontId="2" fillId="0" borderId="27" xfId="0" applyNumberFormat="1" applyFont="1" applyFill="1" applyBorder="1" applyAlignment="1">
      <alignment vertical="top" wrapText="1"/>
    </xf>
    <xf numFmtId="0" fontId="2" fillId="0" borderId="28" xfId="0" applyFont="1" applyFill="1" applyBorder="1" applyAlignment="1">
      <alignment horizontal="center"/>
    </xf>
    <xf numFmtId="165" fontId="2" fillId="0" borderId="28" xfId="0" applyNumberFormat="1" applyFont="1" applyFill="1" applyBorder="1" applyAlignment="1">
      <alignment horizontal="right"/>
    </xf>
    <xf numFmtId="42" fontId="2" fillId="0" borderId="29" xfId="0" applyNumberFormat="1" applyFont="1" applyFill="1" applyBorder="1"/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28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165" fontId="5" fillId="0" borderId="32" xfId="0" applyNumberFormat="1" applyFont="1" applyFill="1" applyBorder="1" applyAlignment="1">
      <alignment vertical="center"/>
    </xf>
    <xf numFmtId="42" fontId="0" fillId="0" borderId="32" xfId="0" applyNumberFormat="1" applyFill="1" applyBorder="1" applyAlignment="1">
      <alignment vertical="center"/>
    </xf>
    <xf numFmtId="165" fontId="19" fillId="0" borderId="32" xfId="0" applyNumberFormat="1" applyFont="1" applyFill="1" applyBorder="1" applyAlignment="1">
      <alignment vertical="center"/>
    </xf>
    <xf numFmtId="165" fontId="10" fillId="0" borderId="16" xfId="0" applyNumberFormat="1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165" fontId="0" fillId="0" borderId="32" xfId="0" applyNumberFormat="1" applyFill="1" applyBorder="1" applyAlignment="1">
      <alignment vertical="center"/>
    </xf>
    <xf numFmtId="42" fontId="19" fillId="0" borderId="32" xfId="0" applyNumberFormat="1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27" fillId="0" borderId="13" xfId="0" applyFont="1" applyFill="1" applyBorder="1" applyAlignment="1">
      <alignment vertical="center" wrapText="1"/>
    </xf>
    <xf numFmtId="166" fontId="0" fillId="0" borderId="11" xfId="0" applyNumberForma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20" fontId="2" fillId="0" borderId="5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vertical="center" wrapText="1"/>
    </xf>
    <xf numFmtId="2" fontId="0" fillId="0" borderId="1" xfId="0" applyNumberForma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2" fontId="33" fillId="0" borderId="32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vertical="center" wrapText="1"/>
    </xf>
    <xf numFmtId="0" fontId="33" fillId="0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 applyProtection="1">
      <alignment horizontal="right" vertical="center"/>
      <protection locked="0"/>
    </xf>
    <xf numFmtId="165" fontId="0" fillId="2" borderId="11" xfId="0" applyNumberFormat="1" applyFill="1" applyBorder="1" applyAlignment="1" applyProtection="1">
      <alignment vertical="center"/>
      <protection locked="0"/>
    </xf>
    <xf numFmtId="165" fontId="0" fillId="2" borderId="1" xfId="0" applyNumberFormat="1" applyFill="1" applyBorder="1" applyAlignment="1" applyProtection="1">
      <alignment horizontal="right" vertical="center"/>
      <protection locked="0"/>
    </xf>
    <xf numFmtId="165" fontId="4" fillId="2" borderId="1" xfId="0" applyNumberFormat="1" applyFont="1" applyFill="1" applyBorder="1" applyAlignment="1" applyProtection="1">
      <alignment vertical="center"/>
      <protection locked="0"/>
    </xf>
    <xf numFmtId="165" fontId="33" fillId="2" borderId="1" xfId="0" applyNumberFormat="1" applyFont="1" applyFill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4"/>
  <sheetViews>
    <sheetView workbookViewId="0">
      <selection activeCell="B13" sqref="B13"/>
    </sheetView>
  </sheetViews>
  <sheetFormatPr defaultRowHeight="15" x14ac:dyDescent="0.25"/>
  <cols>
    <col min="1" max="1" width="8.42578125" customWidth="1"/>
    <col min="2" max="2" width="12.7109375" bestFit="1" customWidth="1"/>
    <col min="258" max="258" width="12.7109375" bestFit="1" customWidth="1"/>
    <col min="514" max="514" width="12.7109375" bestFit="1" customWidth="1"/>
    <col min="770" max="770" width="12.7109375" bestFit="1" customWidth="1"/>
    <col min="1026" max="1026" width="12.7109375" bestFit="1" customWidth="1"/>
    <col min="1282" max="1282" width="12.7109375" bestFit="1" customWidth="1"/>
    <col min="1538" max="1538" width="12.7109375" bestFit="1" customWidth="1"/>
    <col min="1794" max="1794" width="12.7109375" bestFit="1" customWidth="1"/>
    <col min="2050" max="2050" width="12.7109375" bestFit="1" customWidth="1"/>
    <col min="2306" max="2306" width="12.7109375" bestFit="1" customWidth="1"/>
    <col min="2562" max="2562" width="12.7109375" bestFit="1" customWidth="1"/>
    <col min="2818" max="2818" width="12.7109375" bestFit="1" customWidth="1"/>
    <col min="3074" max="3074" width="12.7109375" bestFit="1" customWidth="1"/>
    <col min="3330" max="3330" width="12.7109375" bestFit="1" customWidth="1"/>
    <col min="3586" max="3586" width="12.7109375" bestFit="1" customWidth="1"/>
    <col min="3842" max="3842" width="12.7109375" bestFit="1" customWidth="1"/>
    <col min="4098" max="4098" width="12.7109375" bestFit="1" customWidth="1"/>
    <col min="4354" max="4354" width="12.7109375" bestFit="1" customWidth="1"/>
    <col min="4610" max="4610" width="12.7109375" bestFit="1" customWidth="1"/>
    <col min="4866" max="4866" width="12.7109375" bestFit="1" customWidth="1"/>
    <col min="5122" max="5122" width="12.7109375" bestFit="1" customWidth="1"/>
    <col min="5378" max="5378" width="12.7109375" bestFit="1" customWidth="1"/>
    <col min="5634" max="5634" width="12.7109375" bestFit="1" customWidth="1"/>
    <col min="5890" max="5890" width="12.7109375" bestFit="1" customWidth="1"/>
    <col min="6146" max="6146" width="12.7109375" bestFit="1" customWidth="1"/>
    <col min="6402" max="6402" width="12.7109375" bestFit="1" customWidth="1"/>
    <col min="6658" max="6658" width="12.7109375" bestFit="1" customWidth="1"/>
    <col min="6914" max="6914" width="12.7109375" bestFit="1" customWidth="1"/>
    <col min="7170" max="7170" width="12.7109375" bestFit="1" customWidth="1"/>
    <col min="7426" max="7426" width="12.7109375" bestFit="1" customWidth="1"/>
    <col min="7682" max="7682" width="12.7109375" bestFit="1" customWidth="1"/>
    <col min="7938" max="7938" width="12.7109375" bestFit="1" customWidth="1"/>
    <col min="8194" max="8194" width="12.7109375" bestFit="1" customWidth="1"/>
    <col min="8450" max="8450" width="12.7109375" bestFit="1" customWidth="1"/>
    <col min="8706" max="8706" width="12.7109375" bestFit="1" customWidth="1"/>
    <col min="8962" max="8962" width="12.7109375" bestFit="1" customWidth="1"/>
    <col min="9218" max="9218" width="12.7109375" bestFit="1" customWidth="1"/>
    <col min="9474" max="9474" width="12.7109375" bestFit="1" customWidth="1"/>
    <col min="9730" max="9730" width="12.7109375" bestFit="1" customWidth="1"/>
    <col min="9986" max="9986" width="12.7109375" bestFit="1" customWidth="1"/>
    <col min="10242" max="10242" width="12.7109375" bestFit="1" customWidth="1"/>
    <col min="10498" max="10498" width="12.7109375" bestFit="1" customWidth="1"/>
    <col min="10754" max="10754" width="12.7109375" bestFit="1" customWidth="1"/>
    <col min="11010" max="11010" width="12.7109375" bestFit="1" customWidth="1"/>
    <col min="11266" max="11266" width="12.7109375" bestFit="1" customWidth="1"/>
    <col min="11522" max="11522" width="12.7109375" bestFit="1" customWidth="1"/>
    <col min="11778" max="11778" width="12.7109375" bestFit="1" customWidth="1"/>
    <col min="12034" max="12034" width="12.7109375" bestFit="1" customWidth="1"/>
    <col min="12290" max="12290" width="12.7109375" bestFit="1" customWidth="1"/>
    <col min="12546" max="12546" width="12.7109375" bestFit="1" customWidth="1"/>
    <col min="12802" max="12802" width="12.7109375" bestFit="1" customWidth="1"/>
    <col min="13058" max="13058" width="12.7109375" bestFit="1" customWidth="1"/>
    <col min="13314" max="13314" width="12.7109375" bestFit="1" customWidth="1"/>
    <col min="13570" max="13570" width="12.7109375" bestFit="1" customWidth="1"/>
    <col min="13826" max="13826" width="12.7109375" bestFit="1" customWidth="1"/>
    <col min="14082" max="14082" width="12.7109375" bestFit="1" customWidth="1"/>
    <col min="14338" max="14338" width="12.7109375" bestFit="1" customWidth="1"/>
    <col min="14594" max="14594" width="12.7109375" bestFit="1" customWidth="1"/>
    <col min="14850" max="14850" width="12.7109375" bestFit="1" customWidth="1"/>
    <col min="15106" max="15106" width="12.7109375" bestFit="1" customWidth="1"/>
    <col min="15362" max="15362" width="12.7109375" bestFit="1" customWidth="1"/>
    <col min="15618" max="15618" width="12.7109375" bestFit="1" customWidth="1"/>
    <col min="15874" max="15874" width="12.7109375" bestFit="1" customWidth="1"/>
    <col min="16130" max="16130" width="12.7109375" bestFit="1" customWidth="1"/>
  </cols>
  <sheetData>
    <row r="2" spans="1:3" ht="23.25" x14ac:dyDescent="0.35">
      <c r="A2" s="49" t="s">
        <v>213</v>
      </c>
    </row>
    <row r="3" spans="1:3" s="5" customFormat="1" ht="15.75" x14ac:dyDescent="0.25">
      <c r="A3" s="3"/>
      <c r="B3" s="3"/>
      <c r="C3" s="4"/>
    </row>
    <row r="4" spans="1:3" s="5" customFormat="1" ht="12.75" x14ac:dyDescent="0.2">
      <c r="B4" s="4"/>
    </row>
    <row r="5" spans="1:3" s="5" customFormat="1" ht="15.75" x14ac:dyDescent="0.25">
      <c r="A5" s="60" t="s">
        <v>8</v>
      </c>
      <c r="B5" s="59" t="s">
        <v>100</v>
      </c>
      <c r="C5" s="4"/>
    </row>
    <row r="6" spans="1:3" x14ac:dyDescent="0.25">
      <c r="A6" s="120" t="s">
        <v>40</v>
      </c>
      <c r="B6" s="121" t="s">
        <v>42</v>
      </c>
    </row>
    <row r="7" spans="1:3" x14ac:dyDescent="0.25">
      <c r="A7" s="5"/>
    </row>
    <row r="8" spans="1:3" s="51" customFormat="1" ht="15.75" x14ac:dyDescent="0.25">
      <c r="A8" s="50" t="s">
        <v>214</v>
      </c>
      <c r="B8" s="50" t="s">
        <v>30</v>
      </c>
    </row>
    <row r="9" spans="1:3" s="51" customFormat="1" ht="15.75" x14ac:dyDescent="0.25">
      <c r="A9" s="50" t="s">
        <v>215</v>
      </c>
      <c r="B9" s="50" t="s">
        <v>31</v>
      </c>
    </row>
    <row r="10" spans="1:3" s="51" customFormat="1" ht="15.75" x14ac:dyDescent="0.25">
      <c r="A10" s="50" t="s">
        <v>216</v>
      </c>
      <c r="B10" s="50" t="s">
        <v>39</v>
      </c>
    </row>
    <row r="11" spans="1:3" ht="20.25" x14ac:dyDescent="0.3">
      <c r="A11" s="42"/>
    </row>
    <row r="12" spans="1:3" s="51" customFormat="1" ht="15.75" x14ac:dyDescent="0.25">
      <c r="A12" s="50"/>
    </row>
    <row r="13" spans="1:3" s="51" customFormat="1" ht="15.75" x14ac:dyDescent="0.25">
      <c r="A13" s="124"/>
      <c r="B13" s="123"/>
    </row>
    <row r="14" spans="1:3" s="51" customFormat="1" ht="15.75" x14ac:dyDescent="0.25">
      <c r="A14" s="50"/>
    </row>
  </sheetData>
  <sheetProtection algorithmName="SHA-512" hashValue="lEfu7EkGeoVKKBBRt10sVI+/xpYzpOdUdqK+D1wt04xdHTvSBm3LB6Cqth+qBjmLIEdUCqvt1i3FDPJF29KZtw==" saltValue="XeWWlcqfOJN8olS3ivd4fA==" spinCount="100000" sheet="1" objects="1" scenario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workbookViewId="0">
      <selection activeCell="B18" sqref="B18"/>
    </sheetView>
  </sheetViews>
  <sheetFormatPr defaultRowHeight="12.75" x14ac:dyDescent="0.2"/>
  <cols>
    <col min="1" max="1" width="19.28515625" style="5" customWidth="1"/>
    <col min="2" max="2" width="43.28515625" style="5" customWidth="1"/>
    <col min="3" max="3" width="8.42578125" style="4" customWidth="1"/>
    <col min="4" max="4" width="14.28515625" style="5" customWidth="1"/>
    <col min="5" max="5" width="17.140625" style="5" customWidth="1"/>
    <col min="6" max="256" width="9.140625" style="5"/>
    <col min="257" max="257" width="31.85546875" style="5" customWidth="1"/>
    <col min="258" max="258" width="60.140625" style="5" customWidth="1"/>
    <col min="259" max="259" width="8.42578125" style="5" customWidth="1"/>
    <col min="260" max="260" width="17.7109375" style="5" customWidth="1"/>
    <col min="261" max="261" width="19.7109375" style="5" customWidth="1"/>
    <col min="262" max="512" width="9.140625" style="5"/>
    <col min="513" max="513" width="31.85546875" style="5" customWidth="1"/>
    <col min="514" max="514" width="60.140625" style="5" customWidth="1"/>
    <col min="515" max="515" width="8.42578125" style="5" customWidth="1"/>
    <col min="516" max="516" width="17.7109375" style="5" customWidth="1"/>
    <col min="517" max="517" width="19.7109375" style="5" customWidth="1"/>
    <col min="518" max="768" width="9.140625" style="5"/>
    <col min="769" max="769" width="31.85546875" style="5" customWidth="1"/>
    <col min="770" max="770" width="60.140625" style="5" customWidth="1"/>
    <col min="771" max="771" width="8.42578125" style="5" customWidth="1"/>
    <col min="772" max="772" width="17.7109375" style="5" customWidth="1"/>
    <col min="773" max="773" width="19.7109375" style="5" customWidth="1"/>
    <col min="774" max="1024" width="9.140625" style="5"/>
    <col min="1025" max="1025" width="31.85546875" style="5" customWidth="1"/>
    <col min="1026" max="1026" width="60.140625" style="5" customWidth="1"/>
    <col min="1027" max="1027" width="8.42578125" style="5" customWidth="1"/>
    <col min="1028" max="1028" width="17.7109375" style="5" customWidth="1"/>
    <col min="1029" max="1029" width="19.7109375" style="5" customWidth="1"/>
    <col min="1030" max="1280" width="9.140625" style="5"/>
    <col min="1281" max="1281" width="31.85546875" style="5" customWidth="1"/>
    <col min="1282" max="1282" width="60.140625" style="5" customWidth="1"/>
    <col min="1283" max="1283" width="8.42578125" style="5" customWidth="1"/>
    <col min="1284" max="1284" width="17.7109375" style="5" customWidth="1"/>
    <col min="1285" max="1285" width="19.7109375" style="5" customWidth="1"/>
    <col min="1286" max="1536" width="9.140625" style="5"/>
    <col min="1537" max="1537" width="31.85546875" style="5" customWidth="1"/>
    <col min="1538" max="1538" width="60.140625" style="5" customWidth="1"/>
    <col min="1539" max="1539" width="8.42578125" style="5" customWidth="1"/>
    <col min="1540" max="1540" width="17.7109375" style="5" customWidth="1"/>
    <col min="1541" max="1541" width="19.7109375" style="5" customWidth="1"/>
    <col min="1542" max="1792" width="9.140625" style="5"/>
    <col min="1793" max="1793" width="31.85546875" style="5" customWidth="1"/>
    <col min="1794" max="1794" width="60.140625" style="5" customWidth="1"/>
    <col min="1795" max="1795" width="8.42578125" style="5" customWidth="1"/>
    <col min="1796" max="1796" width="17.7109375" style="5" customWidth="1"/>
    <col min="1797" max="1797" width="19.7109375" style="5" customWidth="1"/>
    <col min="1798" max="2048" width="9.140625" style="5"/>
    <col min="2049" max="2049" width="31.85546875" style="5" customWidth="1"/>
    <col min="2050" max="2050" width="60.140625" style="5" customWidth="1"/>
    <col min="2051" max="2051" width="8.42578125" style="5" customWidth="1"/>
    <col min="2052" max="2052" width="17.7109375" style="5" customWidth="1"/>
    <col min="2053" max="2053" width="19.7109375" style="5" customWidth="1"/>
    <col min="2054" max="2304" width="9.140625" style="5"/>
    <col min="2305" max="2305" width="31.85546875" style="5" customWidth="1"/>
    <col min="2306" max="2306" width="60.140625" style="5" customWidth="1"/>
    <col min="2307" max="2307" width="8.42578125" style="5" customWidth="1"/>
    <col min="2308" max="2308" width="17.7109375" style="5" customWidth="1"/>
    <col min="2309" max="2309" width="19.7109375" style="5" customWidth="1"/>
    <col min="2310" max="2560" width="9.140625" style="5"/>
    <col min="2561" max="2561" width="31.85546875" style="5" customWidth="1"/>
    <col min="2562" max="2562" width="60.140625" style="5" customWidth="1"/>
    <col min="2563" max="2563" width="8.42578125" style="5" customWidth="1"/>
    <col min="2564" max="2564" width="17.7109375" style="5" customWidth="1"/>
    <col min="2565" max="2565" width="19.7109375" style="5" customWidth="1"/>
    <col min="2566" max="2816" width="9.140625" style="5"/>
    <col min="2817" max="2817" width="31.85546875" style="5" customWidth="1"/>
    <col min="2818" max="2818" width="60.140625" style="5" customWidth="1"/>
    <col min="2819" max="2819" width="8.42578125" style="5" customWidth="1"/>
    <col min="2820" max="2820" width="17.7109375" style="5" customWidth="1"/>
    <col min="2821" max="2821" width="19.7109375" style="5" customWidth="1"/>
    <col min="2822" max="3072" width="9.140625" style="5"/>
    <col min="3073" max="3073" width="31.85546875" style="5" customWidth="1"/>
    <col min="3074" max="3074" width="60.140625" style="5" customWidth="1"/>
    <col min="3075" max="3075" width="8.42578125" style="5" customWidth="1"/>
    <col min="3076" max="3076" width="17.7109375" style="5" customWidth="1"/>
    <col min="3077" max="3077" width="19.7109375" style="5" customWidth="1"/>
    <col min="3078" max="3328" width="9.140625" style="5"/>
    <col min="3329" max="3329" width="31.85546875" style="5" customWidth="1"/>
    <col min="3330" max="3330" width="60.140625" style="5" customWidth="1"/>
    <col min="3331" max="3331" width="8.42578125" style="5" customWidth="1"/>
    <col min="3332" max="3332" width="17.7109375" style="5" customWidth="1"/>
    <col min="3333" max="3333" width="19.7109375" style="5" customWidth="1"/>
    <col min="3334" max="3584" width="9.140625" style="5"/>
    <col min="3585" max="3585" width="31.85546875" style="5" customWidth="1"/>
    <col min="3586" max="3586" width="60.140625" style="5" customWidth="1"/>
    <col min="3587" max="3587" width="8.42578125" style="5" customWidth="1"/>
    <col min="3588" max="3588" width="17.7109375" style="5" customWidth="1"/>
    <col min="3589" max="3589" width="19.7109375" style="5" customWidth="1"/>
    <col min="3590" max="3840" width="9.140625" style="5"/>
    <col min="3841" max="3841" width="31.85546875" style="5" customWidth="1"/>
    <col min="3842" max="3842" width="60.140625" style="5" customWidth="1"/>
    <col min="3843" max="3843" width="8.42578125" style="5" customWidth="1"/>
    <col min="3844" max="3844" width="17.7109375" style="5" customWidth="1"/>
    <col min="3845" max="3845" width="19.7109375" style="5" customWidth="1"/>
    <col min="3846" max="4096" width="9.140625" style="5"/>
    <col min="4097" max="4097" width="31.85546875" style="5" customWidth="1"/>
    <col min="4098" max="4098" width="60.140625" style="5" customWidth="1"/>
    <col min="4099" max="4099" width="8.42578125" style="5" customWidth="1"/>
    <col min="4100" max="4100" width="17.7109375" style="5" customWidth="1"/>
    <col min="4101" max="4101" width="19.7109375" style="5" customWidth="1"/>
    <col min="4102" max="4352" width="9.140625" style="5"/>
    <col min="4353" max="4353" width="31.85546875" style="5" customWidth="1"/>
    <col min="4354" max="4354" width="60.140625" style="5" customWidth="1"/>
    <col min="4355" max="4355" width="8.42578125" style="5" customWidth="1"/>
    <col min="4356" max="4356" width="17.7109375" style="5" customWidth="1"/>
    <col min="4357" max="4357" width="19.7109375" style="5" customWidth="1"/>
    <col min="4358" max="4608" width="9.140625" style="5"/>
    <col min="4609" max="4609" width="31.85546875" style="5" customWidth="1"/>
    <col min="4610" max="4610" width="60.140625" style="5" customWidth="1"/>
    <col min="4611" max="4611" width="8.42578125" style="5" customWidth="1"/>
    <col min="4612" max="4612" width="17.7109375" style="5" customWidth="1"/>
    <col min="4613" max="4613" width="19.7109375" style="5" customWidth="1"/>
    <col min="4614" max="4864" width="9.140625" style="5"/>
    <col min="4865" max="4865" width="31.85546875" style="5" customWidth="1"/>
    <col min="4866" max="4866" width="60.140625" style="5" customWidth="1"/>
    <col min="4867" max="4867" width="8.42578125" style="5" customWidth="1"/>
    <col min="4868" max="4868" width="17.7109375" style="5" customWidth="1"/>
    <col min="4869" max="4869" width="19.7109375" style="5" customWidth="1"/>
    <col min="4870" max="5120" width="9.140625" style="5"/>
    <col min="5121" max="5121" width="31.85546875" style="5" customWidth="1"/>
    <col min="5122" max="5122" width="60.140625" style="5" customWidth="1"/>
    <col min="5123" max="5123" width="8.42578125" style="5" customWidth="1"/>
    <col min="5124" max="5124" width="17.7109375" style="5" customWidth="1"/>
    <col min="5125" max="5125" width="19.7109375" style="5" customWidth="1"/>
    <col min="5126" max="5376" width="9.140625" style="5"/>
    <col min="5377" max="5377" width="31.85546875" style="5" customWidth="1"/>
    <col min="5378" max="5378" width="60.140625" style="5" customWidth="1"/>
    <col min="5379" max="5379" width="8.42578125" style="5" customWidth="1"/>
    <col min="5380" max="5380" width="17.7109375" style="5" customWidth="1"/>
    <col min="5381" max="5381" width="19.7109375" style="5" customWidth="1"/>
    <col min="5382" max="5632" width="9.140625" style="5"/>
    <col min="5633" max="5633" width="31.85546875" style="5" customWidth="1"/>
    <col min="5634" max="5634" width="60.140625" style="5" customWidth="1"/>
    <col min="5635" max="5635" width="8.42578125" style="5" customWidth="1"/>
    <col min="5636" max="5636" width="17.7109375" style="5" customWidth="1"/>
    <col min="5637" max="5637" width="19.7109375" style="5" customWidth="1"/>
    <col min="5638" max="5888" width="9.140625" style="5"/>
    <col min="5889" max="5889" width="31.85546875" style="5" customWidth="1"/>
    <col min="5890" max="5890" width="60.140625" style="5" customWidth="1"/>
    <col min="5891" max="5891" width="8.42578125" style="5" customWidth="1"/>
    <col min="5892" max="5892" width="17.7109375" style="5" customWidth="1"/>
    <col min="5893" max="5893" width="19.7109375" style="5" customWidth="1"/>
    <col min="5894" max="6144" width="9.140625" style="5"/>
    <col min="6145" max="6145" width="31.85546875" style="5" customWidth="1"/>
    <col min="6146" max="6146" width="60.140625" style="5" customWidth="1"/>
    <col min="6147" max="6147" width="8.42578125" style="5" customWidth="1"/>
    <col min="6148" max="6148" width="17.7109375" style="5" customWidth="1"/>
    <col min="6149" max="6149" width="19.7109375" style="5" customWidth="1"/>
    <col min="6150" max="6400" width="9.140625" style="5"/>
    <col min="6401" max="6401" width="31.85546875" style="5" customWidth="1"/>
    <col min="6402" max="6402" width="60.140625" style="5" customWidth="1"/>
    <col min="6403" max="6403" width="8.42578125" style="5" customWidth="1"/>
    <col min="6404" max="6404" width="17.7109375" style="5" customWidth="1"/>
    <col min="6405" max="6405" width="19.7109375" style="5" customWidth="1"/>
    <col min="6406" max="6656" width="9.140625" style="5"/>
    <col min="6657" max="6657" width="31.85546875" style="5" customWidth="1"/>
    <col min="6658" max="6658" width="60.140625" style="5" customWidth="1"/>
    <col min="6659" max="6659" width="8.42578125" style="5" customWidth="1"/>
    <col min="6660" max="6660" width="17.7109375" style="5" customWidth="1"/>
    <col min="6661" max="6661" width="19.7109375" style="5" customWidth="1"/>
    <col min="6662" max="6912" width="9.140625" style="5"/>
    <col min="6913" max="6913" width="31.85546875" style="5" customWidth="1"/>
    <col min="6914" max="6914" width="60.140625" style="5" customWidth="1"/>
    <col min="6915" max="6915" width="8.42578125" style="5" customWidth="1"/>
    <col min="6916" max="6916" width="17.7109375" style="5" customWidth="1"/>
    <col min="6917" max="6917" width="19.7109375" style="5" customWidth="1"/>
    <col min="6918" max="7168" width="9.140625" style="5"/>
    <col min="7169" max="7169" width="31.85546875" style="5" customWidth="1"/>
    <col min="7170" max="7170" width="60.140625" style="5" customWidth="1"/>
    <col min="7171" max="7171" width="8.42578125" style="5" customWidth="1"/>
    <col min="7172" max="7172" width="17.7109375" style="5" customWidth="1"/>
    <col min="7173" max="7173" width="19.7109375" style="5" customWidth="1"/>
    <col min="7174" max="7424" width="9.140625" style="5"/>
    <col min="7425" max="7425" width="31.85546875" style="5" customWidth="1"/>
    <col min="7426" max="7426" width="60.140625" style="5" customWidth="1"/>
    <col min="7427" max="7427" width="8.42578125" style="5" customWidth="1"/>
    <col min="7428" max="7428" width="17.7109375" style="5" customWidth="1"/>
    <col min="7429" max="7429" width="19.7109375" style="5" customWidth="1"/>
    <col min="7430" max="7680" width="9.140625" style="5"/>
    <col min="7681" max="7681" width="31.85546875" style="5" customWidth="1"/>
    <col min="7682" max="7682" width="60.140625" style="5" customWidth="1"/>
    <col min="7683" max="7683" width="8.42578125" style="5" customWidth="1"/>
    <col min="7684" max="7684" width="17.7109375" style="5" customWidth="1"/>
    <col min="7685" max="7685" width="19.7109375" style="5" customWidth="1"/>
    <col min="7686" max="7936" width="9.140625" style="5"/>
    <col min="7937" max="7937" width="31.85546875" style="5" customWidth="1"/>
    <col min="7938" max="7938" width="60.140625" style="5" customWidth="1"/>
    <col min="7939" max="7939" width="8.42578125" style="5" customWidth="1"/>
    <col min="7940" max="7940" width="17.7109375" style="5" customWidth="1"/>
    <col min="7941" max="7941" width="19.7109375" style="5" customWidth="1"/>
    <col min="7942" max="8192" width="9.140625" style="5"/>
    <col min="8193" max="8193" width="31.85546875" style="5" customWidth="1"/>
    <col min="8194" max="8194" width="60.140625" style="5" customWidth="1"/>
    <col min="8195" max="8195" width="8.42578125" style="5" customWidth="1"/>
    <col min="8196" max="8196" width="17.7109375" style="5" customWidth="1"/>
    <col min="8197" max="8197" width="19.7109375" style="5" customWidth="1"/>
    <col min="8198" max="8448" width="9.140625" style="5"/>
    <col min="8449" max="8449" width="31.85546875" style="5" customWidth="1"/>
    <col min="8450" max="8450" width="60.140625" style="5" customWidth="1"/>
    <col min="8451" max="8451" width="8.42578125" style="5" customWidth="1"/>
    <col min="8452" max="8452" width="17.7109375" style="5" customWidth="1"/>
    <col min="8453" max="8453" width="19.7109375" style="5" customWidth="1"/>
    <col min="8454" max="8704" width="9.140625" style="5"/>
    <col min="8705" max="8705" width="31.85546875" style="5" customWidth="1"/>
    <col min="8706" max="8706" width="60.140625" style="5" customWidth="1"/>
    <col min="8707" max="8707" width="8.42578125" style="5" customWidth="1"/>
    <col min="8708" max="8708" width="17.7109375" style="5" customWidth="1"/>
    <col min="8709" max="8709" width="19.7109375" style="5" customWidth="1"/>
    <col min="8710" max="8960" width="9.140625" style="5"/>
    <col min="8961" max="8961" width="31.85546875" style="5" customWidth="1"/>
    <col min="8962" max="8962" width="60.140625" style="5" customWidth="1"/>
    <col min="8963" max="8963" width="8.42578125" style="5" customWidth="1"/>
    <col min="8964" max="8964" width="17.7109375" style="5" customWidth="1"/>
    <col min="8965" max="8965" width="19.7109375" style="5" customWidth="1"/>
    <col min="8966" max="9216" width="9.140625" style="5"/>
    <col min="9217" max="9217" width="31.85546875" style="5" customWidth="1"/>
    <col min="9218" max="9218" width="60.140625" style="5" customWidth="1"/>
    <col min="9219" max="9219" width="8.42578125" style="5" customWidth="1"/>
    <col min="9220" max="9220" width="17.7109375" style="5" customWidth="1"/>
    <col min="9221" max="9221" width="19.7109375" style="5" customWidth="1"/>
    <col min="9222" max="9472" width="9.140625" style="5"/>
    <col min="9473" max="9473" width="31.85546875" style="5" customWidth="1"/>
    <col min="9474" max="9474" width="60.140625" style="5" customWidth="1"/>
    <col min="9475" max="9475" width="8.42578125" style="5" customWidth="1"/>
    <col min="9476" max="9476" width="17.7109375" style="5" customWidth="1"/>
    <col min="9477" max="9477" width="19.7109375" style="5" customWidth="1"/>
    <col min="9478" max="9728" width="9.140625" style="5"/>
    <col min="9729" max="9729" width="31.85546875" style="5" customWidth="1"/>
    <col min="9730" max="9730" width="60.140625" style="5" customWidth="1"/>
    <col min="9731" max="9731" width="8.42578125" style="5" customWidth="1"/>
    <col min="9732" max="9732" width="17.7109375" style="5" customWidth="1"/>
    <col min="9733" max="9733" width="19.7109375" style="5" customWidth="1"/>
    <col min="9734" max="9984" width="9.140625" style="5"/>
    <col min="9985" max="9985" width="31.85546875" style="5" customWidth="1"/>
    <col min="9986" max="9986" width="60.140625" style="5" customWidth="1"/>
    <col min="9987" max="9987" width="8.42578125" style="5" customWidth="1"/>
    <col min="9988" max="9988" width="17.7109375" style="5" customWidth="1"/>
    <col min="9989" max="9989" width="19.7109375" style="5" customWidth="1"/>
    <col min="9990" max="10240" width="9.140625" style="5"/>
    <col min="10241" max="10241" width="31.85546875" style="5" customWidth="1"/>
    <col min="10242" max="10242" width="60.140625" style="5" customWidth="1"/>
    <col min="10243" max="10243" width="8.42578125" style="5" customWidth="1"/>
    <col min="10244" max="10244" width="17.7109375" style="5" customWidth="1"/>
    <col min="10245" max="10245" width="19.7109375" style="5" customWidth="1"/>
    <col min="10246" max="10496" width="9.140625" style="5"/>
    <col min="10497" max="10497" width="31.85546875" style="5" customWidth="1"/>
    <col min="10498" max="10498" width="60.140625" style="5" customWidth="1"/>
    <col min="10499" max="10499" width="8.42578125" style="5" customWidth="1"/>
    <col min="10500" max="10500" width="17.7109375" style="5" customWidth="1"/>
    <col min="10501" max="10501" width="19.7109375" style="5" customWidth="1"/>
    <col min="10502" max="10752" width="9.140625" style="5"/>
    <col min="10753" max="10753" width="31.85546875" style="5" customWidth="1"/>
    <col min="10754" max="10754" width="60.140625" style="5" customWidth="1"/>
    <col min="10755" max="10755" width="8.42578125" style="5" customWidth="1"/>
    <col min="10756" max="10756" width="17.7109375" style="5" customWidth="1"/>
    <col min="10757" max="10757" width="19.7109375" style="5" customWidth="1"/>
    <col min="10758" max="11008" width="9.140625" style="5"/>
    <col min="11009" max="11009" width="31.85546875" style="5" customWidth="1"/>
    <col min="11010" max="11010" width="60.140625" style="5" customWidth="1"/>
    <col min="11011" max="11011" width="8.42578125" style="5" customWidth="1"/>
    <col min="11012" max="11012" width="17.7109375" style="5" customWidth="1"/>
    <col min="11013" max="11013" width="19.7109375" style="5" customWidth="1"/>
    <col min="11014" max="11264" width="9.140625" style="5"/>
    <col min="11265" max="11265" width="31.85546875" style="5" customWidth="1"/>
    <col min="11266" max="11266" width="60.140625" style="5" customWidth="1"/>
    <col min="11267" max="11267" width="8.42578125" style="5" customWidth="1"/>
    <col min="11268" max="11268" width="17.7109375" style="5" customWidth="1"/>
    <col min="11269" max="11269" width="19.7109375" style="5" customWidth="1"/>
    <col min="11270" max="11520" width="9.140625" style="5"/>
    <col min="11521" max="11521" width="31.85546875" style="5" customWidth="1"/>
    <col min="11522" max="11522" width="60.140625" style="5" customWidth="1"/>
    <col min="11523" max="11523" width="8.42578125" style="5" customWidth="1"/>
    <col min="11524" max="11524" width="17.7109375" style="5" customWidth="1"/>
    <col min="11525" max="11525" width="19.7109375" style="5" customWidth="1"/>
    <col min="11526" max="11776" width="9.140625" style="5"/>
    <col min="11777" max="11777" width="31.85546875" style="5" customWidth="1"/>
    <col min="11778" max="11778" width="60.140625" style="5" customWidth="1"/>
    <col min="11779" max="11779" width="8.42578125" style="5" customWidth="1"/>
    <col min="11780" max="11780" width="17.7109375" style="5" customWidth="1"/>
    <col min="11781" max="11781" width="19.7109375" style="5" customWidth="1"/>
    <col min="11782" max="12032" width="9.140625" style="5"/>
    <col min="12033" max="12033" width="31.85546875" style="5" customWidth="1"/>
    <col min="12034" max="12034" width="60.140625" style="5" customWidth="1"/>
    <col min="12035" max="12035" width="8.42578125" style="5" customWidth="1"/>
    <col min="12036" max="12036" width="17.7109375" style="5" customWidth="1"/>
    <col min="12037" max="12037" width="19.7109375" style="5" customWidth="1"/>
    <col min="12038" max="12288" width="9.140625" style="5"/>
    <col min="12289" max="12289" width="31.85546875" style="5" customWidth="1"/>
    <col min="12290" max="12290" width="60.140625" style="5" customWidth="1"/>
    <col min="12291" max="12291" width="8.42578125" style="5" customWidth="1"/>
    <col min="12292" max="12292" width="17.7109375" style="5" customWidth="1"/>
    <col min="12293" max="12293" width="19.7109375" style="5" customWidth="1"/>
    <col min="12294" max="12544" width="9.140625" style="5"/>
    <col min="12545" max="12545" width="31.85546875" style="5" customWidth="1"/>
    <col min="12546" max="12546" width="60.140625" style="5" customWidth="1"/>
    <col min="12547" max="12547" width="8.42578125" style="5" customWidth="1"/>
    <col min="12548" max="12548" width="17.7109375" style="5" customWidth="1"/>
    <col min="12549" max="12549" width="19.7109375" style="5" customWidth="1"/>
    <col min="12550" max="12800" width="9.140625" style="5"/>
    <col min="12801" max="12801" width="31.85546875" style="5" customWidth="1"/>
    <col min="12802" max="12802" width="60.140625" style="5" customWidth="1"/>
    <col min="12803" max="12803" width="8.42578125" style="5" customWidth="1"/>
    <col min="12804" max="12804" width="17.7109375" style="5" customWidth="1"/>
    <col min="12805" max="12805" width="19.7109375" style="5" customWidth="1"/>
    <col min="12806" max="13056" width="9.140625" style="5"/>
    <col min="13057" max="13057" width="31.85546875" style="5" customWidth="1"/>
    <col min="13058" max="13058" width="60.140625" style="5" customWidth="1"/>
    <col min="13059" max="13059" width="8.42578125" style="5" customWidth="1"/>
    <col min="13060" max="13060" width="17.7109375" style="5" customWidth="1"/>
    <col min="13061" max="13061" width="19.7109375" style="5" customWidth="1"/>
    <col min="13062" max="13312" width="9.140625" style="5"/>
    <col min="13313" max="13313" width="31.85546875" style="5" customWidth="1"/>
    <col min="13314" max="13314" width="60.140625" style="5" customWidth="1"/>
    <col min="13315" max="13315" width="8.42578125" style="5" customWidth="1"/>
    <col min="13316" max="13316" width="17.7109375" style="5" customWidth="1"/>
    <col min="13317" max="13317" width="19.7109375" style="5" customWidth="1"/>
    <col min="13318" max="13568" width="9.140625" style="5"/>
    <col min="13569" max="13569" width="31.85546875" style="5" customWidth="1"/>
    <col min="13570" max="13570" width="60.140625" style="5" customWidth="1"/>
    <col min="13571" max="13571" width="8.42578125" style="5" customWidth="1"/>
    <col min="13572" max="13572" width="17.7109375" style="5" customWidth="1"/>
    <col min="13573" max="13573" width="19.7109375" style="5" customWidth="1"/>
    <col min="13574" max="13824" width="9.140625" style="5"/>
    <col min="13825" max="13825" width="31.85546875" style="5" customWidth="1"/>
    <col min="13826" max="13826" width="60.140625" style="5" customWidth="1"/>
    <col min="13827" max="13827" width="8.42578125" style="5" customWidth="1"/>
    <col min="13828" max="13828" width="17.7109375" style="5" customWidth="1"/>
    <col min="13829" max="13829" width="19.7109375" style="5" customWidth="1"/>
    <col min="13830" max="14080" width="9.140625" style="5"/>
    <col min="14081" max="14081" width="31.85546875" style="5" customWidth="1"/>
    <col min="14082" max="14082" width="60.140625" style="5" customWidth="1"/>
    <col min="14083" max="14083" width="8.42578125" style="5" customWidth="1"/>
    <col min="14084" max="14084" width="17.7109375" style="5" customWidth="1"/>
    <col min="14085" max="14085" width="19.7109375" style="5" customWidth="1"/>
    <col min="14086" max="14336" width="9.140625" style="5"/>
    <col min="14337" max="14337" width="31.85546875" style="5" customWidth="1"/>
    <col min="14338" max="14338" width="60.140625" style="5" customWidth="1"/>
    <col min="14339" max="14339" width="8.42578125" style="5" customWidth="1"/>
    <col min="14340" max="14340" width="17.7109375" style="5" customWidth="1"/>
    <col min="14341" max="14341" width="19.7109375" style="5" customWidth="1"/>
    <col min="14342" max="14592" width="9.140625" style="5"/>
    <col min="14593" max="14593" width="31.85546875" style="5" customWidth="1"/>
    <col min="14594" max="14594" width="60.140625" style="5" customWidth="1"/>
    <col min="14595" max="14595" width="8.42578125" style="5" customWidth="1"/>
    <col min="14596" max="14596" width="17.7109375" style="5" customWidth="1"/>
    <col min="14597" max="14597" width="19.7109375" style="5" customWidth="1"/>
    <col min="14598" max="14848" width="9.140625" style="5"/>
    <col min="14849" max="14849" width="31.85546875" style="5" customWidth="1"/>
    <col min="14850" max="14850" width="60.140625" style="5" customWidth="1"/>
    <col min="14851" max="14851" width="8.42578125" style="5" customWidth="1"/>
    <col min="14852" max="14852" width="17.7109375" style="5" customWidth="1"/>
    <col min="14853" max="14853" width="19.7109375" style="5" customWidth="1"/>
    <col min="14854" max="15104" width="9.140625" style="5"/>
    <col min="15105" max="15105" width="31.85546875" style="5" customWidth="1"/>
    <col min="15106" max="15106" width="60.140625" style="5" customWidth="1"/>
    <col min="15107" max="15107" width="8.42578125" style="5" customWidth="1"/>
    <col min="15108" max="15108" width="17.7109375" style="5" customWidth="1"/>
    <col min="15109" max="15109" width="19.7109375" style="5" customWidth="1"/>
    <col min="15110" max="15360" width="9.140625" style="5"/>
    <col min="15361" max="15361" width="31.85546875" style="5" customWidth="1"/>
    <col min="15362" max="15362" width="60.140625" style="5" customWidth="1"/>
    <col min="15363" max="15363" width="8.42578125" style="5" customWidth="1"/>
    <col min="15364" max="15364" width="17.7109375" style="5" customWidth="1"/>
    <col min="15365" max="15365" width="19.7109375" style="5" customWidth="1"/>
    <col min="15366" max="15616" width="9.140625" style="5"/>
    <col min="15617" max="15617" width="31.85546875" style="5" customWidth="1"/>
    <col min="15618" max="15618" width="60.140625" style="5" customWidth="1"/>
    <col min="15619" max="15619" width="8.42578125" style="5" customWidth="1"/>
    <col min="15620" max="15620" width="17.7109375" style="5" customWidth="1"/>
    <col min="15621" max="15621" width="19.7109375" style="5" customWidth="1"/>
    <col min="15622" max="15872" width="9.140625" style="5"/>
    <col min="15873" max="15873" width="31.85546875" style="5" customWidth="1"/>
    <col min="15874" max="15874" width="60.140625" style="5" customWidth="1"/>
    <col min="15875" max="15875" width="8.42578125" style="5" customWidth="1"/>
    <col min="15876" max="15876" width="17.7109375" style="5" customWidth="1"/>
    <col min="15877" max="15877" width="19.7109375" style="5" customWidth="1"/>
    <col min="15878" max="16128" width="9.140625" style="5"/>
    <col min="16129" max="16129" width="31.85546875" style="5" customWidth="1"/>
    <col min="16130" max="16130" width="60.140625" style="5" customWidth="1"/>
    <col min="16131" max="16131" width="8.42578125" style="5" customWidth="1"/>
    <col min="16132" max="16132" width="17.7109375" style="5" customWidth="1"/>
    <col min="16133" max="16133" width="19.7109375" style="5" customWidth="1"/>
    <col min="16134" max="16384" width="9.140625" style="5"/>
  </cols>
  <sheetData>
    <row r="1" spans="1:5" ht="23.25" x14ac:dyDescent="0.35">
      <c r="A1" s="56" t="str">
        <f>Titul!A2</f>
        <v>F. Soupis prací a dodávek</v>
      </c>
    </row>
    <row r="2" spans="1:5" ht="23.25" x14ac:dyDescent="0.35">
      <c r="A2" s="56"/>
    </row>
    <row r="3" spans="1:5" ht="15.75" x14ac:dyDescent="0.25">
      <c r="A3" s="61" t="str">
        <f>Titul!A8</f>
        <v>F.1.</v>
      </c>
      <c r="B3" s="59" t="str">
        <f>Titul!B8</f>
        <v>Rekapitulace soupisu prací</v>
      </c>
    </row>
    <row r="5" spans="1:5" ht="15.75" x14ac:dyDescent="0.25">
      <c r="A5" s="3" t="s">
        <v>8</v>
      </c>
      <c r="B5" s="59" t="str">
        <f>Titul!B5</f>
        <v>VD Dolní Beřkovice, oprava ovládacích uzávěrů na levém jezovém poli</v>
      </c>
    </row>
    <row r="6" spans="1:5" ht="15.75" x14ac:dyDescent="0.25">
      <c r="A6" s="3" t="s">
        <v>40</v>
      </c>
      <c r="B6" s="3" t="str">
        <f>Titul!B6</f>
        <v>Dolní Beřkovice</v>
      </c>
    </row>
    <row r="7" spans="1:5" ht="13.5" thickBot="1" x14ac:dyDescent="0.25"/>
    <row r="8" spans="1:5" ht="13.5" thickBot="1" x14ac:dyDescent="0.25">
      <c r="A8" s="6" t="s">
        <v>41</v>
      </c>
      <c r="B8" s="7" t="s">
        <v>9</v>
      </c>
      <c r="C8" s="8" t="s">
        <v>10</v>
      </c>
      <c r="D8" s="9"/>
      <c r="E8" s="10" t="s">
        <v>3</v>
      </c>
    </row>
    <row r="9" spans="1:5" ht="13.5" thickBot="1" x14ac:dyDescent="0.25">
      <c r="A9" s="11"/>
      <c r="B9" s="12"/>
      <c r="C9" s="13" t="s">
        <v>11</v>
      </c>
      <c r="D9" s="13" t="s">
        <v>5</v>
      </c>
      <c r="E9" s="14"/>
    </row>
    <row r="10" spans="1:5" ht="12.75" customHeight="1" x14ac:dyDescent="0.2">
      <c r="A10" s="122" t="s">
        <v>43</v>
      </c>
      <c r="B10" s="16" t="s">
        <v>101</v>
      </c>
      <c r="C10" s="17">
        <v>1</v>
      </c>
      <c r="D10" s="18">
        <f>'Položkový soupis'!G55</f>
        <v>0</v>
      </c>
      <c r="E10" s="19">
        <f>C10*D10</f>
        <v>0</v>
      </c>
    </row>
    <row r="11" spans="1:5" ht="12.75" customHeight="1" x14ac:dyDescent="0.2">
      <c r="A11" s="125" t="s">
        <v>44</v>
      </c>
      <c r="B11" s="21" t="s">
        <v>102</v>
      </c>
      <c r="C11" s="1">
        <v>1</v>
      </c>
      <c r="D11" s="2">
        <f>'Položkový soupis'!G179</f>
        <v>0</v>
      </c>
      <c r="E11" s="22">
        <f>C11*D11</f>
        <v>0</v>
      </c>
    </row>
    <row r="12" spans="1:5" ht="12.75" customHeight="1" thickBot="1" x14ac:dyDescent="0.25">
      <c r="A12" s="125"/>
      <c r="B12" s="128"/>
      <c r="C12" s="129"/>
      <c r="D12" s="130"/>
      <c r="E12" s="131"/>
    </row>
    <row r="13" spans="1:5" ht="13.5" thickBot="1" x14ac:dyDescent="0.25">
      <c r="A13" s="23" t="s">
        <v>0</v>
      </c>
      <c r="B13" s="24" t="s">
        <v>7</v>
      </c>
      <c r="C13" s="25"/>
      <c r="D13" s="26"/>
      <c r="E13" s="27">
        <f>SUM(E10:E12)</f>
        <v>0</v>
      </c>
    </row>
    <row r="14" spans="1:5" x14ac:dyDescent="0.2">
      <c r="A14" s="15" t="s">
        <v>21</v>
      </c>
      <c r="B14" s="43" t="s">
        <v>16</v>
      </c>
      <c r="C14" s="17">
        <v>1</v>
      </c>
      <c r="D14" s="18">
        <f>VON!F24</f>
        <v>0</v>
      </c>
      <c r="E14" s="19">
        <f>C14*D14</f>
        <v>0</v>
      </c>
    </row>
    <row r="15" spans="1:5" ht="13.5" thickBot="1" x14ac:dyDescent="0.25">
      <c r="A15" s="20" t="s">
        <v>0</v>
      </c>
      <c r="B15" s="44" t="s">
        <v>0</v>
      </c>
      <c r="C15" s="1"/>
      <c r="D15" s="2"/>
      <c r="E15" s="22"/>
    </row>
    <row r="16" spans="1:5" ht="13.5" thickBot="1" x14ac:dyDescent="0.25">
      <c r="A16" s="23" t="s">
        <v>0</v>
      </c>
      <c r="B16" s="45" t="s">
        <v>7</v>
      </c>
      <c r="C16" s="46"/>
      <c r="D16" s="47"/>
      <c r="E16" s="48">
        <f>SUM(E14:E15)</f>
        <v>0</v>
      </c>
    </row>
    <row r="17" spans="1:8" ht="15.75" thickBot="1" x14ac:dyDescent="0.25">
      <c r="A17" s="126" t="s">
        <v>12</v>
      </c>
      <c r="B17" s="28"/>
      <c r="C17" s="29"/>
      <c r="D17" s="30"/>
      <c r="E17" s="31">
        <f>+E13+E16</f>
        <v>0</v>
      </c>
      <c r="H17" s="5" t="s">
        <v>0</v>
      </c>
    </row>
    <row r="18" spans="1:8" x14ac:dyDescent="0.2">
      <c r="A18" s="32"/>
      <c r="B18" s="33"/>
      <c r="C18" s="34"/>
      <c r="D18" s="35"/>
      <c r="E18" s="36"/>
    </row>
    <row r="19" spans="1:8" ht="13.5" thickBot="1" x14ac:dyDescent="0.25">
      <c r="A19" s="37"/>
      <c r="B19" s="38"/>
      <c r="C19" s="34"/>
      <c r="D19" s="35"/>
      <c r="E19" s="35"/>
    </row>
    <row r="20" spans="1:8" ht="15.75" thickBot="1" x14ac:dyDescent="0.25">
      <c r="A20" s="57" t="s">
        <v>13</v>
      </c>
      <c r="B20" s="28"/>
      <c r="C20" s="39">
        <v>0.21</v>
      </c>
      <c r="D20" s="26"/>
      <c r="E20" s="40">
        <f>E17*C20</f>
        <v>0</v>
      </c>
    </row>
    <row r="21" spans="1:8" ht="15.75" thickBot="1" x14ac:dyDescent="0.25">
      <c r="A21" s="58" t="s">
        <v>14</v>
      </c>
      <c r="B21" s="41"/>
      <c r="C21" s="29"/>
      <c r="D21" s="30"/>
      <c r="E21" s="31">
        <f>E17+E20</f>
        <v>0</v>
      </c>
    </row>
  </sheetData>
  <sheetProtection algorithmName="SHA-512" hashValue="0DIecMZK+dQLn9KtydUbnGctBWH3Ms8P0sX9h3VwH2TkhLfFrIIS69RAN6xXK5uH6upErL2fkZX1gaqIduxgpA==" saltValue="kSi+B+hD3R+YyDEjzZeKmA==" spinCount="100000" sheet="1" objects="1" scenarios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3"/>
  <sheetViews>
    <sheetView tabSelected="1" workbookViewId="0"/>
  </sheetViews>
  <sheetFormatPr defaultRowHeight="15" x14ac:dyDescent="0.25"/>
  <cols>
    <col min="1" max="1" width="8.140625" style="62" customWidth="1"/>
    <col min="2" max="2" width="65.7109375" style="62" customWidth="1"/>
    <col min="3" max="3" width="10.7109375" style="64" customWidth="1"/>
    <col min="4" max="4" width="9.7109375" style="65" customWidth="1"/>
    <col min="5" max="5" width="6.85546875" style="65" customWidth="1"/>
    <col min="6" max="6" width="10.7109375" style="66" customWidth="1"/>
    <col min="7" max="7" width="12.7109375" style="66" customWidth="1"/>
    <col min="8" max="8" width="20.5703125" style="66" customWidth="1"/>
    <col min="9" max="215" width="9.140625" style="66"/>
    <col min="216" max="216" width="23.42578125" style="66" customWidth="1"/>
    <col min="217" max="217" width="56.5703125" style="66" customWidth="1"/>
    <col min="218" max="218" width="10" style="66" customWidth="1"/>
    <col min="219" max="219" width="4.42578125" style="66" customWidth="1"/>
    <col min="220" max="220" width="7.42578125" style="66" customWidth="1"/>
    <col min="221" max="221" width="15.7109375" style="66" customWidth="1"/>
    <col min="222" max="222" width="8.42578125" style="66" customWidth="1"/>
    <col min="223" max="223" width="13.7109375" style="66" bestFit="1" customWidth="1"/>
    <col min="224" max="224" width="18.5703125" style="66" bestFit="1" customWidth="1"/>
    <col min="225" max="225" width="10.42578125" style="66" customWidth="1"/>
    <col min="226" max="226" width="17" style="66" customWidth="1"/>
    <col min="227" max="471" width="9.140625" style="66"/>
    <col min="472" max="472" width="23.42578125" style="66" customWidth="1"/>
    <col min="473" max="473" width="56.5703125" style="66" customWidth="1"/>
    <col min="474" max="474" width="10" style="66" customWidth="1"/>
    <col min="475" max="475" width="4.42578125" style="66" customWidth="1"/>
    <col min="476" max="476" width="7.42578125" style="66" customWidth="1"/>
    <col min="477" max="477" width="15.7109375" style="66" customWidth="1"/>
    <col min="478" max="478" width="8.42578125" style="66" customWidth="1"/>
    <col min="479" max="479" width="13.7109375" style="66" bestFit="1" customWidth="1"/>
    <col min="480" max="480" width="18.5703125" style="66" bestFit="1" customWidth="1"/>
    <col min="481" max="481" width="10.42578125" style="66" customWidth="1"/>
    <col min="482" max="482" width="17" style="66" customWidth="1"/>
    <col min="483" max="727" width="9.140625" style="66"/>
    <col min="728" max="728" width="23.42578125" style="66" customWidth="1"/>
    <col min="729" max="729" width="56.5703125" style="66" customWidth="1"/>
    <col min="730" max="730" width="10" style="66" customWidth="1"/>
    <col min="731" max="731" width="4.42578125" style="66" customWidth="1"/>
    <col min="732" max="732" width="7.42578125" style="66" customWidth="1"/>
    <col min="733" max="733" width="15.7109375" style="66" customWidth="1"/>
    <col min="734" max="734" width="8.42578125" style="66" customWidth="1"/>
    <col min="735" max="735" width="13.7109375" style="66" bestFit="1" customWidth="1"/>
    <col min="736" max="736" width="18.5703125" style="66" bestFit="1" customWidth="1"/>
    <col min="737" max="737" width="10.42578125" style="66" customWidth="1"/>
    <col min="738" max="738" width="17" style="66" customWidth="1"/>
    <col min="739" max="983" width="9.140625" style="66"/>
    <col min="984" max="984" width="23.42578125" style="66" customWidth="1"/>
    <col min="985" max="985" width="56.5703125" style="66" customWidth="1"/>
    <col min="986" max="986" width="10" style="66" customWidth="1"/>
    <col min="987" max="987" width="4.42578125" style="66" customWidth="1"/>
    <col min="988" max="988" width="7.42578125" style="66" customWidth="1"/>
    <col min="989" max="989" width="15.7109375" style="66" customWidth="1"/>
    <col min="990" max="990" width="8.42578125" style="66" customWidth="1"/>
    <col min="991" max="991" width="13.7109375" style="66" bestFit="1" customWidth="1"/>
    <col min="992" max="992" width="18.5703125" style="66" bestFit="1" customWidth="1"/>
    <col min="993" max="993" width="10.42578125" style="66" customWidth="1"/>
    <col min="994" max="994" width="17" style="66" customWidth="1"/>
    <col min="995" max="1239" width="9.140625" style="66"/>
    <col min="1240" max="1240" width="23.42578125" style="66" customWidth="1"/>
    <col min="1241" max="1241" width="56.5703125" style="66" customWidth="1"/>
    <col min="1242" max="1242" width="10" style="66" customWidth="1"/>
    <col min="1243" max="1243" width="4.42578125" style="66" customWidth="1"/>
    <col min="1244" max="1244" width="7.42578125" style="66" customWidth="1"/>
    <col min="1245" max="1245" width="15.7109375" style="66" customWidth="1"/>
    <col min="1246" max="1246" width="8.42578125" style="66" customWidth="1"/>
    <col min="1247" max="1247" width="13.7109375" style="66" bestFit="1" customWidth="1"/>
    <col min="1248" max="1248" width="18.5703125" style="66" bestFit="1" customWidth="1"/>
    <col min="1249" max="1249" width="10.42578125" style="66" customWidth="1"/>
    <col min="1250" max="1250" width="17" style="66" customWidth="1"/>
    <col min="1251" max="1495" width="9.140625" style="66"/>
    <col min="1496" max="1496" width="23.42578125" style="66" customWidth="1"/>
    <col min="1497" max="1497" width="56.5703125" style="66" customWidth="1"/>
    <col min="1498" max="1498" width="10" style="66" customWidth="1"/>
    <col min="1499" max="1499" width="4.42578125" style="66" customWidth="1"/>
    <col min="1500" max="1500" width="7.42578125" style="66" customWidth="1"/>
    <col min="1501" max="1501" width="15.7109375" style="66" customWidth="1"/>
    <col min="1502" max="1502" width="8.42578125" style="66" customWidth="1"/>
    <col min="1503" max="1503" width="13.7109375" style="66" bestFit="1" customWidth="1"/>
    <col min="1504" max="1504" width="18.5703125" style="66" bestFit="1" customWidth="1"/>
    <col min="1505" max="1505" width="10.42578125" style="66" customWidth="1"/>
    <col min="1506" max="1506" width="17" style="66" customWidth="1"/>
    <col min="1507" max="1751" width="9.140625" style="66"/>
    <col min="1752" max="1752" width="23.42578125" style="66" customWidth="1"/>
    <col min="1753" max="1753" width="56.5703125" style="66" customWidth="1"/>
    <col min="1754" max="1754" width="10" style="66" customWidth="1"/>
    <col min="1755" max="1755" width="4.42578125" style="66" customWidth="1"/>
    <col min="1756" max="1756" width="7.42578125" style="66" customWidth="1"/>
    <col min="1757" max="1757" width="15.7109375" style="66" customWidth="1"/>
    <col min="1758" max="1758" width="8.42578125" style="66" customWidth="1"/>
    <col min="1759" max="1759" width="13.7109375" style="66" bestFit="1" customWidth="1"/>
    <col min="1760" max="1760" width="18.5703125" style="66" bestFit="1" customWidth="1"/>
    <col min="1761" max="1761" width="10.42578125" style="66" customWidth="1"/>
    <col min="1762" max="1762" width="17" style="66" customWidth="1"/>
    <col min="1763" max="2007" width="9.140625" style="66"/>
    <col min="2008" max="2008" width="23.42578125" style="66" customWidth="1"/>
    <col min="2009" max="2009" width="56.5703125" style="66" customWidth="1"/>
    <col min="2010" max="2010" width="10" style="66" customWidth="1"/>
    <col min="2011" max="2011" width="4.42578125" style="66" customWidth="1"/>
    <col min="2012" max="2012" width="7.42578125" style="66" customWidth="1"/>
    <col min="2013" max="2013" width="15.7109375" style="66" customWidth="1"/>
    <col min="2014" max="2014" width="8.42578125" style="66" customWidth="1"/>
    <col min="2015" max="2015" width="13.7109375" style="66" bestFit="1" customWidth="1"/>
    <col min="2016" max="2016" width="18.5703125" style="66" bestFit="1" customWidth="1"/>
    <col min="2017" max="2017" width="10.42578125" style="66" customWidth="1"/>
    <col min="2018" max="2018" width="17" style="66" customWidth="1"/>
    <col min="2019" max="2263" width="9.140625" style="66"/>
    <col min="2264" max="2264" width="23.42578125" style="66" customWidth="1"/>
    <col min="2265" max="2265" width="56.5703125" style="66" customWidth="1"/>
    <col min="2266" max="2266" width="10" style="66" customWidth="1"/>
    <col min="2267" max="2267" width="4.42578125" style="66" customWidth="1"/>
    <col min="2268" max="2268" width="7.42578125" style="66" customWidth="1"/>
    <col min="2269" max="2269" width="15.7109375" style="66" customWidth="1"/>
    <col min="2270" max="2270" width="8.42578125" style="66" customWidth="1"/>
    <col min="2271" max="2271" width="13.7109375" style="66" bestFit="1" customWidth="1"/>
    <col min="2272" max="2272" width="18.5703125" style="66" bestFit="1" customWidth="1"/>
    <col min="2273" max="2273" width="10.42578125" style="66" customWidth="1"/>
    <col min="2274" max="2274" width="17" style="66" customWidth="1"/>
    <col min="2275" max="2519" width="9.140625" style="66"/>
    <col min="2520" max="2520" width="23.42578125" style="66" customWidth="1"/>
    <col min="2521" max="2521" width="56.5703125" style="66" customWidth="1"/>
    <col min="2522" max="2522" width="10" style="66" customWidth="1"/>
    <col min="2523" max="2523" width="4.42578125" style="66" customWidth="1"/>
    <col min="2524" max="2524" width="7.42578125" style="66" customWidth="1"/>
    <col min="2525" max="2525" width="15.7109375" style="66" customWidth="1"/>
    <col min="2526" max="2526" width="8.42578125" style="66" customWidth="1"/>
    <col min="2527" max="2527" width="13.7109375" style="66" bestFit="1" customWidth="1"/>
    <col min="2528" max="2528" width="18.5703125" style="66" bestFit="1" customWidth="1"/>
    <col min="2529" max="2529" width="10.42578125" style="66" customWidth="1"/>
    <col min="2530" max="2530" width="17" style="66" customWidth="1"/>
    <col min="2531" max="2775" width="9.140625" style="66"/>
    <col min="2776" max="2776" width="23.42578125" style="66" customWidth="1"/>
    <col min="2777" max="2777" width="56.5703125" style="66" customWidth="1"/>
    <col min="2778" max="2778" width="10" style="66" customWidth="1"/>
    <col min="2779" max="2779" width="4.42578125" style="66" customWidth="1"/>
    <col min="2780" max="2780" width="7.42578125" style="66" customWidth="1"/>
    <col min="2781" max="2781" width="15.7109375" style="66" customWidth="1"/>
    <col min="2782" max="2782" width="8.42578125" style="66" customWidth="1"/>
    <col min="2783" max="2783" width="13.7109375" style="66" bestFit="1" customWidth="1"/>
    <col min="2784" max="2784" width="18.5703125" style="66" bestFit="1" customWidth="1"/>
    <col min="2785" max="2785" width="10.42578125" style="66" customWidth="1"/>
    <col min="2786" max="2786" width="17" style="66" customWidth="1"/>
    <col min="2787" max="3031" width="9.140625" style="66"/>
    <col min="3032" max="3032" width="23.42578125" style="66" customWidth="1"/>
    <col min="3033" max="3033" width="56.5703125" style="66" customWidth="1"/>
    <col min="3034" max="3034" width="10" style="66" customWidth="1"/>
    <col min="3035" max="3035" width="4.42578125" style="66" customWidth="1"/>
    <col min="3036" max="3036" width="7.42578125" style="66" customWidth="1"/>
    <col min="3037" max="3037" width="15.7109375" style="66" customWidth="1"/>
    <col min="3038" max="3038" width="8.42578125" style="66" customWidth="1"/>
    <col min="3039" max="3039" width="13.7109375" style="66" bestFit="1" customWidth="1"/>
    <col min="3040" max="3040" width="18.5703125" style="66" bestFit="1" customWidth="1"/>
    <col min="3041" max="3041" width="10.42578125" style="66" customWidth="1"/>
    <col min="3042" max="3042" width="17" style="66" customWidth="1"/>
    <col min="3043" max="3287" width="9.140625" style="66"/>
    <col min="3288" max="3288" width="23.42578125" style="66" customWidth="1"/>
    <col min="3289" max="3289" width="56.5703125" style="66" customWidth="1"/>
    <col min="3290" max="3290" width="10" style="66" customWidth="1"/>
    <col min="3291" max="3291" width="4.42578125" style="66" customWidth="1"/>
    <col min="3292" max="3292" width="7.42578125" style="66" customWidth="1"/>
    <col min="3293" max="3293" width="15.7109375" style="66" customWidth="1"/>
    <col min="3294" max="3294" width="8.42578125" style="66" customWidth="1"/>
    <col min="3295" max="3295" width="13.7109375" style="66" bestFit="1" customWidth="1"/>
    <col min="3296" max="3296" width="18.5703125" style="66" bestFit="1" customWidth="1"/>
    <col min="3297" max="3297" width="10.42578125" style="66" customWidth="1"/>
    <col min="3298" max="3298" width="17" style="66" customWidth="1"/>
    <col min="3299" max="3543" width="9.140625" style="66"/>
    <col min="3544" max="3544" width="23.42578125" style="66" customWidth="1"/>
    <col min="3545" max="3545" width="56.5703125" style="66" customWidth="1"/>
    <col min="3546" max="3546" width="10" style="66" customWidth="1"/>
    <col min="3547" max="3547" width="4.42578125" style="66" customWidth="1"/>
    <col min="3548" max="3548" width="7.42578125" style="66" customWidth="1"/>
    <col min="3549" max="3549" width="15.7109375" style="66" customWidth="1"/>
    <col min="3550" max="3550" width="8.42578125" style="66" customWidth="1"/>
    <col min="3551" max="3551" width="13.7109375" style="66" bestFit="1" customWidth="1"/>
    <col min="3552" max="3552" width="18.5703125" style="66" bestFit="1" customWidth="1"/>
    <col min="3553" max="3553" width="10.42578125" style="66" customWidth="1"/>
    <col min="3554" max="3554" width="17" style="66" customWidth="1"/>
    <col min="3555" max="3799" width="9.140625" style="66"/>
    <col min="3800" max="3800" width="23.42578125" style="66" customWidth="1"/>
    <col min="3801" max="3801" width="56.5703125" style="66" customWidth="1"/>
    <col min="3802" max="3802" width="10" style="66" customWidth="1"/>
    <col min="3803" max="3803" width="4.42578125" style="66" customWidth="1"/>
    <col min="3804" max="3804" width="7.42578125" style="66" customWidth="1"/>
    <col min="3805" max="3805" width="15.7109375" style="66" customWidth="1"/>
    <col min="3806" max="3806" width="8.42578125" style="66" customWidth="1"/>
    <col min="3807" max="3807" width="13.7109375" style="66" bestFit="1" customWidth="1"/>
    <col min="3808" max="3808" width="18.5703125" style="66" bestFit="1" customWidth="1"/>
    <col min="3809" max="3809" width="10.42578125" style="66" customWidth="1"/>
    <col min="3810" max="3810" width="17" style="66" customWidth="1"/>
    <col min="3811" max="4055" width="9.140625" style="66"/>
    <col min="4056" max="4056" width="23.42578125" style="66" customWidth="1"/>
    <col min="4057" max="4057" width="56.5703125" style="66" customWidth="1"/>
    <col min="4058" max="4058" width="10" style="66" customWidth="1"/>
    <col min="4059" max="4059" width="4.42578125" style="66" customWidth="1"/>
    <col min="4060" max="4060" width="7.42578125" style="66" customWidth="1"/>
    <col min="4061" max="4061" width="15.7109375" style="66" customWidth="1"/>
    <col min="4062" max="4062" width="8.42578125" style="66" customWidth="1"/>
    <col min="4063" max="4063" width="13.7109375" style="66" bestFit="1" customWidth="1"/>
    <col min="4064" max="4064" width="18.5703125" style="66" bestFit="1" customWidth="1"/>
    <col min="4065" max="4065" width="10.42578125" style="66" customWidth="1"/>
    <col min="4066" max="4066" width="17" style="66" customWidth="1"/>
    <col min="4067" max="4311" width="9.140625" style="66"/>
    <col min="4312" max="4312" width="23.42578125" style="66" customWidth="1"/>
    <col min="4313" max="4313" width="56.5703125" style="66" customWidth="1"/>
    <col min="4314" max="4314" width="10" style="66" customWidth="1"/>
    <col min="4315" max="4315" width="4.42578125" style="66" customWidth="1"/>
    <col min="4316" max="4316" width="7.42578125" style="66" customWidth="1"/>
    <col min="4317" max="4317" width="15.7109375" style="66" customWidth="1"/>
    <col min="4318" max="4318" width="8.42578125" style="66" customWidth="1"/>
    <col min="4319" max="4319" width="13.7109375" style="66" bestFit="1" customWidth="1"/>
    <col min="4320" max="4320" width="18.5703125" style="66" bestFit="1" customWidth="1"/>
    <col min="4321" max="4321" width="10.42578125" style="66" customWidth="1"/>
    <col min="4322" max="4322" width="17" style="66" customWidth="1"/>
    <col min="4323" max="4567" width="9.140625" style="66"/>
    <col min="4568" max="4568" width="23.42578125" style="66" customWidth="1"/>
    <col min="4569" max="4569" width="56.5703125" style="66" customWidth="1"/>
    <col min="4570" max="4570" width="10" style="66" customWidth="1"/>
    <col min="4571" max="4571" width="4.42578125" style="66" customWidth="1"/>
    <col min="4572" max="4572" width="7.42578125" style="66" customWidth="1"/>
    <col min="4573" max="4573" width="15.7109375" style="66" customWidth="1"/>
    <col min="4574" max="4574" width="8.42578125" style="66" customWidth="1"/>
    <col min="4575" max="4575" width="13.7109375" style="66" bestFit="1" customWidth="1"/>
    <col min="4576" max="4576" width="18.5703125" style="66" bestFit="1" customWidth="1"/>
    <col min="4577" max="4577" width="10.42578125" style="66" customWidth="1"/>
    <col min="4578" max="4578" width="17" style="66" customWidth="1"/>
    <col min="4579" max="4823" width="9.140625" style="66"/>
    <col min="4824" max="4824" width="23.42578125" style="66" customWidth="1"/>
    <col min="4825" max="4825" width="56.5703125" style="66" customWidth="1"/>
    <col min="4826" max="4826" width="10" style="66" customWidth="1"/>
    <col min="4827" max="4827" width="4.42578125" style="66" customWidth="1"/>
    <col min="4828" max="4828" width="7.42578125" style="66" customWidth="1"/>
    <col min="4829" max="4829" width="15.7109375" style="66" customWidth="1"/>
    <col min="4830" max="4830" width="8.42578125" style="66" customWidth="1"/>
    <col min="4831" max="4831" width="13.7109375" style="66" bestFit="1" customWidth="1"/>
    <col min="4832" max="4832" width="18.5703125" style="66" bestFit="1" customWidth="1"/>
    <col min="4833" max="4833" width="10.42578125" style="66" customWidth="1"/>
    <col min="4834" max="4834" width="17" style="66" customWidth="1"/>
    <col min="4835" max="5079" width="9.140625" style="66"/>
    <col min="5080" max="5080" width="23.42578125" style="66" customWidth="1"/>
    <col min="5081" max="5081" width="56.5703125" style="66" customWidth="1"/>
    <col min="5082" max="5082" width="10" style="66" customWidth="1"/>
    <col min="5083" max="5083" width="4.42578125" style="66" customWidth="1"/>
    <col min="5084" max="5084" width="7.42578125" style="66" customWidth="1"/>
    <col min="5085" max="5085" width="15.7109375" style="66" customWidth="1"/>
    <col min="5086" max="5086" width="8.42578125" style="66" customWidth="1"/>
    <col min="5087" max="5087" width="13.7109375" style="66" bestFit="1" customWidth="1"/>
    <col min="5088" max="5088" width="18.5703125" style="66" bestFit="1" customWidth="1"/>
    <col min="5089" max="5089" width="10.42578125" style="66" customWidth="1"/>
    <col min="5090" max="5090" width="17" style="66" customWidth="1"/>
    <col min="5091" max="5335" width="9.140625" style="66"/>
    <col min="5336" max="5336" width="23.42578125" style="66" customWidth="1"/>
    <col min="5337" max="5337" width="56.5703125" style="66" customWidth="1"/>
    <col min="5338" max="5338" width="10" style="66" customWidth="1"/>
    <col min="5339" max="5339" width="4.42578125" style="66" customWidth="1"/>
    <col min="5340" max="5340" width="7.42578125" style="66" customWidth="1"/>
    <col min="5341" max="5341" width="15.7109375" style="66" customWidth="1"/>
    <col min="5342" max="5342" width="8.42578125" style="66" customWidth="1"/>
    <col min="5343" max="5343" width="13.7109375" style="66" bestFit="1" customWidth="1"/>
    <col min="5344" max="5344" width="18.5703125" style="66" bestFit="1" customWidth="1"/>
    <col min="5345" max="5345" width="10.42578125" style="66" customWidth="1"/>
    <col min="5346" max="5346" width="17" style="66" customWidth="1"/>
    <col min="5347" max="5591" width="9.140625" style="66"/>
    <col min="5592" max="5592" width="23.42578125" style="66" customWidth="1"/>
    <col min="5593" max="5593" width="56.5703125" style="66" customWidth="1"/>
    <col min="5594" max="5594" width="10" style="66" customWidth="1"/>
    <col min="5595" max="5595" width="4.42578125" style="66" customWidth="1"/>
    <col min="5596" max="5596" width="7.42578125" style="66" customWidth="1"/>
    <col min="5597" max="5597" width="15.7109375" style="66" customWidth="1"/>
    <col min="5598" max="5598" width="8.42578125" style="66" customWidth="1"/>
    <col min="5599" max="5599" width="13.7109375" style="66" bestFit="1" customWidth="1"/>
    <col min="5600" max="5600" width="18.5703125" style="66" bestFit="1" customWidth="1"/>
    <col min="5601" max="5601" width="10.42578125" style="66" customWidth="1"/>
    <col min="5602" max="5602" width="17" style="66" customWidth="1"/>
    <col min="5603" max="5847" width="9.140625" style="66"/>
    <col min="5848" max="5848" width="23.42578125" style="66" customWidth="1"/>
    <col min="5849" max="5849" width="56.5703125" style="66" customWidth="1"/>
    <col min="5850" max="5850" width="10" style="66" customWidth="1"/>
    <col min="5851" max="5851" width="4.42578125" style="66" customWidth="1"/>
    <col min="5852" max="5852" width="7.42578125" style="66" customWidth="1"/>
    <col min="5853" max="5853" width="15.7109375" style="66" customWidth="1"/>
    <col min="5854" max="5854" width="8.42578125" style="66" customWidth="1"/>
    <col min="5855" max="5855" width="13.7109375" style="66" bestFit="1" customWidth="1"/>
    <col min="5856" max="5856" width="18.5703125" style="66" bestFit="1" customWidth="1"/>
    <col min="5857" max="5857" width="10.42578125" style="66" customWidth="1"/>
    <col min="5858" max="5858" width="17" style="66" customWidth="1"/>
    <col min="5859" max="6103" width="9.140625" style="66"/>
    <col min="6104" max="6104" width="23.42578125" style="66" customWidth="1"/>
    <col min="6105" max="6105" width="56.5703125" style="66" customWidth="1"/>
    <col min="6106" max="6106" width="10" style="66" customWidth="1"/>
    <col min="6107" max="6107" width="4.42578125" style="66" customWidth="1"/>
    <col min="6108" max="6108" width="7.42578125" style="66" customWidth="1"/>
    <col min="6109" max="6109" width="15.7109375" style="66" customWidth="1"/>
    <col min="6110" max="6110" width="8.42578125" style="66" customWidth="1"/>
    <col min="6111" max="6111" width="13.7109375" style="66" bestFit="1" customWidth="1"/>
    <col min="6112" max="6112" width="18.5703125" style="66" bestFit="1" customWidth="1"/>
    <col min="6113" max="6113" width="10.42578125" style="66" customWidth="1"/>
    <col min="6114" max="6114" width="17" style="66" customWidth="1"/>
    <col min="6115" max="6359" width="9.140625" style="66"/>
    <col min="6360" max="6360" width="23.42578125" style="66" customWidth="1"/>
    <col min="6361" max="6361" width="56.5703125" style="66" customWidth="1"/>
    <col min="6362" max="6362" width="10" style="66" customWidth="1"/>
    <col min="6363" max="6363" width="4.42578125" style="66" customWidth="1"/>
    <col min="6364" max="6364" width="7.42578125" style="66" customWidth="1"/>
    <col min="6365" max="6365" width="15.7109375" style="66" customWidth="1"/>
    <col min="6366" max="6366" width="8.42578125" style="66" customWidth="1"/>
    <col min="6367" max="6367" width="13.7109375" style="66" bestFit="1" customWidth="1"/>
    <col min="6368" max="6368" width="18.5703125" style="66" bestFit="1" customWidth="1"/>
    <col min="6369" max="6369" width="10.42578125" style="66" customWidth="1"/>
    <col min="6370" max="6370" width="17" style="66" customWidth="1"/>
    <col min="6371" max="6615" width="9.140625" style="66"/>
    <col min="6616" max="6616" width="23.42578125" style="66" customWidth="1"/>
    <col min="6617" max="6617" width="56.5703125" style="66" customWidth="1"/>
    <col min="6618" max="6618" width="10" style="66" customWidth="1"/>
    <col min="6619" max="6619" width="4.42578125" style="66" customWidth="1"/>
    <col min="6620" max="6620" width="7.42578125" style="66" customWidth="1"/>
    <col min="6621" max="6621" width="15.7109375" style="66" customWidth="1"/>
    <col min="6622" max="6622" width="8.42578125" style="66" customWidth="1"/>
    <col min="6623" max="6623" width="13.7109375" style="66" bestFit="1" customWidth="1"/>
    <col min="6624" max="6624" width="18.5703125" style="66" bestFit="1" customWidth="1"/>
    <col min="6625" max="6625" width="10.42578125" style="66" customWidth="1"/>
    <col min="6626" max="6626" width="17" style="66" customWidth="1"/>
    <col min="6627" max="6871" width="9.140625" style="66"/>
    <col min="6872" max="6872" width="23.42578125" style="66" customWidth="1"/>
    <col min="6873" max="6873" width="56.5703125" style="66" customWidth="1"/>
    <col min="6874" max="6874" width="10" style="66" customWidth="1"/>
    <col min="6875" max="6875" width="4.42578125" style="66" customWidth="1"/>
    <col min="6876" max="6876" width="7.42578125" style="66" customWidth="1"/>
    <col min="6877" max="6877" width="15.7109375" style="66" customWidth="1"/>
    <col min="6878" max="6878" width="8.42578125" style="66" customWidth="1"/>
    <col min="6879" max="6879" width="13.7109375" style="66" bestFit="1" customWidth="1"/>
    <col min="6880" max="6880" width="18.5703125" style="66" bestFit="1" customWidth="1"/>
    <col min="6881" max="6881" width="10.42578125" style="66" customWidth="1"/>
    <col min="6882" max="6882" width="17" style="66" customWidth="1"/>
    <col min="6883" max="7127" width="9.140625" style="66"/>
    <col min="7128" max="7128" width="23.42578125" style="66" customWidth="1"/>
    <col min="7129" max="7129" width="56.5703125" style="66" customWidth="1"/>
    <col min="7130" max="7130" width="10" style="66" customWidth="1"/>
    <col min="7131" max="7131" width="4.42578125" style="66" customWidth="1"/>
    <col min="7132" max="7132" width="7.42578125" style="66" customWidth="1"/>
    <col min="7133" max="7133" width="15.7109375" style="66" customWidth="1"/>
    <col min="7134" max="7134" width="8.42578125" style="66" customWidth="1"/>
    <col min="7135" max="7135" width="13.7109375" style="66" bestFit="1" customWidth="1"/>
    <col min="7136" max="7136" width="18.5703125" style="66" bestFit="1" customWidth="1"/>
    <col min="7137" max="7137" width="10.42578125" style="66" customWidth="1"/>
    <col min="7138" max="7138" width="17" style="66" customWidth="1"/>
    <col min="7139" max="7383" width="9.140625" style="66"/>
    <col min="7384" max="7384" width="23.42578125" style="66" customWidth="1"/>
    <col min="7385" max="7385" width="56.5703125" style="66" customWidth="1"/>
    <col min="7386" max="7386" width="10" style="66" customWidth="1"/>
    <col min="7387" max="7387" width="4.42578125" style="66" customWidth="1"/>
    <col min="7388" max="7388" width="7.42578125" style="66" customWidth="1"/>
    <col min="7389" max="7389" width="15.7109375" style="66" customWidth="1"/>
    <col min="7390" max="7390" width="8.42578125" style="66" customWidth="1"/>
    <col min="7391" max="7391" width="13.7109375" style="66" bestFit="1" customWidth="1"/>
    <col min="7392" max="7392" width="18.5703125" style="66" bestFit="1" customWidth="1"/>
    <col min="7393" max="7393" width="10.42578125" style="66" customWidth="1"/>
    <col min="7394" max="7394" width="17" style="66" customWidth="1"/>
    <col min="7395" max="7639" width="9.140625" style="66"/>
    <col min="7640" max="7640" width="23.42578125" style="66" customWidth="1"/>
    <col min="7641" max="7641" width="56.5703125" style="66" customWidth="1"/>
    <col min="7642" max="7642" width="10" style="66" customWidth="1"/>
    <col min="7643" max="7643" width="4.42578125" style="66" customWidth="1"/>
    <col min="7644" max="7644" width="7.42578125" style="66" customWidth="1"/>
    <col min="7645" max="7645" width="15.7109375" style="66" customWidth="1"/>
    <col min="7646" max="7646" width="8.42578125" style="66" customWidth="1"/>
    <col min="7647" max="7647" width="13.7109375" style="66" bestFit="1" customWidth="1"/>
    <col min="7648" max="7648" width="18.5703125" style="66" bestFit="1" customWidth="1"/>
    <col min="7649" max="7649" width="10.42578125" style="66" customWidth="1"/>
    <col min="7650" max="7650" width="17" style="66" customWidth="1"/>
    <col min="7651" max="7895" width="9.140625" style="66"/>
    <col min="7896" max="7896" width="23.42578125" style="66" customWidth="1"/>
    <col min="7897" max="7897" width="56.5703125" style="66" customWidth="1"/>
    <col min="7898" max="7898" width="10" style="66" customWidth="1"/>
    <col min="7899" max="7899" width="4.42578125" style="66" customWidth="1"/>
    <col min="7900" max="7900" width="7.42578125" style="66" customWidth="1"/>
    <col min="7901" max="7901" width="15.7109375" style="66" customWidth="1"/>
    <col min="7902" max="7902" width="8.42578125" style="66" customWidth="1"/>
    <col min="7903" max="7903" width="13.7109375" style="66" bestFit="1" customWidth="1"/>
    <col min="7904" max="7904" width="18.5703125" style="66" bestFit="1" customWidth="1"/>
    <col min="7905" max="7905" width="10.42578125" style="66" customWidth="1"/>
    <col min="7906" max="7906" width="17" style="66" customWidth="1"/>
    <col min="7907" max="8151" width="9.140625" style="66"/>
    <col min="8152" max="8152" width="23.42578125" style="66" customWidth="1"/>
    <col min="8153" max="8153" width="56.5703125" style="66" customWidth="1"/>
    <col min="8154" max="8154" width="10" style="66" customWidth="1"/>
    <col min="8155" max="8155" width="4.42578125" style="66" customWidth="1"/>
    <col min="8156" max="8156" width="7.42578125" style="66" customWidth="1"/>
    <col min="8157" max="8157" width="15.7109375" style="66" customWidth="1"/>
    <col min="8158" max="8158" width="8.42578125" style="66" customWidth="1"/>
    <col min="8159" max="8159" width="13.7109375" style="66" bestFit="1" customWidth="1"/>
    <col min="8160" max="8160" width="18.5703125" style="66" bestFit="1" customWidth="1"/>
    <col min="8161" max="8161" width="10.42578125" style="66" customWidth="1"/>
    <col min="8162" max="8162" width="17" style="66" customWidth="1"/>
    <col min="8163" max="8407" width="9.140625" style="66"/>
    <col min="8408" max="8408" width="23.42578125" style="66" customWidth="1"/>
    <col min="8409" max="8409" width="56.5703125" style="66" customWidth="1"/>
    <col min="8410" max="8410" width="10" style="66" customWidth="1"/>
    <col min="8411" max="8411" width="4.42578125" style="66" customWidth="1"/>
    <col min="8412" max="8412" width="7.42578125" style="66" customWidth="1"/>
    <col min="8413" max="8413" width="15.7109375" style="66" customWidth="1"/>
    <col min="8414" max="8414" width="8.42578125" style="66" customWidth="1"/>
    <col min="8415" max="8415" width="13.7109375" style="66" bestFit="1" customWidth="1"/>
    <col min="8416" max="8416" width="18.5703125" style="66" bestFit="1" customWidth="1"/>
    <col min="8417" max="8417" width="10.42578125" style="66" customWidth="1"/>
    <col min="8418" max="8418" width="17" style="66" customWidth="1"/>
    <col min="8419" max="8663" width="9.140625" style="66"/>
    <col min="8664" max="8664" width="23.42578125" style="66" customWidth="1"/>
    <col min="8665" max="8665" width="56.5703125" style="66" customWidth="1"/>
    <col min="8666" max="8666" width="10" style="66" customWidth="1"/>
    <col min="8667" max="8667" width="4.42578125" style="66" customWidth="1"/>
    <col min="8668" max="8668" width="7.42578125" style="66" customWidth="1"/>
    <col min="8669" max="8669" width="15.7109375" style="66" customWidth="1"/>
    <col min="8670" max="8670" width="8.42578125" style="66" customWidth="1"/>
    <col min="8671" max="8671" width="13.7109375" style="66" bestFit="1" customWidth="1"/>
    <col min="8672" max="8672" width="18.5703125" style="66" bestFit="1" customWidth="1"/>
    <col min="8673" max="8673" width="10.42578125" style="66" customWidth="1"/>
    <col min="8674" max="8674" width="17" style="66" customWidth="1"/>
    <col min="8675" max="8919" width="9.140625" style="66"/>
    <col min="8920" max="8920" width="23.42578125" style="66" customWidth="1"/>
    <col min="8921" max="8921" width="56.5703125" style="66" customWidth="1"/>
    <col min="8922" max="8922" width="10" style="66" customWidth="1"/>
    <col min="8923" max="8923" width="4.42578125" style="66" customWidth="1"/>
    <col min="8924" max="8924" width="7.42578125" style="66" customWidth="1"/>
    <col min="8925" max="8925" width="15.7109375" style="66" customWidth="1"/>
    <col min="8926" max="8926" width="8.42578125" style="66" customWidth="1"/>
    <col min="8927" max="8927" width="13.7109375" style="66" bestFit="1" customWidth="1"/>
    <col min="8928" max="8928" width="18.5703125" style="66" bestFit="1" customWidth="1"/>
    <col min="8929" max="8929" width="10.42578125" style="66" customWidth="1"/>
    <col min="8930" max="8930" width="17" style="66" customWidth="1"/>
    <col min="8931" max="9175" width="9.140625" style="66"/>
    <col min="9176" max="9176" width="23.42578125" style="66" customWidth="1"/>
    <col min="9177" max="9177" width="56.5703125" style="66" customWidth="1"/>
    <col min="9178" max="9178" width="10" style="66" customWidth="1"/>
    <col min="9179" max="9179" width="4.42578125" style="66" customWidth="1"/>
    <col min="9180" max="9180" width="7.42578125" style="66" customWidth="1"/>
    <col min="9181" max="9181" width="15.7109375" style="66" customWidth="1"/>
    <col min="9182" max="9182" width="8.42578125" style="66" customWidth="1"/>
    <col min="9183" max="9183" width="13.7109375" style="66" bestFit="1" customWidth="1"/>
    <col min="9184" max="9184" width="18.5703125" style="66" bestFit="1" customWidth="1"/>
    <col min="9185" max="9185" width="10.42578125" style="66" customWidth="1"/>
    <col min="9186" max="9186" width="17" style="66" customWidth="1"/>
    <col min="9187" max="9431" width="9.140625" style="66"/>
    <col min="9432" max="9432" width="23.42578125" style="66" customWidth="1"/>
    <col min="9433" max="9433" width="56.5703125" style="66" customWidth="1"/>
    <col min="9434" max="9434" width="10" style="66" customWidth="1"/>
    <col min="9435" max="9435" width="4.42578125" style="66" customWidth="1"/>
    <col min="9436" max="9436" width="7.42578125" style="66" customWidth="1"/>
    <col min="9437" max="9437" width="15.7109375" style="66" customWidth="1"/>
    <col min="9438" max="9438" width="8.42578125" style="66" customWidth="1"/>
    <col min="9439" max="9439" width="13.7109375" style="66" bestFit="1" customWidth="1"/>
    <col min="9440" max="9440" width="18.5703125" style="66" bestFit="1" customWidth="1"/>
    <col min="9441" max="9441" width="10.42578125" style="66" customWidth="1"/>
    <col min="9442" max="9442" width="17" style="66" customWidth="1"/>
    <col min="9443" max="9687" width="9.140625" style="66"/>
    <col min="9688" max="9688" width="23.42578125" style="66" customWidth="1"/>
    <col min="9689" max="9689" width="56.5703125" style="66" customWidth="1"/>
    <col min="9690" max="9690" width="10" style="66" customWidth="1"/>
    <col min="9691" max="9691" width="4.42578125" style="66" customWidth="1"/>
    <col min="9692" max="9692" width="7.42578125" style="66" customWidth="1"/>
    <col min="9693" max="9693" width="15.7109375" style="66" customWidth="1"/>
    <col min="9694" max="9694" width="8.42578125" style="66" customWidth="1"/>
    <col min="9695" max="9695" width="13.7109375" style="66" bestFit="1" customWidth="1"/>
    <col min="9696" max="9696" width="18.5703125" style="66" bestFit="1" customWidth="1"/>
    <col min="9697" max="9697" width="10.42578125" style="66" customWidth="1"/>
    <col min="9698" max="9698" width="17" style="66" customWidth="1"/>
    <col min="9699" max="9943" width="9.140625" style="66"/>
    <col min="9944" max="9944" width="23.42578125" style="66" customWidth="1"/>
    <col min="9945" max="9945" width="56.5703125" style="66" customWidth="1"/>
    <col min="9946" max="9946" width="10" style="66" customWidth="1"/>
    <col min="9947" max="9947" width="4.42578125" style="66" customWidth="1"/>
    <col min="9948" max="9948" width="7.42578125" style="66" customWidth="1"/>
    <col min="9949" max="9949" width="15.7109375" style="66" customWidth="1"/>
    <col min="9950" max="9950" width="8.42578125" style="66" customWidth="1"/>
    <col min="9951" max="9951" width="13.7109375" style="66" bestFit="1" customWidth="1"/>
    <col min="9952" max="9952" width="18.5703125" style="66" bestFit="1" customWidth="1"/>
    <col min="9953" max="9953" width="10.42578125" style="66" customWidth="1"/>
    <col min="9954" max="9954" width="17" style="66" customWidth="1"/>
    <col min="9955" max="10199" width="9.140625" style="66"/>
    <col min="10200" max="10200" width="23.42578125" style="66" customWidth="1"/>
    <col min="10201" max="10201" width="56.5703125" style="66" customWidth="1"/>
    <col min="10202" max="10202" width="10" style="66" customWidth="1"/>
    <col min="10203" max="10203" width="4.42578125" style="66" customWidth="1"/>
    <col min="10204" max="10204" width="7.42578125" style="66" customWidth="1"/>
    <col min="10205" max="10205" width="15.7109375" style="66" customWidth="1"/>
    <col min="10206" max="10206" width="8.42578125" style="66" customWidth="1"/>
    <col min="10207" max="10207" width="13.7109375" style="66" bestFit="1" customWidth="1"/>
    <col min="10208" max="10208" width="18.5703125" style="66" bestFit="1" customWidth="1"/>
    <col min="10209" max="10209" width="10.42578125" style="66" customWidth="1"/>
    <col min="10210" max="10210" width="17" style="66" customWidth="1"/>
    <col min="10211" max="10455" width="9.140625" style="66"/>
    <col min="10456" max="10456" width="23.42578125" style="66" customWidth="1"/>
    <col min="10457" max="10457" width="56.5703125" style="66" customWidth="1"/>
    <col min="10458" max="10458" width="10" style="66" customWidth="1"/>
    <col min="10459" max="10459" width="4.42578125" style="66" customWidth="1"/>
    <col min="10460" max="10460" width="7.42578125" style="66" customWidth="1"/>
    <col min="10461" max="10461" width="15.7109375" style="66" customWidth="1"/>
    <col min="10462" max="10462" width="8.42578125" style="66" customWidth="1"/>
    <col min="10463" max="10463" width="13.7109375" style="66" bestFit="1" customWidth="1"/>
    <col min="10464" max="10464" width="18.5703125" style="66" bestFit="1" customWidth="1"/>
    <col min="10465" max="10465" width="10.42578125" style="66" customWidth="1"/>
    <col min="10466" max="10466" width="17" style="66" customWidth="1"/>
    <col min="10467" max="10711" width="9.140625" style="66"/>
    <col min="10712" max="10712" width="23.42578125" style="66" customWidth="1"/>
    <col min="10713" max="10713" width="56.5703125" style="66" customWidth="1"/>
    <col min="10714" max="10714" width="10" style="66" customWidth="1"/>
    <col min="10715" max="10715" width="4.42578125" style="66" customWidth="1"/>
    <col min="10716" max="10716" width="7.42578125" style="66" customWidth="1"/>
    <col min="10717" max="10717" width="15.7109375" style="66" customWidth="1"/>
    <col min="10718" max="10718" width="8.42578125" style="66" customWidth="1"/>
    <col min="10719" max="10719" width="13.7109375" style="66" bestFit="1" customWidth="1"/>
    <col min="10720" max="10720" width="18.5703125" style="66" bestFit="1" customWidth="1"/>
    <col min="10721" max="10721" width="10.42578125" style="66" customWidth="1"/>
    <col min="10722" max="10722" width="17" style="66" customWidth="1"/>
    <col min="10723" max="10967" width="9.140625" style="66"/>
    <col min="10968" max="10968" width="23.42578125" style="66" customWidth="1"/>
    <col min="10969" max="10969" width="56.5703125" style="66" customWidth="1"/>
    <col min="10970" max="10970" width="10" style="66" customWidth="1"/>
    <col min="10971" max="10971" width="4.42578125" style="66" customWidth="1"/>
    <col min="10972" max="10972" width="7.42578125" style="66" customWidth="1"/>
    <col min="10973" max="10973" width="15.7109375" style="66" customWidth="1"/>
    <col min="10974" max="10974" width="8.42578125" style="66" customWidth="1"/>
    <col min="10975" max="10975" width="13.7109375" style="66" bestFit="1" customWidth="1"/>
    <col min="10976" max="10976" width="18.5703125" style="66" bestFit="1" customWidth="1"/>
    <col min="10977" max="10977" width="10.42578125" style="66" customWidth="1"/>
    <col min="10978" max="10978" width="17" style="66" customWidth="1"/>
    <col min="10979" max="11223" width="9.140625" style="66"/>
    <col min="11224" max="11224" width="23.42578125" style="66" customWidth="1"/>
    <col min="11225" max="11225" width="56.5703125" style="66" customWidth="1"/>
    <col min="11226" max="11226" width="10" style="66" customWidth="1"/>
    <col min="11227" max="11227" width="4.42578125" style="66" customWidth="1"/>
    <col min="11228" max="11228" width="7.42578125" style="66" customWidth="1"/>
    <col min="11229" max="11229" width="15.7109375" style="66" customWidth="1"/>
    <col min="11230" max="11230" width="8.42578125" style="66" customWidth="1"/>
    <col min="11231" max="11231" width="13.7109375" style="66" bestFit="1" customWidth="1"/>
    <col min="11232" max="11232" width="18.5703125" style="66" bestFit="1" customWidth="1"/>
    <col min="11233" max="11233" width="10.42578125" style="66" customWidth="1"/>
    <col min="11234" max="11234" width="17" style="66" customWidth="1"/>
    <col min="11235" max="11479" width="9.140625" style="66"/>
    <col min="11480" max="11480" width="23.42578125" style="66" customWidth="1"/>
    <col min="11481" max="11481" width="56.5703125" style="66" customWidth="1"/>
    <col min="11482" max="11482" width="10" style="66" customWidth="1"/>
    <col min="11483" max="11483" width="4.42578125" style="66" customWidth="1"/>
    <col min="11484" max="11484" width="7.42578125" style="66" customWidth="1"/>
    <col min="11485" max="11485" width="15.7109375" style="66" customWidth="1"/>
    <col min="11486" max="11486" width="8.42578125" style="66" customWidth="1"/>
    <col min="11487" max="11487" width="13.7109375" style="66" bestFit="1" customWidth="1"/>
    <col min="11488" max="11488" width="18.5703125" style="66" bestFit="1" customWidth="1"/>
    <col min="11489" max="11489" width="10.42578125" style="66" customWidth="1"/>
    <col min="11490" max="11490" width="17" style="66" customWidth="1"/>
    <col min="11491" max="11735" width="9.140625" style="66"/>
    <col min="11736" max="11736" width="23.42578125" style="66" customWidth="1"/>
    <col min="11737" max="11737" width="56.5703125" style="66" customWidth="1"/>
    <col min="11738" max="11738" width="10" style="66" customWidth="1"/>
    <col min="11739" max="11739" width="4.42578125" style="66" customWidth="1"/>
    <col min="11740" max="11740" width="7.42578125" style="66" customWidth="1"/>
    <col min="11741" max="11741" width="15.7109375" style="66" customWidth="1"/>
    <col min="11742" max="11742" width="8.42578125" style="66" customWidth="1"/>
    <col min="11743" max="11743" width="13.7109375" style="66" bestFit="1" customWidth="1"/>
    <col min="11744" max="11744" width="18.5703125" style="66" bestFit="1" customWidth="1"/>
    <col min="11745" max="11745" width="10.42578125" style="66" customWidth="1"/>
    <col min="11746" max="11746" width="17" style="66" customWidth="1"/>
    <col min="11747" max="11991" width="9.140625" style="66"/>
    <col min="11992" max="11992" width="23.42578125" style="66" customWidth="1"/>
    <col min="11993" max="11993" width="56.5703125" style="66" customWidth="1"/>
    <col min="11994" max="11994" width="10" style="66" customWidth="1"/>
    <col min="11995" max="11995" width="4.42578125" style="66" customWidth="1"/>
    <col min="11996" max="11996" width="7.42578125" style="66" customWidth="1"/>
    <col min="11997" max="11997" width="15.7109375" style="66" customWidth="1"/>
    <col min="11998" max="11998" width="8.42578125" style="66" customWidth="1"/>
    <col min="11999" max="11999" width="13.7109375" style="66" bestFit="1" customWidth="1"/>
    <col min="12000" max="12000" width="18.5703125" style="66" bestFit="1" customWidth="1"/>
    <col min="12001" max="12001" width="10.42578125" style="66" customWidth="1"/>
    <col min="12002" max="12002" width="17" style="66" customWidth="1"/>
    <col min="12003" max="12247" width="9.140625" style="66"/>
    <col min="12248" max="12248" width="23.42578125" style="66" customWidth="1"/>
    <col min="12249" max="12249" width="56.5703125" style="66" customWidth="1"/>
    <col min="12250" max="12250" width="10" style="66" customWidth="1"/>
    <col min="12251" max="12251" width="4.42578125" style="66" customWidth="1"/>
    <col min="12252" max="12252" width="7.42578125" style="66" customWidth="1"/>
    <col min="12253" max="12253" width="15.7109375" style="66" customWidth="1"/>
    <col min="12254" max="12254" width="8.42578125" style="66" customWidth="1"/>
    <col min="12255" max="12255" width="13.7109375" style="66" bestFit="1" customWidth="1"/>
    <col min="12256" max="12256" width="18.5703125" style="66" bestFit="1" customWidth="1"/>
    <col min="12257" max="12257" width="10.42578125" style="66" customWidth="1"/>
    <col min="12258" max="12258" width="17" style="66" customWidth="1"/>
    <col min="12259" max="12503" width="9.140625" style="66"/>
    <col min="12504" max="12504" width="23.42578125" style="66" customWidth="1"/>
    <col min="12505" max="12505" width="56.5703125" style="66" customWidth="1"/>
    <col min="12506" max="12506" width="10" style="66" customWidth="1"/>
    <col min="12507" max="12507" width="4.42578125" style="66" customWidth="1"/>
    <col min="12508" max="12508" width="7.42578125" style="66" customWidth="1"/>
    <col min="12509" max="12509" width="15.7109375" style="66" customWidth="1"/>
    <col min="12510" max="12510" width="8.42578125" style="66" customWidth="1"/>
    <col min="12511" max="12511" width="13.7109375" style="66" bestFit="1" customWidth="1"/>
    <col min="12512" max="12512" width="18.5703125" style="66" bestFit="1" customWidth="1"/>
    <col min="12513" max="12513" width="10.42578125" style="66" customWidth="1"/>
    <col min="12514" max="12514" width="17" style="66" customWidth="1"/>
    <col min="12515" max="12759" width="9.140625" style="66"/>
    <col min="12760" max="12760" width="23.42578125" style="66" customWidth="1"/>
    <col min="12761" max="12761" width="56.5703125" style="66" customWidth="1"/>
    <col min="12762" max="12762" width="10" style="66" customWidth="1"/>
    <col min="12763" max="12763" width="4.42578125" style="66" customWidth="1"/>
    <col min="12764" max="12764" width="7.42578125" style="66" customWidth="1"/>
    <col min="12765" max="12765" width="15.7109375" style="66" customWidth="1"/>
    <col min="12766" max="12766" width="8.42578125" style="66" customWidth="1"/>
    <col min="12767" max="12767" width="13.7109375" style="66" bestFit="1" customWidth="1"/>
    <col min="12768" max="12768" width="18.5703125" style="66" bestFit="1" customWidth="1"/>
    <col min="12769" max="12769" width="10.42578125" style="66" customWidth="1"/>
    <col min="12770" max="12770" width="17" style="66" customWidth="1"/>
    <col min="12771" max="13015" width="9.140625" style="66"/>
    <col min="13016" max="13016" width="23.42578125" style="66" customWidth="1"/>
    <col min="13017" max="13017" width="56.5703125" style="66" customWidth="1"/>
    <col min="13018" max="13018" width="10" style="66" customWidth="1"/>
    <col min="13019" max="13019" width="4.42578125" style="66" customWidth="1"/>
    <col min="13020" max="13020" width="7.42578125" style="66" customWidth="1"/>
    <col min="13021" max="13021" width="15.7109375" style="66" customWidth="1"/>
    <col min="13022" max="13022" width="8.42578125" style="66" customWidth="1"/>
    <col min="13023" max="13023" width="13.7109375" style="66" bestFit="1" customWidth="1"/>
    <col min="13024" max="13024" width="18.5703125" style="66" bestFit="1" customWidth="1"/>
    <col min="13025" max="13025" width="10.42578125" style="66" customWidth="1"/>
    <col min="13026" max="13026" width="17" style="66" customWidth="1"/>
    <col min="13027" max="13271" width="9.140625" style="66"/>
    <col min="13272" max="13272" width="23.42578125" style="66" customWidth="1"/>
    <col min="13273" max="13273" width="56.5703125" style="66" customWidth="1"/>
    <col min="13274" max="13274" width="10" style="66" customWidth="1"/>
    <col min="13275" max="13275" width="4.42578125" style="66" customWidth="1"/>
    <col min="13276" max="13276" width="7.42578125" style="66" customWidth="1"/>
    <col min="13277" max="13277" width="15.7109375" style="66" customWidth="1"/>
    <col min="13278" max="13278" width="8.42578125" style="66" customWidth="1"/>
    <col min="13279" max="13279" width="13.7109375" style="66" bestFit="1" customWidth="1"/>
    <col min="13280" max="13280" width="18.5703125" style="66" bestFit="1" customWidth="1"/>
    <col min="13281" max="13281" width="10.42578125" style="66" customWidth="1"/>
    <col min="13282" max="13282" width="17" style="66" customWidth="1"/>
    <col min="13283" max="13527" width="9.140625" style="66"/>
    <col min="13528" max="13528" width="23.42578125" style="66" customWidth="1"/>
    <col min="13529" max="13529" width="56.5703125" style="66" customWidth="1"/>
    <col min="13530" max="13530" width="10" style="66" customWidth="1"/>
    <col min="13531" max="13531" width="4.42578125" style="66" customWidth="1"/>
    <col min="13532" max="13532" width="7.42578125" style="66" customWidth="1"/>
    <col min="13533" max="13533" width="15.7109375" style="66" customWidth="1"/>
    <col min="13534" max="13534" width="8.42578125" style="66" customWidth="1"/>
    <col min="13535" max="13535" width="13.7109375" style="66" bestFit="1" customWidth="1"/>
    <col min="13536" max="13536" width="18.5703125" style="66" bestFit="1" customWidth="1"/>
    <col min="13537" max="13537" width="10.42578125" style="66" customWidth="1"/>
    <col min="13538" max="13538" width="17" style="66" customWidth="1"/>
    <col min="13539" max="13783" width="9.140625" style="66"/>
    <col min="13784" max="13784" width="23.42578125" style="66" customWidth="1"/>
    <col min="13785" max="13785" width="56.5703125" style="66" customWidth="1"/>
    <col min="13786" max="13786" width="10" style="66" customWidth="1"/>
    <col min="13787" max="13787" width="4.42578125" style="66" customWidth="1"/>
    <col min="13788" max="13788" width="7.42578125" style="66" customWidth="1"/>
    <col min="13789" max="13789" width="15.7109375" style="66" customWidth="1"/>
    <col min="13790" max="13790" width="8.42578125" style="66" customWidth="1"/>
    <col min="13791" max="13791" width="13.7109375" style="66" bestFit="1" customWidth="1"/>
    <col min="13792" max="13792" width="18.5703125" style="66" bestFit="1" customWidth="1"/>
    <col min="13793" max="13793" width="10.42578125" style="66" customWidth="1"/>
    <col min="13794" max="13794" width="17" style="66" customWidth="1"/>
    <col min="13795" max="14039" width="9.140625" style="66"/>
    <col min="14040" max="14040" width="23.42578125" style="66" customWidth="1"/>
    <col min="14041" max="14041" width="56.5703125" style="66" customWidth="1"/>
    <col min="14042" max="14042" width="10" style="66" customWidth="1"/>
    <col min="14043" max="14043" width="4.42578125" style="66" customWidth="1"/>
    <col min="14044" max="14044" width="7.42578125" style="66" customWidth="1"/>
    <col min="14045" max="14045" width="15.7109375" style="66" customWidth="1"/>
    <col min="14046" max="14046" width="8.42578125" style="66" customWidth="1"/>
    <col min="14047" max="14047" width="13.7109375" style="66" bestFit="1" customWidth="1"/>
    <col min="14048" max="14048" width="18.5703125" style="66" bestFit="1" customWidth="1"/>
    <col min="14049" max="14049" width="10.42578125" style="66" customWidth="1"/>
    <col min="14050" max="14050" width="17" style="66" customWidth="1"/>
    <col min="14051" max="14295" width="9.140625" style="66"/>
    <col min="14296" max="14296" width="23.42578125" style="66" customWidth="1"/>
    <col min="14297" max="14297" width="56.5703125" style="66" customWidth="1"/>
    <col min="14298" max="14298" width="10" style="66" customWidth="1"/>
    <col min="14299" max="14299" width="4.42578125" style="66" customWidth="1"/>
    <col min="14300" max="14300" width="7.42578125" style="66" customWidth="1"/>
    <col min="14301" max="14301" width="15.7109375" style="66" customWidth="1"/>
    <col min="14302" max="14302" width="8.42578125" style="66" customWidth="1"/>
    <col min="14303" max="14303" width="13.7109375" style="66" bestFit="1" customWidth="1"/>
    <col min="14304" max="14304" width="18.5703125" style="66" bestFit="1" customWidth="1"/>
    <col min="14305" max="14305" width="10.42578125" style="66" customWidth="1"/>
    <col min="14306" max="14306" width="17" style="66" customWidth="1"/>
    <col min="14307" max="14551" width="9.140625" style="66"/>
    <col min="14552" max="14552" width="23.42578125" style="66" customWidth="1"/>
    <col min="14553" max="14553" width="56.5703125" style="66" customWidth="1"/>
    <col min="14554" max="14554" width="10" style="66" customWidth="1"/>
    <col min="14555" max="14555" width="4.42578125" style="66" customWidth="1"/>
    <col min="14556" max="14556" width="7.42578125" style="66" customWidth="1"/>
    <col min="14557" max="14557" width="15.7109375" style="66" customWidth="1"/>
    <col min="14558" max="14558" width="8.42578125" style="66" customWidth="1"/>
    <col min="14559" max="14559" width="13.7109375" style="66" bestFit="1" customWidth="1"/>
    <col min="14560" max="14560" width="18.5703125" style="66" bestFit="1" customWidth="1"/>
    <col min="14561" max="14561" width="10.42578125" style="66" customWidth="1"/>
    <col min="14562" max="14562" width="17" style="66" customWidth="1"/>
    <col min="14563" max="14807" width="9.140625" style="66"/>
    <col min="14808" max="14808" width="23.42578125" style="66" customWidth="1"/>
    <col min="14809" max="14809" width="56.5703125" style="66" customWidth="1"/>
    <col min="14810" max="14810" width="10" style="66" customWidth="1"/>
    <col min="14811" max="14811" width="4.42578125" style="66" customWidth="1"/>
    <col min="14812" max="14812" width="7.42578125" style="66" customWidth="1"/>
    <col min="14813" max="14813" width="15.7109375" style="66" customWidth="1"/>
    <col min="14814" max="14814" width="8.42578125" style="66" customWidth="1"/>
    <col min="14815" max="14815" width="13.7109375" style="66" bestFit="1" customWidth="1"/>
    <col min="14816" max="14816" width="18.5703125" style="66" bestFit="1" customWidth="1"/>
    <col min="14817" max="14817" width="10.42578125" style="66" customWidth="1"/>
    <col min="14818" max="14818" width="17" style="66" customWidth="1"/>
    <col min="14819" max="15063" width="9.140625" style="66"/>
    <col min="15064" max="15064" width="23.42578125" style="66" customWidth="1"/>
    <col min="15065" max="15065" width="56.5703125" style="66" customWidth="1"/>
    <col min="15066" max="15066" width="10" style="66" customWidth="1"/>
    <col min="15067" max="15067" width="4.42578125" style="66" customWidth="1"/>
    <col min="15068" max="15068" width="7.42578125" style="66" customWidth="1"/>
    <col min="15069" max="15069" width="15.7109375" style="66" customWidth="1"/>
    <col min="15070" max="15070" width="8.42578125" style="66" customWidth="1"/>
    <col min="15071" max="15071" width="13.7109375" style="66" bestFit="1" customWidth="1"/>
    <col min="15072" max="15072" width="18.5703125" style="66" bestFit="1" customWidth="1"/>
    <col min="15073" max="15073" width="10.42578125" style="66" customWidth="1"/>
    <col min="15074" max="15074" width="17" style="66" customWidth="1"/>
    <col min="15075" max="15319" width="9.140625" style="66"/>
    <col min="15320" max="15320" width="23.42578125" style="66" customWidth="1"/>
    <col min="15321" max="15321" width="56.5703125" style="66" customWidth="1"/>
    <col min="15322" max="15322" width="10" style="66" customWidth="1"/>
    <col min="15323" max="15323" width="4.42578125" style="66" customWidth="1"/>
    <col min="15324" max="15324" width="7.42578125" style="66" customWidth="1"/>
    <col min="15325" max="15325" width="15.7109375" style="66" customWidth="1"/>
    <col min="15326" max="15326" width="8.42578125" style="66" customWidth="1"/>
    <col min="15327" max="15327" width="13.7109375" style="66" bestFit="1" customWidth="1"/>
    <col min="15328" max="15328" width="18.5703125" style="66" bestFit="1" customWidth="1"/>
    <col min="15329" max="15329" width="10.42578125" style="66" customWidth="1"/>
    <col min="15330" max="15330" width="17" style="66" customWidth="1"/>
    <col min="15331" max="15575" width="9.140625" style="66"/>
    <col min="15576" max="15576" width="23.42578125" style="66" customWidth="1"/>
    <col min="15577" max="15577" width="56.5703125" style="66" customWidth="1"/>
    <col min="15578" max="15578" width="10" style="66" customWidth="1"/>
    <col min="15579" max="15579" width="4.42578125" style="66" customWidth="1"/>
    <col min="15580" max="15580" width="7.42578125" style="66" customWidth="1"/>
    <col min="15581" max="15581" width="15.7109375" style="66" customWidth="1"/>
    <col min="15582" max="15582" width="8.42578125" style="66" customWidth="1"/>
    <col min="15583" max="15583" width="13.7109375" style="66" bestFit="1" customWidth="1"/>
    <col min="15584" max="15584" width="18.5703125" style="66" bestFit="1" customWidth="1"/>
    <col min="15585" max="15585" width="10.42578125" style="66" customWidth="1"/>
    <col min="15586" max="15586" width="17" style="66" customWidth="1"/>
    <col min="15587" max="15831" width="9.140625" style="66"/>
    <col min="15832" max="15832" width="23.42578125" style="66" customWidth="1"/>
    <col min="15833" max="15833" width="56.5703125" style="66" customWidth="1"/>
    <col min="15834" max="15834" width="10" style="66" customWidth="1"/>
    <col min="15835" max="15835" width="4.42578125" style="66" customWidth="1"/>
    <col min="15836" max="15836" width="7.42578125" style="66" customWidth="1"/>
    <col min="15837" max="15837" width="15.7109375" style="66" customWidth="1"/>
    <col min="15838" max="15838" width="8.42578125" style="66" customWidth="1"/>
    <col min="15839" max="15839" width="13.7109375" style="66" bestFit="1" customWidth="1"/>
    <col min="15840" max="15840" width="18.5703125" style="66" bestFit="1" customWidth="1"/>
    <col min="15841" max="15841" width="10.42578125" style="66" customWidth="1"/>
    <col min="15842" max="15842" width="17" style="66" customWidth="1"/>
    <col min="15843" max="16087" width="9.140625" style="66"/>
    <col min="16088" max="16088" width="23.42578125" style="66" customWidth="1"/>
    <col min="16089" max="16089" width="56.5703125" style="66" customWidth="1"/>
    <col min="16090" max="16090" width="10" style="66" customWidth="1"/>
    <col min="16091" max="16091" width="4.42578125" style="66" customWidth="1"/>
    <col min="16092" max="16092" width="7.42578125" style="66" customWidth="1"/>
    <col min="16093" max="16093" width="15.7109375" style="66" customWidth="1"/>
    <col min="16094" max="16094" width="8.42578125" style="66" customWidth="1"/>
    <col min="16095" max="16095" width="13.7109375" style="66" bestFit="1" customWidth="1"/>
    <col min="16096" max="16096" width="18.5703125" style="66" bestFit="1" customWidth="1"/>
    <col min="16097" max="16097" width="10.42578125" style="66" customWidth="1"/>
    <col min="16098" max="16098" width="17" style="66" customWidth="1"/>
    <col min="16099" max="16384" width="9.140625" style="66"/>
  </cols>
  <sheetData>
    <row r="1" spans="1:8" ht="20.25" x14ac:dyDescent="0.25">
      <c r="A1" s="70" t="s">
        <v>0</v>
      </c>
    </row>
    <row r="2" spans="1:8" s="67" customFormat="1" ht="15.75" x14ac:dyDescent="0.25">
      <c r="A2" s="103" t="str">
        <f>Titul!A9</f>
        <v>F.2.</v>
      </c>
      <c r="B2" s="63" t="str">
        <f>Titul!B9</f>
        <v>Položkový soupis prací a dodávek</v>
      </c>
    </row>
    <row r="3" spans="1:8" s="67" customFormat="1" ht="17.25" customHeight="1" x14ac:dyDescent="0.25">
      <c r="A3" s="68"/>
      <c r="B3" s="62"/>
    </row>
    <row r="4" spans="1:8" s="67" customFormat="1" ht="16.5" customHeight="1" x14ac:dyDescent="0.25">
      <c r="A4" s="69" t="s">
        <v>15</v>
      </c>
      <c r="B4" s="63" t="str">
        <f>Titul!B5</f>
        <v>VD Dolní Beřkovice, oprava ovládacích uzávěrů na levém jezovém poli</v>
      </c>
    </row>
    <row r="5" spans="1:8" s="67" customFormat="1" ht="16.5" customHeight="1" x14ac:dyDescent="0.25">
      <c r="A5" s="127" t="s">
        <v>40</v>
      </c>
      <c r="B5" s="63" t="str">
        <f>Titul!B6</f>
        <v>Dolní Beřkovice</v>
      </c>
    </row>
    <row r="6" spans="1:8" s="67" customFormat="1" ht="12" customHeight="1" thickBot="1" x14ac:dyDescent="0.3">
      <c r="A6" s="70"/>
      <c r="B6" s="62"/>
    </row>
    <row r="7" spans="1:8" ht="15.75" thickBot="1" x14ac:dyDescent="0.3">
      <c r="A7" s="71" t="s">
        <v>32</v>
      </c>
      <c r="B7" s="72" t="s">
        <v>1</v>
      </c>
      <c r="C7" s="73" t="s">
        <v>0</v>
      </c>
      <c r="D7" s="74"/>
      <c r="E7" s="74"/>
      <c r="F7" s="75"/>
      <c r="G7" s="136" t="s">
        <v>3</v>
      </c>
      <c r="H7" s="76" t="s">
        <v>52</v>
      </c>
    </row>
    <row r="8" spans="1:8" x14ac:dyDescent="0.25">
      <c r="A8" s="77"/>
      <c r="B8" s="78"/>
      <c r="C8" s="79" t="s">
        <v>4</v>
      </c>
      <c r="D8" s="76" t="s">
        <v>22</v>
      </c>
      <c r="E8" s="76" t="s">
        <v>33</v>
      </c>
      <c r="F8" s="76" t="s">
        <v>5</v>
      </c>
      <c r="G8" s="137"/>
      <c r="H8" s="146"/>
    </row>
    <row r="9" spans="1:8" ht="15.75" thickBot="1" x14ac:dyDescent="0.3">
      <c r="A9" s="81"/>
      <c r="B9" s="82"/>
      <c r="C9" s="83" t="s">
        <v>0</v>
      </c>
      <c r="D9" s="84" t="s">
        <v>0</v>
      </c>
      <c r="E9" s="84" t="s">
        <v>34</v>
      </c>
      <c r="F9" s="84" t="s">
        <v>6</v>
      </c>
      <c r="G9" s="138"/>
      <c r="H9" s="85"/>
    </row>
    <row r="10" spans="1:8" ht="18.75" x14ac:dyDescent="0.25">
      <c r="A10" s="77"/>
      <c r="B10" s="134" t="str">
        <f>Rekapitulace!B10</f>
        <v>I.etapa - odpojení LJP od systému</v>
      </c>
      <c r="C10" s="132"/>
      <c r="D10" s="133"/>
      <c r="E10" s="133"/>
      <c r="F10" s="133"/>
      <c r="G10" s="116"/>
      <c r="H10" s="145"/>
    </row>
    <row r="11" spans="1:8" x14ac:dyDescent="0.25">
      <c r="A11" s="86" t="s">
        <v>0</v>
      </c>
      <c r="B11" s="104" t="s">
        <v>37</v>
      </c>
      <c r="C11" s="105"/>
      <c r="D11" s="53"/>
      <c r="E11" s="53"/>
      <c r="F11" s="106"/>
      <c r="G11" s="139"/>
      <c r="H11" s="143"/>
    </row>
    <row r="12" spans="1:8" ht="89.25" customHeight="1" x14ac:dyDescent="0.25">
      <c r="A12" s="86" t="s">
        <v>58</v>
      </c>
      <c r="B12" s="95" t="s">
        <v>281</v>
      </c>
      <c r="C12" s="107">
        <v>16</v>
      </c>
      <c r="D12" s="52" t="s">
        <v>25</v>
      </c>
      <c r="E12" s="52">
        <v>1</v>
      </c>
      <c r="F12" s="161">
        <v>0</v>
      </c>
      <c r="G12" s="140">
        <f t="shared" ref="G12:G14" si="0">C12*E12*F12</f>
        <v>0</v>
      </c>
      <c r="H12" s="143"/>
    </row>
    <row r="13" spans="1:8" x14ac:dyDescent="0.25">
      <c r="A13" s="86" t="s">
        <v>59</v>
      </c>
      <c r="B13" s="95" t="s">
        <v>103</v>
      </c>
      <c r="C13" s="107">
        <v>2</v>
      </c>
      <c r="D13" s="52" t="s">
        <v>25</v>
      </c>
      <c r="E13" s="52">
        <v>2</v>
      </c>
      <c r="F13" s="161">
        <v>0</v>
      </c>
      <c r="G13" s="140">
        <f t="shared" si="0"/>
        <v>0</v>
      </c>
      <c r="H13" s="143"/>
    </row>
    <row r="14" spans="1:8" ht="63.75" x14ac:dyDescent="0.25">
      <c r="A14" s="86" t="s">
        <v>60</v>
      </c>
      <c r="B14" s="95" t="s">
        <v>104</v>
      </c>
      <c r="C14" s="107">
        <v>96</v>
      </c>
      <c r="D14" s="52" t="s">
        <v>25</v>
      </c>
      <c r="E14" s="52">
        <v>1</v>
      </c>
      <c r="F14" s="161">
        <v>0</v>
      </c>
      <c r="G14" s="140">
        <f t="shared" si="0"/>
        <v>0</v>
      </c>
      <c r="H14" s="143"/>
    </row>
    <row r="15" spans="1:8" x14ac:dyDescent="0.25">
      <c r="A15" s="86" t="s">
        <v>61</v>
      </c>
      <c r="B15" s="95" t="s">
        <v>54</v>
      </c>
      <c r="C15" s="107">
        <v>5</v>
      </c>
      <c r="D15" s="52" t="s">
        <v>25</v>
      </c>
      <c r="E15" s="52">
        <v>2</v>
      </c>
      <c r="F15" s="161">
        <v>0</v>
      </c>
      <c r="G15" s="140">
        <f t="shared" ref="G15" si="1">C15*E15*F15</f>
        <v>0</v>
      </c>
      <c r="H15" s="143"/>
    </row>
    <row r="16" spans="1:8" x14ac:dyDescent="0.25">
      <c r="A16" s="86" t="s">
        <v>0</v>
      </c>
      <c r="B16" s="108"/>
      <c r="C16" s="105"/>
      <c r="D16" s="53"/>
      <c r="E16" s="53"/>
      <c r="F16" s="106"/>
      <c r="G16" s="140"/>
      <c r="H16" s="143"/>
    </row>
    <row r="17" spans="1:8" x14ac:dyDescent="0.25">
      <c r="A17" s="86" t="s">
        <v>0</v>
      </c>
      <c r="B17" s="114" t="s">
        <v>50</v>
      </c>
      <c r="C17" s="105"/>
      <c r="D17" s="53"/>
      <c r="E17" s="53"/>
      <c r="F17" s="106"/>
      <c r="G17" s="140"/>
      <c r="H17" s="143"/>
    </row>
    <row r="18" spans="1:8" ht="51" x14ac:dyDescent="0.25">
      <c r="A18" s="86" t="s">
        <v>62</v>
      </c>
      <c r="B18" s="95" t="s">
        <v>115</v>
      </c>
      <c r="C18" s="107">
        <v>4</v>
      </c>
      <c r="D18" s="52" t="s">
        <v>25</v>
      </c>
      <c r="E18" s="52">
        <v>2</v>
      </c>
      <c r="F18" s="161">
        <v>0</v>
      </c>
      <c r="G18" s="140">
        <f>C18*E18*F18</f>
        <v>0</v>
      </c>
      <c r="H18" s="143"/>
    </row>
    <row r="19" spans="1:8" x14ac:dyDescent="0.25">
      <c r="A19" s="86" t="s">
        <v>0</v>
      </c>
      <c r="B19" s="118"/>
      <c r="C19" s="105"/>
      <c r="D19" s="53"/>
      <c r="E19" s="53"/>
      <c r="F19" s="106"/>
      <c r="G19" s="140"/>
      <c r="H19" s="143"/>
    </row>
    <row r="20" spans="1:8" x14ac:dyDescent="0.25">
      <c r="A20" s="86" t="s">
        <v>0</v>
      </c>
      <c r="B20" s="154" t="s">
        <v>51</v>
      </c>
      <c r="C20" s="105"/>
      <c r="D20" s="53"/>
      <c r="E20" s="53"/>
      <c r="F20" s="106"/>
      <c r="G20" s="140"/>
      <c r="H20" s="143"/>
    </row>
    <row r="21" spans="1:8" x14ac:dyDescent="0.25">
      <c r="A21" s="86" t="s">
        <v>0</v>
      </c>
      <c r="B21" s="118"/>
      <c r="C21" s="105"/>
      <c r="D21" s="53"/>
      <c r="E21" s="53"/>
      <c r="F21" s="106"/>
      <c r="G21" s="140"/>
      <c r="H21" s="143"/>
    </row>
    <row r="22" spans="1:8" x14ac:dyDescent="0.25">
      <c r="A22" s="86" t="s">
        <v>0</v>
      </c>
      <c r="B22" s="114" t="s">
        <v>35</v>
      </c>
      <c r="C22" s="105"/>
      <c r="D22" s="53"/>
      <c r="E22" s="53"/>
      <c r="F22" s="106"/>
      <c r="G22" s="140"/>
      <c r="H22" s="143"/>
    </row>
    <row r="23" spans="1:8" x14ac:dyDescent="0.25">
      <c r="A23" s="86" t="s">
        <v>63</v>
      </c>
      <c r="B23" s="95" t="s">
        <v>105</v>
      </c>
      <c r="C23" s="107">
        <v>24</v>
      </c>
      <c r="D23" s="52" t="s">
        <v>25</v>
      </c>
      <c r="E23" s="52">
        <v>1</v>
      </c>
      <c r="F23" s="161">
        <v>0</v>
      </c>
      <c r="G23" s="140">
        <f t="shared" ref="G23:G26" si="2">C23*E23*F23</f>
        <v>0</v>
      </c>
      <c r="H23" s="143"/>
    </row>
    <row r="24" spans="1:8" ht="63.75" x14ac:dyDescent="0.25">
      <c r="A24" s="86" t="s">
        <v>64</v>
      </c>
      <c r="B24" s="95" t="s">
        <v>120</v>
      </c>
      <c r="C24" s="107">
        <v>128</v>
      </c>
      <c r="D24" s="52" t="s">
        <v>25</v>
      </c>
      <c r="E24" s="52">
        <v>1</v>
      </c>
      <c r="F24" s="161">
        <v>0</v>
      </c>
      <c r="G24" s="140">
        <f t="shared" si="2"/>
        <v>0</v>
      </c>
      <c r="H24" s="143"/>
    </row>
    <row r="25" spans="1:8" x14ac:dyDescent="0.25">
      <c r="A25" s="86" t="s">
        <v>65</v>
      </c>
      <c r="B25" s="95" t="s">
        <v>114</v>
      </c>
      <c r="C25" s="107">
        <v>12</v>
      </c>
      <c r="D25" s="52" t="s">
        <v>25</v>
      </c>
      <c r="E25" s="52">
        <v>1</v>
      </c>
      <c r="F25" s="161">
        <v>0</v>
      </c>
      <c r="G25" s="140">
        <f t="shared" ref="G25" si="3">C25*E25*F25</f>
        <v>0</v>
      </c>
      <c r="H25" s="143"/>
    </row>
    <row r="26" spans="1:8" ht="25.5" x14ac:dyDescent="0.25">
      <c r="A26" s="86" t="s">
        <v>66</v>
      </c>
      <c r="B26" s="95" t="s">
        <v>116</v>
      </c>
      <c r="C26" s="107">
        <v>8</v>
      </c>
      <c r="D26" s="52" t="s">
        <v>25</v>
      </c>
      <c r="E26" s="52">
        <v>1</v>
      </c>
      <c r="F26" s="161">
        <v>0</v>
      </c>
      <c r="G26" s="140">
        <f t="shared" si="2"/>
        <v>0</v>
      </c>
      <c r="H26" s="143"/>
    </row>
    <row r="27" spans="1:8" x14ac:dyDescent="0.25">
      <c r="A27" s="86" t="s">
        <v>0</v>
      </c>
      <c r="B27" s="108"/>
      <c r="C27" s="107"/>
      <c r="D27" s="52"/>
      <c r="E27" s="52"/>
      <c r="F27" s="55"/>
      <c r="G27" s="140"/>
      <c r="H27" s="143"/>
    </row>
    <row r="28" spans="1:8" x14ac:dyDescent="0.25">
      <c r="A28" s="86" t="s">
        <v>0</v>
      </c>
      <c r="B28" s="109" t="s">
        <v>36</v>
      </c>
      <c r="C28" s="105"/>
      <c r="D28" s="53"/>
      <c r="E28" s="53"/>
      <c r="F28" s="106"/>
      <c r="G28" s="140"/>
      <c r="H28" s="143"/>
    </row>
    <row r="29" spans="1:8" ht="17.25" x14ac:dyDescent="0.25">
      <c r="A29" s="86" t="s">
        <v>67</v>
      </c>
      <c r="B29" s="118" t="s">
        <v>133</v>
      </c>
      <c r="C29" s="111">
        <f>SUM(C30:C31)</f>
        <v>1.6</v>
      </c>
      <c r="D29" s="112" t="s">
        <v>23</v>
      </c>
      <c r="E29" s="112">
        <v>1</v>
      </c>
      <c r="F29" s="162">
        <v>0</v>
      </c>
      <c r="G29" s="140">
        <f>C29*E29*F29</f>
        <v>0</v>
      </c>
      <c r="H29" s="143"/>
    </row>
    <row r="30" spans="1:8" x14ac:dyDescent="0.25">
      <c r="A30" s="86"/>
      <c r="B30" s="150" t="s">
        <v>134</v>
      </c>
      <c r="C30" s="111">
        <v>0.8</v>
      </c>
      <c r="D30" s="112"/>
      <c r="E30" s="112"/>
      <c r="F30" s="54"/>
      <c r="G30" s="140"/>
      <c r="H30" s="143"/>
    </row>
    <row r="31" spans="1:8" x14ac:dyDescent="0.25">
      <c r="A31" s="86"/>
      <c r="B31" s="150" t="s">
        <v>135</v>
      </c>
      <c r="C31" s="111">
        <v>0.8</v>
      </c>
      <c r="D31" s="112"/>
      <c r="E31" s="112"/>
      <c r="F31" s="54"/>
      <c r="G31" s="140"/>
      <c r="H31" s="143"/>
    </row>
    <row r="32" spans="1:8" x14ac:dyDescent="0.25">
      <c r="A32" s="86"/>
      <c r="B32" s="150"/>
      <c r="C32" s="111"/>
      <c r="D32" s="112"/>
      <c r="E32" s="112"/>
      <c r="F32" s="54"/>
      <c r="G32" s="140"/>
      <c r="H32" s="143"/>
    </row>
    <row r="33" spans="1:8" ht="21" customHeight="1" x14ac:dyDescent="0.25">
      <c r="A33" s="86" t="s">
        <v>68</v>
      </c>
      <c r="B33" s="118" t="s">
        <v>137</v>
      </c>
      <c r="C33" s="111">
        <f>SUM(C34:C35)</f>
        <v>1.6</v>
      </c>
      <c r="D33" s="112" t="s">
        <v>23</v>
      </c>
      <c r="E33" s="112">
        <v>1</v>
      </c>
      <c r="F33" s="162">
        <v>0</v>
      </c>
      <c r="G33" s="140">
        <f>C33*E33*F33</f>
        <v>0</v>
      </c>
      <c r="H33" s="143"/>
    </row>
    <row r="34" spans="1:8" ht="15" customHeight="1" x14ac:dyDescent="0.25">
      <c r="A34" s="86"/>
      <c r="B34" s="150" t="s">
        <v>134</v>
      </c>
      <c r="C34" s="111">
        <v>0.8</v>
      </c>
      <c r="D34" s="112"/>
      <c r="E34" s="112"/>
      <c r="F34" s="54"/>
      <c r="G34" s="140"/>
      <c r="H34" s="143"/>
    </row>
    <row r="35" spans="1:8" ht="15" customHeight="1" x14ac:dyDescent="0.25">
      <c r="A35" s="86"/>
      <c r="B35" s="150" t="s">
        <v>135</v>
      </c>
      <c r="C35" s="111">
        <v>0.8</v>
      </c>
      <c r="D35" s="112"/>
      <c r="E35" s="112"/>
      <c r="F35" s="54"/>
      <c r="G35" s="140"/>
      <c r="H35" s="143"/>
    </row>
    <row r="36" spans="1:8" x14ac:dyDescent="0.25">
      <c r="A36" s="86"/>
      <c r="B36" s="109"/>
      <c r="C36" s="105"/>
      <c r="D36" s="53"/>
      <c r="E36" s="53"/>
      <c r="F36" s="106"/>
      <c r="G36" s="140"/>
      <c r="H36" s="143"/>
    </row>
    <row r="37" spans="1:8" ht="38.25" x14ac:dyDescent="0.25">
      <c r="A37" s="86" t="s">
        <v>69</v>
      </c>
      <c r="B37" s="118" t="s">
        <v>136</v>
      </c>
      <c r="C37" s="111">
        <v>9</v>
      </c>
      <c r="D37" s="112" t="s">
        <v>23</v>
      </c>
      <c r="E37" s="112">
        <v>1</v>
      </c>
      <c r="F37" s="162">
        <v>0</v>
      </c>
      <c r="G37" s="140">
        <f>C37*E37*F37</f>
        <v>0</v>
      </c>
      <c r="H37" s="143"/>
    </row>
    <row r="38" spans="1:8" x14ac:dyDescent="0.25">
      <c r="A38" s="86"/>
      <c r="B38" s="118"/>
      <c r="C38" s="111"/>
      <c r="D38" s="112"/>
      <c r="E38" s="112"/>
      <c r="F38" s="54"/>
      <c r="G38" s="140"/>
      <c r="H38" s="143"/>
    </row>
    <row r="39" spans="1:8" ht="17.25" customHeight="1" x14ac:dyDescent="0.25">
      <c r="A39" s="86" t="s">
        <v>70</v>
      </c>
      <c r="B39" s="118" t="s">
        <v>111</v>
      </c>
      <c r="C39" s="111">
        <f>C33+C37</f>
        <v>10.6</v>
      </c>
      <c r="D39" s="112" t="s">
        <v>23</v>
      </c>
      <c r="E39" s="112">
        <v>1</v>
      </c>
      <c r="F39" s="162">
        <v>0</v>
      </c>
      <c r="G39" s="140">
        <f>C39*E39*F39</f>
        <v>0</v>
      </c>
      <c r="H39" s="143"/>
    </row>
    <row r="40" spans="1:8" x14ac:dyDescent="0.25">
      <c r="A40" s="86" t="s">
        <v>0</v>
      </c>
      <c r="B40" s="110"/>
      <c r="C40" s="105"/>
      <c r="D40" s="53"/>
      <c r="E40" s="53"/>
      <c r="F40" s="106"/>
      <c r="G40" s="140"/>
      <c r="H40" s="143"/>
    </row>
    <row r="41" spans="1:8" x14ac:dyDescent="0.25">
      <c r="A41" s="86" t="s">
        <v>0</v>
      </c>
      <c r="B41" s="115" t="s">
        <v>29</v>
      </c>
      <c r="C41" s="105"/>
      <c r="D41" s="53"/>
      <c r="E41" s="53"/>
      <c r="F41" s="106"/>
      <c r="G41" s="140"/>
      <c r="H41" s="143"/>
    </row>
    <row r="42" spans="1:8" x14ac:dyDescent="0.25">
      <c r="A42" s="86" t="s">
        <v>71</v>
      </c>
      <c r="B42" s="95" t="s">
        <v>106</v>
      </c>
      <c r="C42" s="105">
        <v>50</v>
      </c>
      <c r="D42" s="112" t="s">
        <v>27</v>
      </c>
      <c r="E42" s="112">
        <v>1</v>
      </c>
      <c r="F42" s="162">
        <v>0</v>
      </c>
      <c r="G42" s="140">
        <f>C42*F42*E42</f>
        <v>0</v>
      </c>
      <c r="H42" s="143"/>
    </row>
    <row r="43" spans="1:8" x14ac:dyDescent="0.25">
      <c r="A43" s="86" t="s">
        <v>72</v>
      </c>
      <c r="B43" s="95" t="s">
        <v>107</v>
      </c>
      <c r="C43" s="105">
        <v>60</v>
      </c>
      <c r="D43" s="112" t="s">
        <v>27</v>
      </c>
      <c r="E43" s="112">
        <v>2</v>
      </c>
      <c r="F43" s="162">
        <v>0</v>
      </c>
      <c r="G43" s="140">
        <f>C43*F43*E43</f>
        <v>0</v>
      </c>
      <c r="H43" s="143"/>
    </row>
    <row r="44" spans="1:8" x14ac:dyDescent="0.25">
      <c r="A44" s="86" t="s">
        <v>73</v>
      </c>
      <c r="B44" s="95" t="s">
        <v>108</v>
      </c>
      <c r="C44" s="105">
        <v>50</v>
      </c>
      <c r="D44" s="112" t="s">
        <v>27</v>
      </c>
      <c r="E44" s="112">
        <v>2</v>
      </c>
      <c r="F44" s="162">
        <v>0</v>
      </c>
      <c r="G44" s="140">
        <f>C44*F44*E44</f>
        <v>0</v>
      </c>
      <c r="H44" s="143"/>
    </row>
    <row r="45" spans="1:8" ht="38.25" x14ac:dyDescent="0.25">
      <c r="A45" s="86" t="s">
        <v>74</v>
      </c>
      <c r="B45" s="118" t="s">
        <v>112</v>
      </c>
      <c r="C45" s="111"/>
      <c r="D45" s="112" t="s">
        <v>26</v>
      </c>
      <c r="E45" s="112">
        <v>1</v>
      </c>
      <c r="F45" s="162">
        <v>0</v>
      </c>
      <c r="G45" s="140">
        <f>E45*F45</f>
        <v>0</v>
      </c>
      <c r="H45" s="143" t="s">
        <v>0</v>
      </c>
    </row>
    <row r="46" spans="1:8" ht="38.25" x14ac:dyDescent="0.25">
      <c r="A46" s="86" t="s">
        <v>75</v>
      </c>
      <c r="B46" s="118" t="s">
        <v>222</v>
      </c>
      <c r="C46" s="111">
        <v>302</v>
      </c>
      <c r="D46" s="112" t="s">
        <v>27</v>
      </c>
      <c r="E46" s="112">
        <v>1</v>
      </c>
      <c r="F46" s="162">
        <v>0</v>
      </c>
      <c r="G46" s="140">
        <f>C46*F46*E46</f>
        <v>0</v>
      </c>
      <c r="H46" s="143" t="s">
        <v>0</v>
      </c>
    </row>
    <row r="47" spans="1:8" ht="38.25" x14ac:dyDescent="0.25">
      <c r="A47" s="86" t="s">
        <v>76</v>
      </c>
      <c r="B47" s="118" t="s">
        <v>113</v>
      </c>
      <c r="C47" s="113" t="s">
        <v>0</v>
      </c>
      <c r="D47" s="112" t="s">
        <v>26</v>
      </c>
      <c r="E47" s="112">
        <v>8</v>
      </c>
      <c r="F47" s="162">
        <v>0</v>
      </c>
      <c r="G47" s="140">
        <f>E47*F47</f>
        <v>0</v>
      </c>
      <c r="H47" s="143"/>
    </row>
    <row r="48" spans="1:8" ht="38.25" x14ac:dyDescent="0.25">
      <c r="A48" s="86" t="s">
        <v>77</v>
      </c>
      <c r="B48" s="118" t="s">
        <v>122</v>
      </c>
      <c r="C48" s="113"/>
      <c r="D48" s="112" t="s">
        <v>26</v>
      </c>
      <c r="E48" s="112">
        <v>1</v>
      </c>
      <c r="F48" s="162">
        <v>0</v>
      </c>
      <c r="G48" s="140">
        <f>E48*F48</f>
        <v>0</v>
      </c>
      <c r="H48" s="143"/>
    </row>
    <row r="49" spans="1:8" x14ac:dyDescent="0.25">
      <c r="A49" s="86" t="s">
        <v>78</v>
      </c>
      <c r="B49" s="118" t="s">
        <v>109</v>
      </c>
      <c r="C49" s="113">
        <v>40</v>
      </c>
      <c r="D49" s="112" t="s">
        <v>27</v>
      </c>
      <c r="E49" s="112">
        <v>1</v>
      </c>
      <c r="F49" s="162">
        <v>0</v>
      </c>
      <c r="G49" s="140">
        <f t="shared" ref="G49:G50" si="4">C49*E49*F49</f>
        <v>0</v>
      </c>
      <c r="H49" s="143"/>
    </row>
    <row r="50" spans="1:8" x14ac:dyDescent="0.25">
      <c r="A50" s="86" t="s">
        <v>79</v>
      </c>
      <c r="B50" s="118" t="s">
        <v>110</v>
      </c>
      <c r="C50" s="113">
        <v>2</v>
      </c>
      <c r="D50" s="112" t="s">
        <v>27</v>
      </c>
      <c r="E50" s="112">
        <v>1</v>
      </c>
      <c r="F50" s="162">
        <v>0</v>
      </c>
      <c r="G50" s="140">
        <f t="shared" si="4"/>
        <v>0</v>
      </c>
      <c r="H50" s="143"/>
    </row>
    <row r="51" spans="1:8" x14ac:dyDescent="0.25">
      <c r="A51" s="86" t="s">
        <v>0</v>
      </c>
      <c r="B51" s="92"/>
      <c r="C51" s="113"/>
      <c r="D51" s="112"/>
      <c r="E51" s="112"/>
      <c r="F51" s="54"/>
      <c r="G51" s="140"/>
      <c r="H51" s="143"/>
    </row>
    <row r="52" spans="1:8" x14ac:dyDescent="0.25">
      <c r="A52" s="86"/>
      <c r="B52" s="115" t="s">
        <v>28</v>
      </c>
      <c r="C52" s="105"/>
      <c r="D52" s="53"/>
      <c r="E52" s="53"/>
      <c r="F52" s="106"/>
      <c r="G52" s="140"/>
      <c r="H52" s="143"/>
    </row>
    <row r="53" spans="1:8" x14ac:dyDescent="0.25">
      <c r="A53" s="86" t="s">
        <v>121</v>
      </c>
      <c r="B53" s="95" t="s">
        <v>56</v>
      </c>
      <c r="C53" s="105"/>
      <c r="D53" s="89" t="s">
        <v>24</v>
      </c>
      <c r="E53" s="53">
        <v>1</v>
      </c>
      <c r="F53" s="163">
        <v>0</v>
      </c>
      <c r="G53" s="140">
        <f t="shared" ref="G53" si="5">E53*F53</f>
        <v>0</v>
      </c>
      <c r="H53" s="143"/>
    </row>
    <row r="54" spans="1:8" x14ac:dyDescent="0.25">
      <c r="A54" s="86"/>
      <c r="B54" s="95"/>
      <c r="C54" s="105"/>
      <c r="D54" s="89"/>
      <c r="E54" s="53"/>
      <c r="F54" s="106"/>
      <c r="G54" s="140"/>
      <c r="H54" s="143"/>
    </row>
    <row r="55" spans="1:8" x14ac:dyDescent="0.25">
      <c r="A55" s="86"/>
      <c r="B55" s="135" t="str">
        <f>CONCATENATE("Celkem ",B10)</f>
        <v>Celkem I.etapa - odpojení LJP od systému</v>
      </c>
      <c r="C55" s="105"/>
      <c r="D55" s="89"/>
      <c r="E55" s="53"/>
      <c r="F55" s="106"/>
      <c r="G55" s="141">
        <f>SUM(G11:G54)</f>
        <v>0</v>
      </c>
      <c r="H55" s="143"/>
    </row>
    <row r="56" spans="1:8" x14ac:dyDescent="0.25">
      <c r="A56" s="86"/>
      <c r="B56" s="95"/>
      <c r="C56" s="105"/>
      <c r="D56" s="89"/>
      <c r="E56" s="53"/>
      <c r="F56" s="106"/>
      <c r="G56" s="140"/>
      <c r="H56" s="143"/>
    </row>
    <row r="57" spans="1:8" ht="18.75" x14ac:dyDescent="0.25">
      <c r="A57" s="77"/>
      <c r="B57" s="134" t="str">
        <f>Rekapitulace!B11</f>
        <v>II.etapa - oprava potrubního systému LJP</v>
      </c>
      <c r="C57" s="132"/>
      <c r="D57" s="133"/>
      <c r="E57" s="133"/>
      <c r="F57" s="133"/>
      <c r="G57" s="116"/>
      <c r="H57" s="143"/>
    </row>
    <row r="58" spans="1:8" x14ac:dyDescent="0.25">
      <c r="A58" s="86" t="s">
        <v>0</v>
      </c>
      <c r="B58" s="104" t="s">
        <v>37</v>
      </c>
      <c r="C58" s="105"/>
      <c r="D58" s="53"/>
      <c r="E58" s="53"/>
      <c r="F58" s="106"/>
      <c r="G58" s="139"/>
      <c r="H58" s="143"/>
    </row>
    <row r="59" spans="1:8" ht="25.5" x14ac:dyDescent="0.25">
      <c r="A59" s="153" t="s">
        <v>80</v>
      </c>
      <c r="B59" s="95" t="s">
        <v>123</v>
      </c>
      <c r="C59" s="107">
        <v>6</v>
      </c>
      <c r="D59" s="52" t="s">
        <v>25</v>
      </c>
      <c r="E59" s="52">
        <v>1</v>
      </c>
      <c r="F59" s="161">
        <v>0</v>
      </c>
      <c r="G59" s="140">
        <f>C59*E59*F59</f>
        <v>0</v>
      </c>
      <c r="H59" s="143"/>
    </row>
    <row r="60" spans="1:8" x14ac:dyDescent="0.25">
      <c r="A60" s="86" t="s">
        <v>81</v>
      </c>
      <c r="B60" s="95" t="s">
        <v>124</v>
      </c>
      <c r="C60" s="107">
        <v>8</v>
      </c>
      <c r="D60" s="52" t="s">
        <v>25</v>
      </c>
      <c r="E60" s="52">
        <v>1</v>
      </c>
      <c r="F60" s="161">
        <v>0</v>
      </c>
      <c r="G60" s="140">
        <f t="shared" ref="G60:G70" si="6">C60*E60*F60</f>
        <v>0</v>
      </c>
      <c r="H60" s="143"/>
    </row>
    <row r="61" spans="1:8" ht="63.75" x14ac:dyDescent="0.25">
      <c r="A61" s="86" t="s">
        <v>82</v>
      </c>
      <c r="B61" s="95" t="s">
        <v>119</v>
      </c>
      <c r="C61" s="107">
        <v>64</v>
      </c>
      <c r="D61" s="52" t="s">
        <v>25</v>
      </c>
      <c r="E61" s="52">
        <v>1</v>
      </c>
      <c r="F61" s="161">
        <v>0</v>
      </c>
      <c r="G61" s="140">
        <f>C61*E61*F61</f>
        <v>0</v>
      </c>
      <c r="H61" s="143"/>
    </row>
    <row r="62" spans="1:8" ht="38.25" x14ac:dyDescent="0.25">
      <c r="A62" s="86" t="s">
        <v>83</v>
      </c>
      <c r="B62" s="95" t="s">
        <v>125</v>
      </c>
      <c r="C62" s="107">
        <v>32</v>
      </c>
      <c r="D62" s="52" t="s">
        <v>25</v>
      </c>
      <c r="E62" s="52">
        <v>1</v>
      </c>
      <c r="F62" s="161">
        <v>0</v>
      </c>
      <c r="G62" s="140">
        <f t="shared" si="6"/>
        <v>0</v>
      </c>
      <c r="H62" s="143"/>
    </row>
    <row r="63" spans="1:8" ht="89.25" x14ac:dyDescent="0.25">
      <c r="A63" s="86" t="s">
        <v>84</v>
      </c>
      <c r="B63" s="95" t="s">
        <v>263</v>
      </c>
      <c r="C63" s="107">
        <v>96</v>
      </c>
      <c r="D63" s="52" t="s">
        <v>25</v>
      </c>
      <c r="E63" s="52">
        <v>1</v>
      </c>
      <c r="F63" s="161">
        <v>0</v>
      </c>
      <c r="G63" s="140">
        <f t="shared" si="6"/>
        <v>0</v>
      </c>
      <c r="H63" s="143"/>
    </row>
    <row r="64" spans="1:8" ht="51" x14ac:dyDescent="0.25">
      <c r="A64" s="86" t="s">
        <v>85</v>
      </c>
      <c r="B64" s="95" t="s">
        <v>244</v>
      </c>
      <c r="C64" s="107">
        <v>32</v>
      </c>
      <c r="D64" s="52" t="s">
        <v>25</v>
      </c>
      <c r="E64" s="52">
        <v>1</v>
      </c>
      <c r="F64" s="161">
        <v>0</v>
      </c>
      <c r="G64" s="140">
        <f t="shared" si="6"/>
        <v>0</v>
      </c>
      <c r="H64" s="143"/>
    </row>
    <row r="65" spans="1:8" ht="76.5" x14ac:dyDescent="0.25">
      <c r="A65" s="86" t="s">
        <v>86</v>
      </c>
      <c r="B65" s="95" t="s">
        <v>264</v>
      </c>
      <c r="C65" s="107">
        <v>32</v>
      </c>
      <c r="D65" s="52" t="s">
        <v>25</v>
      </c>
      <c r="E65" s="52">
        <v>1</v>
      </c>
      <c r="F65" s="161">
        <v>0</v>
      </c>
      <c r="G65" s="140">
        <f t="shared" ref="G65" si="7">C65*E65*F65</f>
        <v>0</v>
      </c>
      <c r="H65" s="143"/>
    </row>
    <row r="66" spans="1:8" ht="51" x14ac:dyDescent="0.25">
      <c r="A66" s="86" t="s">
        <v>87</v>
      </c>
      <c r="B66" s="95" t="s">
        <v>265</v>
      </c>
      <c r="C66" s="107">
        <v>96</v>
      </c>
      <c r="D66" s="52" t="s">
        <v>25</v>
      </c>
      <c r="E66" s="52">
        <v>1</v>
      </c>
      <c r="F66" s="161">
        <v>0</v>
      </c>
      <c r="G66" s="140">
        <f t="shared" ref="G66" si="8">C66*E66*F66</f>
        <v>0</v>
      </c>
      <c r="H66" s="143"/>
    </row>
    <row r="67" spans="1:8" ht="51" x14ac:dyDescent="0.25">
      <c r="A67" s="86" t="s">
        <v>88</v>
      </c>
      <c r="B67" s="95" t="s">
        <v>252</v>
      </c>
      <c r="C67" s="107">
        <v>64</v>
      </c>
      <c r="D67" s="52" t="s">
        <v>25</v>
      </c>
      <c r="E67" s="52">
        <v>1</v>
      </c>
      <c r="F67" s="161">
        <v>0</v>
      </c>
      <c r="G67" s="140">
        <f t="shared" ref="G67" si="9">C67*E67*F67</f>
        <v>0</v>
      </c>
      <c r="H67" s="143"/>
    </row>
    <row r="68" spans="1:8" x14ac:dyDescent="0.25">
      <c r="A68" s="86" t="s">
        <v>89</v>
      </c>
      <c r="B68" s="95" t="s">
        <v>158</v>
      </c>
      <c r="C68" s="107"/>
      <c r="D68" s="89" t="s">
        <v>24</v>
      </c>
      <c r="E68" s="53">
        <v>1</v>
      </c>
      <c r="F68" s="163">
        <v>0</v>
      </c>
      <c r="G68" s="140">
        <f t="shared" ref="G68" si="10">E68*F68</f>
        <v>0</v>
      </c>
      <c r="H68" s="143"/>
    </row>
    <row r="69" spans="1:8" x14ac:dyDescent="0.25">
      <c r="A69" s="86" t="s">
        <v>90</v>
      </c>
      <c r="B69" s="95" t="s">
        <v>53</v>
      </c>
      <c r="C69" s="107">
        <v>2</v>
      </c>
      <c r="D69" s="52" t="s">
        <v>25</v>
      </c>
      <c r="E69" s="52">
        <v>2</v>
      </c>
      <c r="F69" s="161">
        <v>0</v>
      </c>
      <c r="G69" s="140">
        <f t="shared" si="6"/>
        <v>0</v>
      </c>
      <c r="H69" s="143"/>
    </row>
    <row r="70" spans="1:8" x14ac:dyDescent="0.25">
      <c r="A70" s="86" t="s">
        <v>91</v>
      </c>
      <c r="B70" s="95" t="s">
        <v>54</v>
      </c>
      <c r="C70" s="107">
        <v>5</v>
      </c>
      <c r="D70" s="52" t="s">
        <v>25</v>
      </c>
      <c r="E70" s="52">
        <v>2</v>
      </c>
      <c r="F70" s="161">
        <v>0</v>
      </c>
      <c r="G70" s="140">
        <f t="shared" si="6"/>
        <v>0</v>
      </c>
      <c r="H70" s="143"/>
    </row>
    <row r="71" spans="1:8" x14ac:dyDescent="0.25">
      <c r="A71" s="86" t="s">
        <v>0</v>
      </c>
      <c r="B71" s="95"/>
      <c r="C71" s="105"/>
      <c r="D71" s="89"/>
      <c r="E71" s="53"/>
      <c r="F71" s="106"/>
      <c r="G71" s="140"/>
      <c r="H71" s="143"/>
    </row>
    <row r="72" spans="1:8" x14ac:dyDescent="0.25">
      <c r="A72" s="86"/>
      <c r="B72" s="114" t="s">
        <v>50</v>
      </c>
      <c r="C72" s="105"/>
      <c r="D72" s="53"/>
      <c r="E72" s="53"/>
      <c r="F72" s="106"/>
      <c r="G72" s="140"/>
      <c r="H72" s="143"/>
    </row>
    <row r="73" spans="1:8" ht="51" x14ac:dyDescent="0.25">
      <c r="A73" s="86" t="s">
        <v>92</v>
      </c>
      <c r="B73" s="95" t="s">
        <v>117</v>
      </c>
      <c r="C73" s="107">
        <v>8</v>
      </c>
      <c r="D73" s="52" t="s">
        <v>25</v>
      </c>
      <c r="E73" s="52">
        <v>1</v>
      </c>
      <c r="F73" s="161">
        <v>0</v>
      </c>
      <c r="G73" s="140">
        <f t="shared" ref="G73:G78" si="11">C73*E73*F73</f>
        <v>0</v>
      </c>
      <c r="H73" s="143"/>
    </row>
    <row r="74" spans="1:8" ht="76.5" x14ac:dyDescent="0.25">
      <c r="A74" s="86" t="s">
        <v>93</v>
      </c>
      <c r="B74" s="95" t="s">
        <v>162</v>
      </c>
      <c r="C74" s="107">
        <v>24</v>
      </c>
      <c r="D74" s="52" t="s">
        <v>25</v>
      </c>
      <c r="E74" s="52">
        <v>1</v>
      </c>
      <c r="F74" s="161">
        <v>0</v>
      </c>
      <c r="G74" s="140">
        <f t="shared" si="11"/>
        <v>0</v>
      </c>
      <c r="H74" s="143"/>
    </row>
    <row r="75" spans="1:8" ht="25.5" x14ac:dyDescent="0.25">
      <c r="A75" s="86" t="s">
        <v>94</v>
      </c>
      <c r="B75" s="95" t="s">
        <v>118</v>
      </c>
      <c r="C75" s="107">
        <v>4</v>
      </c>
      <c r="D75" s="52" t="s">
        <v>25</v>
      </c>
      <c r="E75" s="52">
        <v>1</v>
      </c>
      <c r="F75" s="161">
        <v>0</v>
      </c>
      <c r="G75" s="140">
        <f t="shared" si="11"/>
        <v>0</v>
      </c>
      <c r="H75" s="143"/>
    </row>
    <row r="76" spans="1:8" ht="76.5" x14ac:dyDescent="0.25">
      <c r="A76" s="86" t="s">
        <v>95</v>
      </c>
      <c r="B76" s="95" t="s">
        <v>245</v>
      </c>
      <c r="C76" s="107">
        <v>24</v>
      </c>
      <c r="D76" s="52" t="s">
        <v>25</v>
      </c>
      <c r="E76" s="52">
        <v>1</v>
      </c>
      <c r="F76" s="161">
        <v>0</v>
      </c>
      <c r="G76" s="140">
        <f t="shared" si="11"/>
        <v>0</v>
      </c>
      <c r="H76" s="143"/>
    </row>
    <row r="77" spans="1:8" ht="63.75" x14ac:dyDescent="0.25">
      <c r="A77" s="86" t="s">
        <v>96</v>
      </c>
      <c r="B77" s="95" t="s">
        <v>246</v>
      </c>
      <c r="C77" s="107">
        <v>24</v>
      </c>
      <c r="D77" s="52" t="s">
        <v>25</v>
      </c>
      <c r="E77" s="52">
        <v>1</v>
      </c>
      <c r="F77" s="161">
        <v>0</v>
      </c>
      <c r="G77" s="140">
        <f t="shared" si="11"/>
        <v>0</v>
      </c>
      <c r="H77" s="143"/>
    </row>
    <row r="78" spans="1:8" ht="51" x14ac:dyDescent="0.25">
      <c r="A78" s="86" t="s">
        <v>97</v>
      </c>
      <c r="B78" s="95" t="s">
        <v>126</v>
      </c>
      <c r="C78" s="107">
        <v>16</v>
      </c>
      <c r="D78" s="52" t="s">
        <v>25</v>
      </c>
      <c r="E78" s="52">
        <v>1</v>
      </c>
      <c r="F78" s="161">
        <v>0</v>
      </c>
      <c r="G78" s="140">
        <f t="shared" si="11"/>
        <v>0</v>
      </c>
      <c r="H78" s="143"/>
    </row>
    <row r="79" spans="1:8" x14ac:dyDescent="0.25">
      <c r="A79" s="86"/>
      <c r="B79" s="95"/>
      <c r="C79" s="105"/>
      <c r="D79" s="89"/>
      <c r="E79" s="53"/>
      <c r="F79" s="106"/>
      <c r="G79" s="140"/>
      <c r="H79" s="143"/>
    </row>
    <row r="80" spans="1:8" x14ac:dyDescent="0.25">
      <c r="A80" s="86"/>
      <c r="B80" s="114" t="s">
        <v>51</v>
      </c>
      <c r="C80" s="105"/>
      <c r="D80" s="53"/>
      <c r="E80" s="53"/>
      <c r="F80" s="106"/>
      <c r="G80" s="140"/>
      <c r="H80" s="143"/>
    </row>
    <row r="81" spans="1:8" ht="114.75" x14ac:dyDescent="0.25">
      <c r="A81" s="86" t="s">
        <v>98</v>
      </c>
      <c r="B81" s="95" t="s">
        <v>254</v>
      </c>
      <c r="C81" s="107" t="s">
        <v>0</v>
      </c>
      <c r="D81" s="52" t="s">
        <v>26</v>
      </c>
      <c r="E81" s="52">
        <v>1</v>
      </c>
      <c r="F81" s="161">
        <v>0</v>
      </c>
      <c r="G81" s="147">
        <f t="shared" ref="G81:G88" si="12">E81*F81</f>
        <v>0</v>
      </c>
      <c r="H81" s="143"/>
    </row>
    <row r="82" spans="1:8" ht="63.75" x14ac:dyDescent="0.25">
      <c r="A82" s="86" t="s">
        <v>99</v>
      </c>
      <c r="B82" s="95" t="s">
        <v>266</v>
      </c>
      <c r="C82" s="107" t="s">
        <v>0</v>
      </c>
      <c r="D82" s="52" t="s">
        <v>26</v>
      </c>
      <c r="E82" s="52">
        <v>1</v>
      </c>
      <c r="F82" s="161">
        <v>0</v>
      </c>
      <c r="G82" s="147">
        <f t="shared" si="12"/>
        <v>0</v>
      </c>
      <c r="H82" s="143"/>
    </row>
    <row r="83" spans="1:8" ht="63.75" x14ac:dyDescent="0.25">
      <c r="A83" s="86" t="s">
        <v>168</v>
      </c>
      <c r="B83" s="95" t="s">
        <v>278</v>
      </c>
      <c r="C83" s="107" t="s">
        <v>0</v>
      </c>
      <c r="D83" s="52" t="s">
        <v>26</v>
      </c>
      <c r="E83" s="52">
        <v>1</v>
      </c>
      <c r="F83" s="161">
        <v>0</v>
      </c>
      <c r="G83" s="147">
        <f t="shared" ref="G83" si="13">E83*F83</f>
        <v>0</v>
      </c>
      <c r="H83" s="143"/>
    </row>
    <row r="84" spans="1:8" ht="138.75" customHeight="1" x14ac:dyDescent="0.25">
      <c r="A84" s="86" t="s">
        <v>169</v>
      </c>
      <c r="B84" s="95" t="s">
        <v>163</v>
      </c>
      <c r="C84" s="107" t="s">
        <v>0</v>
      </c>
      <c r="D84" s="52" t="s">
        <v>26</v>
      </c>
      <c r="E84" s="52">
        <v>2</v>
      </c>
      <c r="F84" s="161">
        <v>0</v>
      </c>
      <c r="G84" s="147">
        <f t="shared" si="12"/>
        <v>0</v>
      </c>
      <c r="H84" s="143"/>
    </row>
    <row r="85" spans="1:8" ht="114.75" x14ac:dyDescent="0.25">
      <c r="A85" s="86" t="s">
        <v>170</v>
      </c>
      <c r="B85" s="95" t="s">
        <v>129</v>
      </c>
      <c r="C85" s="107" t="s">
        <v>0</v>
      </c>
      <c r="D85" s="52" t="s">
        <v>26</v>
      </c>
      <c r="E85" s="52">
        <v>1</v>
      </c>
      <c r="F85" s="161">
        <v>0</v>
      </c>
      <c r="G85" s="147">
        <f t="shared" si="12"/>
        <v>0</v>
      </c>
      <c r="H85" s="143"/>
    </row>
    <row r="86" spans="1:8" ht="129.75" customHeight="1" x14ac:dyDescent="0.25">
      <c r="A86" s="86" t="s">
        <v>171</v>
      </c>
      <c r="B86" s="95" t="s">
        <v>267</v>
      </c>
      <c r="C86" s="107" t="s">
        <v>0</v>
      </c>
      <c r="D86" s="52" t="s">
        <v>26</v>
      </c>
      <c r="E86" s="52">
        <v>1</v>
      </c>
      <c r="F86" s="161">
        <v>0</v>
      </c>
      <c r="G86" s="147">
        <f t="shared" ref="G86" si="14">E86*F86</f>
        <v>0</v>
      </c>
      <c r="H86" s="143"/>
    </row>
    <row r="87" spans="1:8" ht="132" customHeight="1" x14ac:dyDescent="0.25">
      <c r="A87" s="86" t="s">
        <v>172</v>
      </c>
      <c r="B87" s="95" t="s">
        <v>253</v>
      </c>
      <c r="C87" s="107" t="s">
        <v>0</v>
      </c>
      <c r="D87" s="52" t="s">
        <v>26</v>
      </c>
      <c r="E87" s="52">
        <v>1</v>
      </c>
      <c r="F87" s="161">
        <v>0</v>
      </c>
      <c r="G87" s="147">
        <f t="shared" si="12"/>
        <v>0</v>
      </c>
      <c r="H87" s="143"/>
    </row>
    <row r="88" spans="1:8" ht="114.75" x14ac:dyDescent="0.25">
      <c r="A88" s="86" t="s">
        <v>173</v>
      </c>
      <c r="B88" s="95" t="s">
        <v>130</v>
      </c>
      <c r="C88" s="107" t="s">
        <v>0</v>
      </c>
      <c r="D88" s="52" t="s">
        <v>26</v>
      </c>
      <c r="E88" s="52">
        <v>1</v>
      </c>
      <c r="F88" s="161">
        <v>0</v>
      </c>
      <c r="G88" s="147">
        <f t="shared" si="12"/>
        <v>0</v>
      </c>
      <c r="H88" s="143"/>
    </row>
    <row r="89" spans="1:8" x14ac:dyDescent="0.25">
      <c r="A89" s="86"/>
      <c r="B89" s="95"/>
      <c r="C89" s="105"/>
      <c r="D89" s="89"/>
      <c r="E89" s="53"/>
      <c r="F89" s="106"/>
      <c r="G89" s="140"/>
      <c r="H89" s="143"/>
    </row>
    <row r="90" spans="1:8" x14ac:dyDescent="0.25">
      <c r="A90" s="86"/>
      <c r="B90" s="114" t="s">
        <v>35</v>
      </c>
      <c r="C90" s="105"/>
      <c r="D90" s="53"/>
      <c r="E90" s="53"/>
      <c r="F90" s="106"/>
      <c r="G90" s="140"/>
      <c r="H90" s="143"/>
    </row>
    <row r="91" spans="1:8" ht="38.25" x14ac:dyDescent="0.25">
      <c r="A91" s="86" t="s">
        <v>174</v>
      </c>
      <c r="B91" s="95" t="s">
        <v>259</v>
      </c>
      <c r="C91" s="107">
        <v>32</v>
      </c>
      <c r="D91" s="52" t="s">
        <v>25</v>
      </c>
      <c r="E91" s="52">
        <v>1</v>
      </c>
      <c r="F91" s="161">
        <v>0</v>
      </c>
      <c r="G91" s="140">
        <f t="shared" ref="G91:G101" si="15">C91*E91*F91</f>
        <v>0</v>
      </c>
      <c r="H91" s="149" t="s">
        <v>0</v>
      </c>
    </row>
    <row r="92" spans="1:8" ht="51" x14ac:dyDescent="0.25">
      <c r="A92" s="86" t="s">
        <v>175</v>
      </c>
      <c r="B92" s="95" t="s">
        <v>256</v>
      </c>
      <c r="C92" s="107">
        <v>64</v>
      </c>
      <c r="D92" s="52" t="s">
        <v>25</v>
      </c>
      <c r="E92" s="52">
        <v>1</v>
      </c>
      <c r="F92" s="161">
        <v>0</v>
      </c>
      <c r="G92" s="140">
        <f t="shared" si="15"/>
        <v>0</v>
      </c>
      <c r="H92" s="143"/>
    </row>
    <row r="93" spans="1:8" ht="116.25" customHeight="1" x14ac:dyDescent="0.25">
      <c r="A93" s="86" t="s">
        <v>176</v>
      </c>
      <c r="B93" s="95" t="s">
        <v>258</v>
      </c>
      <c r="C93" s="107">
        <v>160</v>
      </c>
      <c r="D93" s="52" t="s">
        <v>25</v>
      </c>
      <c r="E93" s="52">
        <v>1</v>
      </c>
      <c r="F93" s="161">
        <v>0</v>
      </c>
      <c r="G93" s="140">
        <f t="shared" ref="G93:G94" si="16">C93*E93*F93</f>
        <v>0</v>
      </c>
      <c r="H93" s="143"/>
    </row>
    <row r="94" spans="1:8" ht="38.25" x14ac:dyDescent="0.25">
      <c r="A94" s="86" t="s">
        <v>177</v>
      </c>
      <c r="B94" s="95" t="s">
        <v>268</v>
      </c>
      <c r="C94" s="107">
        <v>96</v>
      </c>
      <c r="D94" s="52" t="s">
        <v>25</v>
      </c>
      <c r="E94" s="52">
        <v>1</v>
      </c>
      <c r="F94" s="161">
        <v>0</v>
      </c>
      <c r="G94" s="140">
        <f t="shared" si="16"/>
        <v>0</v>
      </c>
      <c r="H94" s="149" t="s">
        <v>0</v>
      </c>
    </row>
    <row r="95" spans="1:8" ht="38.25" x14ac:dyDescent="0.25">
      <c r="A95" s="86" t="s">
        <v>178</v>
      </c>
      <c r="B95" s="95" t="s">
        <v>160</v>
      </c>
      <c r="C95" s="107">
        <v>64</v>
      </c>
      <c r="D95" s="52" t="s">
        <v>25</v>
      </c>
      <c r="E95" s="52">
        <v>1</v>
      </c>
      <c r="F95" s="161">
        <v>0</v>
      </c>
      <c r="G95" s="140">
        <f t="shared" ref="G95:G96" si="17">C95*E95*F95</f>
        <v>0</v>
      </c>
      <c r="H95" s="149" t="s">
        <v>0</v>
      </c>
    </row>
    <row r="96" spans="1:8" ht="51" x14ac:dyDescent="0.25">
      <c r="A96" s="86" t="s">
        <v>179</v>
      </c>
      <c r="B96" s="95" t="s">
        <v>159</v>
      </c>
      <c r="C96" s="107">
        <v>32</v>
      </c>
      <c r="D96" s="52" t="s">
        <v>25</v>
      </c>
      <c r="E96" s="52">
        <v>1</v>
      </c>
      <c r="F96" s="161">
        <v>0</v>
      </c>
      <c r="G96" s="140">
        <f t="shared" si="17"/>
        <v>0</v>
      </c>
      <c r="H96" s="149" t="s">
        <v>0</v>
      </c>
    </row>
    <row r="97" spans="1:8" ht="38.25" x14ac:dyDescent="0.25">
      <c r="A97" s="86" t="s">
        <v>180</v>
      </c>
      <c r="B97" s="95" t="s">
        <v>271</v>
      </c>
      <c r="C97" s="107">
        <v>24</v>
      </c>
      <c r="D97" s="52" t="s">
        <v>25</v>
      </c>
      <c r="E97" s="52">
        <v>1</v>
      </c>
      <c r="F97" s="161">
        <v>0</v>
      </c>
      <c r="G97" s="140">
        <f t="shared" ref="G97" si="18">C97*E97*F97</f>
        <v>0</v>
      </c>
      <c r="H97" s="149" t="s">
        <v>0</v>
      </c>
    </row>
    <row r="98" spans="1:8" ht="51" x14ac:dyDescent="0.25">
      <c r="A98" s="86" t="s">
        <v>181</v>
      </c>
      <c r="B98" s="95" t="s">
        <v>161</v>
      </c>
      <c r="C98" s="107">
        <v>32</v>
      </c>
      <c r="D98" s="52" t="s">
        <v>25</v>
      </c>
      <c r="E98" s="52">
        <v>1</v>
      </c>
      <c r="F98" s="161">
        <v>0</v>
      </c>
      <c r="G98" s="140">
        <f t="shared" ref="G98" si="19">C98*E98*F98</f>
        <v>0</v>
      </c>
      <c r="H98" s="149" t="s">
        <v>0</v>
      </c>
    </row>
    <row r="99" spans="1:8" ht="55.5" customHeight="1" x14ac:dyDescent="0.25">
      <c r="A99" s="86" t="s">
        <v>182</v>
      </c>
      <c r="B99" s="95" t="s">
        <v>242</v>
      </c>
      <c r="C99" s="107">
        <v>32</v>
      </c>
      <c r="D99" s="52" t="s">
        <v>25</v>
      </c>
      <c r="E99" s="52">
        <v>1</v>
      </c>
      <c r="F99" s="161">
        <v>0</v>
      </c>
      <c r="G99" s="140">
        <f t="shared" si="15"/>
        <v>0</v>
      </c>
      <c r="H99" s="143"/>
    </row>
    <row r="100" spans="1:8" ht="25.5" x14ac:dyDescent="0.25">
      <c r="A100" s="86" t="s">
        <v>183</v>
      </c>
      <c r="B100" s="95" t="s">
        <v>257</v>
      </c>
      <c r="C100" s="107">
        <v>16</v>
      </c>
      <c r="D100" s="52" t="s">
        <v>25</v>
      </c>
      <c r="E100" s="52">
        <v>1</v>
      </c>
      <c r="F100" s="161">
        <v>0</v>
      </c>
      <c r="G100" s="140">
        <f t="shared" si="15"/>
        <v>0</v>
      </c>
      <c r="H100" s="149" t="s">
        <v>0</v>
      </c>
    </row>
    <row r="101" spans="1:8" x14ac:dyDescent="0.25">
      <c r="A101" s="86" t="s">
        <v>184</v>
      </c>
      <c r="B101" s="95" t="s">
        <v>55</v>
      </c>
      <c r="C101" s="107">
        <v>16</v>
      </c>
      <c r="D101" s="52" t="s">
        <v>25</v>
      </c>
      <c r="E101" s="52">
        <v>1</v>
      </c>
      <c r="F101" s="161">
        <v>0</v>
      </c>
      <c r="G101" s="140">
        <f t="shared" si="15"/>
        <v>0</v>
      </c>
      <c r="H101" s="143"/>
    </row>
    <row r="102" spans="1:8" x14ac:dyDescent="0.25">
      <c r="A102" s="86"/>
      <c r="B102" s="95"/>
      <c r="C102" s="105"/>
      <c r="D102" s="89"/>
      <c r="E102" s="53"/>
      <c r="F102" s="106"/>
      <c r="G102" s="140"/>
      <c r="H102" s="143"/>
    </row>
    <row r="103" spans="1:8" x14ac:dyDescent="0.25">
      <c r="A103" s="86"/>
      <c r="B103" s="109" t="s">
        <v>36</v>
      </c>
      <c r="C103" s="105"/>
      <c r="D103" s="53"/>
      <c r="E103" s="53"/>
      <c r="F103" s="106"/>
      <c r="G103" s="140"/>
      <c r="H103" s="143"/>
    </row>
    <row r="104" spans="1:8" ht="17.25" x14ac:dyDescent="0.25">
      <c r="A104" s="86" t="s">
        <v>185</v>
      </c>
      <c r="B104" s="118" t="s">
        <v>133</v>
      </c>
      <c r="C104" s="111">
        <f>SUM(C105:C109)</f>
        <v>4.9999999999999991</v>
      </c>
      <c r="D104" s="112" t="s">
        <v>23</v>
      </c>
      <c r="E104" s="112">
        <v>1</v>
      </c>
      <c r="F104" s="162">
        <v>0</v>
      </c>
      <c r="G104" s="140">
        <f>C104*E104*F104</f>
        <v>0</v>
      </c>
      <c r="H104" s="143"/>
    </row>
    <row r="105" spans="1:8" x14ac:dyDescent="0.25">
      <c r="A105" s="86"/>
      <c r="B105" s="150" t="s">
        <v>127</v>
      </c>
      <c r="C105" s="111">
        <v>1.3</v>
      </c>
      <c r="D105" s="112"/>
      <c r="E105" s="112"/>
      <c r="F105" s="54"/>
      <c r="G105" s="140"/>
      <c r="H105" s="143"/>
    </row>
    <row r="106" spans="1:8" x14ac:dyDescent="0.25">
      <c r="A106" s="86"/>
      <c r="B106" s="150" t="s">
        <v>165</v>
      </c>
      <c r="C106" s="111">
        <v>3</v>
      </c>
      <c r="D106" s="112"/>
      <c r="E106" s="112"/>
      <c r="F106" s="54"/>
      <c r="G106" s="140"/>
      <c r="H106" s="143"/>
    </row>
    <row r="107" spans="1:8" x14ac:dyDescent="0.25">
      <c r="A107" s="86"/>
      <c r="B107" s="150" t="s">
        <v>128</v>
      </c>
      <c r="C107" s="111">
        <v>0.3</v>
      </c>
      <c r="D107" s="112"/>
      <c r="E107" s="112"/>
      <c r="F107" s="54"/>
      <c r="G107" s="140"/>
      <c r="H107" s="143"/>
    </row>
    <row r="108" spans="1:8" x14ac:dyDescent="0.25">
      <c r="A108" s="86"/>
      <c r="B108" s="150" t="s">
        <v>131</v>
      </c>
      <c r="C108" s="111">
        <v>0.3</v>
      </c>
      <c r="D108" s="112"/>
      <c r="E108" s="112"/>
      <c r="F108" s="54"/>
      <c r="G108" s="140"/>
      <c r="H108" s="143"/>
    </row>
    <row r="109" spans="1:8" x14ac:dyDescent="0.25">
      <c r="A109" s="86"/>
      <c r="B109" s="150" t="s">
        <v>132</v>
      </c>
      <c r="C109" s="111">
        <v>0.1</v>
      </c>
      <c r="D109" s="112"/>
      <c r="E109" s="112"/>
      <c r="F109" s="54"/>
      <c r="G109" s="140"/>
      <c r="H109" s="143"/>
    </row>
    <row r="110" spans="1:8" x14ac:dyDescent="0.25">
      <c r="A110" s="86"/>
      <c r="B110" s="118"/>
      <c r="C110" s="111"/>
      <c r="D110" s="112"/>
      <c r="E110" s="112"/>
      <c r="F110" s="54"/>
      <c r="G110" s="140"/>
      <c r="H110" s="143"/>
    </row>
    <row r="111" spans="1:8" ht="19.5" customHeight="1" x14ac:dyDescent="0.25">
      <c r="A111" s="86" t="s">
        <v>186</v>
      </c>
      <c r="B111" s="118" t="s">
        <v>137</v>
      </c>
      <c r="C111" s="111">
        <f>SUM(C112:C118)</f>
        <v>6.1999999999999993</v>
      </c>
      <c r="D111" s="112" t="s">
        <v>23</v>
      </c>
      <c r="E111" s="112">
        <v>1</v>
      </c>
      <c r="F111" s="162">
        <v>0</v>
      </c>
      <c r="G111" s="140">
        <f>C111*E111*F111</f>
        <v>0</v>
      </c>
      <c r="H111" s="143"/>
    </row>
    <row r="112" spans="1:8" ht="15" customHeight="1" x14ac:dyDescent="0.25">
      <c r="A112" s="86"/>
      <c r="B112" s="150" t="s">
        <v>127</v>
      </c>
      <c r="C112" s="111">
        <v>1.3</v>
      </c>
      <c r="D112" s="152" t="s">
        <v>164</v>
      </c>
      <c r="E112" s="112"/>
      <c r="F112" s="54"/>
      <c r="G112" s="140"/>
      <c r="H112" s="143"/>
    </row>
    <row r="113" spans="1:8" ht="15" customHeight="1" x14ac:dyDescent="0.25">
      <c r="A113" s="86"/>
      <c r="B113" s="150" t="s">
        <v>165</v>
      </c>
      <c r="C113" s="111">
        <v>3</v>
      </c>
      <c r="D113" s="152" t="s">
        <v>164</v>
      </c>
      <c r="E113" s="112"/>
      <c r="F113" s="54"/>
      <c r="G113" s="140"/>
      <c r="H113" s="143"/>
    </row>
    <row r="114" spans="1:8" ht="15" customHeight="1" x14ac:dyDescent="0.25">
      <c r="A114" s="86"/>
      <c r="B114" s="150" t="s">
        <v>128</v>
      </c>
      <c r="C114" s="111">
        <v>0.3</v>
      </c>
      <c r="D114" s="152" t="s">
        <v>164</v>
      </c>
      <c r="E114" s="112"/>
      <c r="F114" s="54"/>
      <c r="G114" s="140"/>
      <c r="H114" s="143"/>
    </row>
    <row r="115" spans="1:8" ht="15" customHeight="1" x14ac:dyDescent="0.25">
      <c r="A115" s="86"/>
      <c r="B115" s="150" t="s">
        <v>131</v>
      </c>
      <c r="C115" s="111">
        <v>0.3</v>
      </c>
      <c r="D115" s="152" t="s">
        <v>164</v>
      </c>
      <c r="E115" s="112"/>
      <c r="F115" s="54"/>
      <c r="G115" s="140"/>
      <c r="H115" s="143"/>
    </row>
    <row r="116" spans="1:8" ht="15" customHeight="1" x14ac:dyDescent="0.25">
      <c r="A116" s="86"/>
      <c r="B116" s="150" t="s">
        <v>132</v>
      </c>
      <c r="C116" s="111">
        <v>0.1</v>
      </c>
      <c r="D116" s="152" t="s">
        <v>164</v>
      </c>
      <c r="E116" s="112"/>
      <c r="F116" s="54"/>
      <c r="G116" s="140"/>
      <c r="H116" s="143"/>
    </row>
    <row r="117" spans="1:8" ht="15" customHeight="1" x14ac:dyDescent="0.25">
      <c r="A117" s="86"/>
      <c r="B117" s="150" t="s">
        <v>140</v>
      </c>
      <c r="C117" s="111">
        <v>0.5</v>
      </c>
      <c r="D117" s="152" t="s">
        <v>164</v>
      </c>
      <c r="E117" s="112"/>
      <c r="F117" s="54"/>
      <c r="G117" s="140"/>
      <c r="H117" s="143"/>
    </row>
    <row r="118" spans="1:8" ht="15" customHeight="1" x14ac:dyDescent="0.25">
      <c r="A118" s="86"/>
      <c r="B118" s="150" t="s">
        <v>139</v>
      </c>
      <c r="C118" s="111">
        <v>0.7</v>
      </c>
      <c r="D118" s="152" t="s">
        <v>164</v>
      </c>
      <c r="E118" s="112"/>
      <c r="F118" s="54"/>
      <c r="G118" s="140"/>
      <c r="H118" s="143"/>
    </row>
    <row r="119" spans="1:8" ht="15" customHeight="1" x14ac:dyDescent="0.25">
      <c r="A119" s="86"/>
      <c r="B119" s="118"/>
      <c r="C119" s="111"/>
      <c r="D119" s="112"/>
      <c r="E119" s="112"/>
      <c r="F119" s="54"/>
      <c r="G119" s="140"/>
      <c r="H119" s="143"/>
    </row>
    <row r="120" spans="1:8" ht="17.25" x14ac:dyDescent="0.25">
      <c r="A120" s="86" t="s">
        <v>187</v>
      </c>
      <c r="B120" s="118" t="s">
        <v>138</v>
      </c>
      <c r="C120" s="111">
        <f>SUM(C121:C134)</f>
        <v>32.5</v>
      </c>
      <c r="D120" s="112" t="s">
        <v>23</v>
      </c>
      <c r="E120" s="112">
        <v>1</v>
      </c>
      <c r="F120" s="162">
        <v>0</v>
      </c>
      <c r="G120" s="140">
        <f>C120*E120*F120</f>
        <v>0</v>
      </c>
      <c r="H120" s="143"/>
    </row>
    <row r="121" spans="1:8" ht="17.25" x14ac:dyDescent="0.25">
      <c r="A121" s="86"/>
      <c r="B121" s="150" t="s">
        <v>141</v>
      </c>
      <c r="C121" s="155">
        <v>3.5</v>
      </c>
      <c r="D121" s="152" t="s">
        <v>164</v>
      </c>
      <c r="E121" s="112"/>
      <c r="F121" s="54"/>
      <c r="G121" s="140"/>
      <c r="H121" s="143"/>
    </row>
    <row r="122" spans="1:8" ht="17.25" x14ac:dyDescent="0.25">
      <c r="A122" s="86"/>
      <c r="B122" s="150" t="s">
        <v>250</v>
      </c>
      <c r="C122" s="155">
        <v>1.6</v>
      </c>
      <c r="D122" s="152" t="s">
        <v>164</v>
      </c>
      <c r="E122" s="112"/>
      <c r="F122" s="54"/>
      <c r="G122" s="140"/>
      <c r="H122" s="143"/>
    </row>
    <row r="123" spans="1:8" ht="17.25" x14ac:dyDescent="0.25">
      <c r="A123" s="86"/>
      <c r="B123" s="150" t="s">
        <v>142</v>
      </c>
      <c r="C123" s="155">
        <v>2.6</v>
      </c>
      <c r="D123" s="152" t="s">
        <v>164</v>
      </c>
      <c r="E123" s="112"/>
      <c r="F123" s="54"/>
      <c r="G123" s="140"/>
      <c r="H123" s="143"/>
    </row>
    <row r="124" spans="1:8" ht="17.25" x14ac:dyDescent="0.25">
      <c r="A124" s="86"/>
      <c r="B124" s="150" t="s">
        <v>143</v>
      </c>
      <c r="C124" s="155">
        <v>3</v>
      </c>
      <c r="D124" s="152" t="s">
        <v>164</v>
      </c>
      <c r="E124" s="112"/>
      <c r="F124" s="54"/>
      <c r="G124" s="140"/>
      <c r="H124" s="143"/>
    </row>
    <row r="125" spans="1:8" ht="17.25" x14ac:dyDescent="0.25">
      <c r="A125" s="86"/>
      <c r="B125" s="150" t="s">
        <v>150</v>
      </c>
      <c r="C125" s="155">
        <v>6.3</v>
      </c>
      <c r="D125" s="152" t="s">
        <v>164</v>
      </c>
      <c r="E125" s="112"/>
      <c r="F125" s="54"/>
      <c r="G125" s="140"/>
      <c r="H125" s="143"/>
    </row>
    <row r="126" spans="1:8" ht="17.25" x14ac:dyDescent="0.25">
      <c r="A126" s="86"/>
      <c r="B126" s="150" t="s">
        <v>144</v>
      </c>
      <c r="C126" s="155">
        <v>1.95</v>
      </c>
      <c r="D126" s="152" t="s">
        <v>164</v>
      </c>
      <c r="E126" s="112"/>
      <c r="F126" s="54"/>
      <c r="G126" s="140"/>
      <c r="H126" s="143"/>
    </row>
    <row r="127" spans="1:8" ht="17.25" x14ac:dyDescent="0.25">
      <c r="A127" s="86"/>
      <c r="B127" s="150" t="s">
        <v>145</v>
      </c>
      <c r="C127" s="155">
        <v>3.7</v>
      </c>
      <c r="D127" s="152" t="s">
        <v>164</v>
      </c>
      <c r="E127" s="112"/>
      <c r="F127" s="54"/>
      <c r="G127" s="140"/>
      <c r="H127" s="143"/>
    </row>
    <row r="128" spans="1:8" ht="17.25" x14ac:dyDescent="0.25">
      <c r="A128" s="86"/>
      <c r="B128" s="150" t="s">
        <v>147</v>
      </c>
      <c r="C128" s="155">
        <v>0.8</v>
      </c>
      <c r="D128" s="152" t="s">
        <v>164</v>
      </c>
      <c r="E128" s="112"/>
      <c r="F128" s="54"/>
      <c r="G128" s="140"/>
      <c r="H128" s="143"/>
    </row>
    <row r="129" spans="1:8" ht="17.25" x14ac:dyDescent="0.25">
      <c r="A129" s="86"/>
      <c r="B129" s="150" t="s">
        <v>146</v>
      </c>
      <c r="C129" s="155">
        <v>4</v>
      </c>
      <c r="D129" s="152" t="s">
        <v>164</v>
      </c>
      <c r="E129" s="112"/>
      <c r="F129" s="54"/>
      <c r="G129" s="140"/>
      <c r="H129" s="143"/>
    </row>
    <row r="130" spans="1:8" ht="17.25" x14ac:dyDescent="0.25">
      <c r="A130" s="86"/>
      <c r="B130" s="150" t="s">
        <v>261</v>
      </c>
      <c r="C130" s="155">
        <v>0.8</v>
      </c>
      <c r="D130" s="152" t="s">
        <v>164</v>
      </c>
      <c r="E130" s="112"/>
      <c r="F130" s="54"/>
      <c r="G130" s="140"/>
      <c r="H130" s="143"/>
    </row>
    <row r="131" spans="1:8" ht="17.25" x14ac:dyDescent="0.25">
      <c r="A131" s="86"/>
      <c r="B131" s="150" t="s">
        <v>262</v>
      </c>
      <c r="C131" s="155">
        <v>0.5</v>
      </c>
      <c r="D131" s="152" t="s">
        <v>164</v>
      </c>
      <c r="E131" s="112"/>
      <c r="F131" s="54"/>
      <c r="G131" s="140"/>
      <c r="H131" s="143"/>
    </row>
    <row r="132" spans="1:8" ht="17.25" x14ac:dyDescent="0.25">
      <c r="A132" s="86"/>
      <c r="B132" s="150" t="s">
        <v>279</v>
      </c>
      <c r="C132" s="155">
        <v>0.25</v>
      </c>
      <c r="D132" s="152" t="s">
        <v>164</v>
      </c>
      <c r="E132" s="112"/>
      <c r="F132" s="54"/>
      <c r="G132" s="140"/>
      <c r="H132" s="143"/>
    </row>
    <row r="133" spans="1:8" ht="17.25" x14ac:dyDescent="0.25">
      <c r="A133" s="86"/>
      <c r="B133" s="150" t="s">
        <v>148</v>
      </c>
      <c r="C133" s="155">
        <v>2.2000000000000002</v>
      </c>
      <c r="D133" s="152" t="s">
        <v>164</v>
      </c>
      <c r="E133" s="112"/>
      <c r="F133" s="54"/>
      <c r="G133" s="140"/>
      <c r="H133" s="143"/>
    </row>
    <row r="134" spans="1:8" ht="17.25" x14ac:dyDescent="0.25">
      <c r="A134" s="86"/>
      <c r="B134" s="150" t="s">
        <v>149</v>
      </c>
      <c r="C134" s="155">
        <v>1.3</v>
      </c>
      <c r="D134" s="152" t="s">
        <v>164</v>
      </c>
      <c r="E134" s="112"/>
      <c r="F134" s="54"/>
      <c r="G134" s="140"/>
      <c r="H134" s="143"/>
    </row>
    <row r="135" spans="1:8" x14ac:dyDescent="0.25">
      <c r="A135" s="86"/>
      <c r="B135" s="150"/>
      <c r="C135" s="111"/>
      <c r="D135" s="112"/>
      <c r="E135" s="112"/>
      <c r="F135" s="54"/>
      <c r="G135" s="140"/>
      <c r="H135" s="143"/>
    </row>
    <row r="136" spans="1:8" x14ac:dyDescent="0.25">
      <c r="A136" s="86"/>
      <c r="B136" s="118"/>
      <c r="C136" s="111"/>
      <c r="D136" s="112"/>
      <c r="E136" s="112"/>
      <c r="F136" s="54"/>
      <c r="G136" s="140"/>
      <c r="H136" s="143"/>
    </row>
    <row r="137" spans="1:8" ht="17.25" customHeight="1" x14ac:dyDescent="0.25">
      <c r="A137" s="86" t="s">
        <v>188</v>
      </c>
      <c r="B137" s="118" t="s">
        <v>111</v>
      </c>
      <c r="C137" s="111">
        <f>C120+C111</f>
        <v>38.700000000000003</v>
      </c>
      <c r="D137" s="112" t="s">
        <v>23</v>
      </c>
      <c r="E137" s="112">
        <v>1</v>
      </c>
      <c r="F137" s="162">
        <v>0</v>
      </c>
      <c r="G137" s="140">
        <f>C137*E137*F137</f>
        <v>0</v>
      </c>
      <c r="H137" s="143"/>
    </row>
    <row r="138" spans="1:8" x14ac:dyDescent="0.25">
      <c r="A138" s="86"/>
      <c r="B138" s="118"/>
      <c r="C138" s="111"/>
      <c r="D138" s="112"/>
      <c r="E138" s="112"/>
      <c r="F138" s="54"/>
      <c r="G138" s="140"/>
      <c r="H138" s="143"/>
    </row>
    <row r="139" spans="1:8" x14ac:dyDescent="0.25">
      <c r="A139" s="86"/>
      <c r="B139" s="115" t="s">
        <v>29</v>
      </c>
      <c r="C139" s="105"/>
      <c r="D139" s="53"/>
      <c r="E139" s="53"/>
      <c r="F139" s="106"/>
      <c r="G139" s="140"/>
      <c r="H139" s="143"/>
    </row>
    <row r="140" spans="1:8" x14ac:dyDescent="0.25">
      <c r="A140" s="86" t="s">
        <v>189</v>
      </c>
      <c r="B140" s="95" t="s">
        <v>274</v>
      </c>
      <c r="C140" s="105">
        <v>45</v>
      </c>
      <c r="D140" s="112" t="s">
        <v>27</v>
      </c>
      <c r="E140" s="112">
        <v>1</v>
      </c>
      <c r="F140" s="162">
        <v>0</v>
      </c>
      <c r="G140" s="140">
        <f>C140*F140*E140</f>
        <v>0</v>
      </c>
      <c r="H140" s="143"/>
    </row>
    <row r="141" spans="1:8" x14ac:dyDescent="0.25">
      <c r="A141" s="86" t="s">
        <v>190</v>
      </c>
      <c r="B141" s="95" t="s">
        <v>260</v>
      </c>
      <c r="C141" s="88" t="s">
        <v>0</v>
      </c>
      <c r="D141" s="112" t="s">
        <v>26</v>
      </c>
      <c r="E141" s="112">
        <v>1</v>
      </c>
      <c r="F141" s="162">
        <v>0</v>
      </c>
      <c r="G141" s="140">
        <f>F141*E141</f>
        <v>0</v>
      </c>
      <c r="H141" s="143"/>
    </row>
    <row r="142" spans="1:8" x14ac:dyDescent="0.25">
      <c r="A142" s="86" t="s">
        <v>191</v>
      </c>
      <c r="B142" s="95" t="s">
        <v>272</v>
      </c>
      <c r="C142" s="88" t="s">
        <v>0</v>
      </c>
      <c r="D142" s="156" t="s">
        <v>26</v>
      </c>
      <c r="E142" s="156">
        <v>1</v>
      </c>
      <c r="F142" s="164">
        <v>0</v>
      </c>
      <c r="G142" s="157">
        <f>F142*E142</f>
        <v>0</v>
      </c>
      <c r="H142" s="143"/>
    </row>
    <row r="143" spans="1:8" x14ac:dyDescent="0.25">
      <c r="A143" s="86" t="s">
        <v>192</v>
      </c>
      <c r="B143" s="95" t="s">
        <v>151</v>
      </c>
      <c r="C143" s="105">
        <v>10</v>
      </c>
      <c r="D143" s="112" t="s">
        <v>27</v>
      </c>
      <c r="E143" s="112">
        <v>1</v>
      </c>
      <c r="F143" s="162">
        <v>0</v>
      </c>
      <c r="G143" s="140">
        <f>C143*F143*E143</f>
        <v>0</v>
      </c>
      <c r="H143" s="143"/>
    </row>
    <row r="144" spans="1:8" x14ac:dyDescent="0.25">
      <c r="A144" s="86" t="s">
        <v>193</v>
      </c>
      <c r="B144" s="95" t="s">
        <v>152</v>
      </c>
      <c r="C144" s="105">
        <v>30</v>
      </c>
      <c r="D144" s="112" t="s">
        <v>27</v>
      </c>
      <c r="E144" s="112">
        <v>1</v>
      </c>
      <c r="F144" s="162">
        <v>0</v>
      </c>
      <c r="G144" s="140">
        <f>C144*F144*E144</f>
        <v>0</v>
      </c>
      <c r="H144" s="143"/>
    </row>
    <row r="145" spans="1:8" ht="38.25" x14ac:dyDescent="0.25">
      <c r="A145" s="86" t="s">
        <v>194</v>
      </c>
      <c r="B145" s="118" t="s">
        <v>166</v>
      </c>
      <c r="C145" s="111"/>
      <c r="D145" s="112" t="s">
        <v>26</v>
      </c>
      <c r="E145" s="112">
        <v>1</v>
      </c>
      <c r="F145" s="162">
        <v>0</v>
      </c>
      <c r="G145" s="140">
        <f>E145*F145</f>
        <v>0</v>
      </c>
      <c r="H145" s="143" t="s">
        <v>0</v>
      </c>
    </row>
    <row r="146" spans="1:8" ht="38.25" x14ac:dyDescent="0.25">
      <c r="A146" s="86" t="s">
        <v>195</v>
      </c>
      <c r="B146" s="118" t="s">
        <v>167</v>
      </c>
      <c r="C146" s="151"/>
      <c r="D146" s="112" t="s">
        <v>26</v>
      </c>
      <c r="E146" s="112">
        <v>1</v>
      </c>
      <c r="F146" s="162">
        <v>0</v>
      </c>
      <c r="G146" s="140">
        <f>E146*F146</f>
        <v>0</v>
      </c>
      <c r="H146" s="143"/>
    </row>
    <row r="147" spans="1:8" x14ac:dyDescent="0.25">
      <c r="A147" s="86" t="s">
        <v>196</v>
      </c>
      <c r="B147" s="118" t="s">
        <v>156</v>
      </c>
      <c r="C147" s="151"/>
      <c r="D147" s="112" t="s">
        <v>26</v>
      </c>
      <c r="E147" s="112">
        <v>1</v>
      </c>
      <c r="F147" s="162">
        <v>0</v>
      </c>
      <c r="G147" s="140">
        <f>E147*F147</f>
        <v>0</v>
      </c>
      <c r="H147" s="143"/>
    </row>
    <row r="148" spans="1:8" x14ac:dyDescent="0.25">
      <c r="A148" s="86" t="s">
        <v>197</v>
      </c>
      <c r="B148" s="118" t="s">
        <v>157</v>
      </c>
      <c r="C148" s="151"/>
      <c r="D148" s="112" t="s">
        <v>26</v>
      </c>
      <c r="E148" s="112">
        <v>1</v>
      </c>
      <c r="F148" s="162">
        <v>0</v>
      </c>
      <c r="G148" s="140">
        <f>E148*F148</f>
        <v>0</v>
      </c>
      <c r="H148" s="143"/>
    </row>
    <row r="149" spans="1:8" x14ac:dyDescent="0.25">
      <c r="A149" s="86" t="s">
        <v>198</v>
      </c>
      <c r="B149" s="118" t="s">
        <v>153</v>
      </c>
      <c r="C149" s="107">
        <v>130</v>
      </c>
      <c r="D149" s="112" t="s">
        <v>27</v>
      </c>
      <c r="E149" s="112">
        <v>1</v>
      </c>
      <c r="F149" s="162">
        <v>0</v>
      </c>
      <c r="G149" s="140">
        <f t="shared" ref="G149" si="20">C149*E149*F149</f>
        <v>0</v>
      </c>
      <c r="H149" s="143"/>
    </row>
    <row r="150" spans="1:8" x14ac:dyDescent="0.25">
      <c r="A150" s="86" t="s">
        <v>199</v>
      </c>
      <c r="B150" s="118" t="s">
        <v>223</v>
      </c>
      <c r="C150" s="111"/>
      <c r="D150" s="112" t="s">
        <v>26</v>
      </c>
      <c r="E150" s="112">
        <v>1</v>
      </c>
      <c r="F150" s="162">
        <v>0</v>
      </c>
      <c r="G150" s="140">
        <f>E150*F150</f>
        <v>0</v>
      </c>
      <c r="H150" s="143" t="s">
        <v>0</v>
      </c>
    </row>
    <row r="151" spans="1:8" x14ac:dyDescent="0.25">
      <c r="A151" s="86" t="s">
        <v>200</v>
      </c>
      <c r="B151" s="118" t="s">
        <v>224</v>
      </c>
      <c r="C151" s="111"/>
      <c r="D151" s="112" t="s">
        <v>26</v>
      </c>
      <c r="E151" s="112">
        <v>1</v>
      </c>
      <c r="F151" s="162">
        <v>0</v>
      </c>
      <c r="G151" s="140">
        <f>E151*F151</f>
        <v>0</v>
      </c>
      <c r="H151" s="143"/>
    </row>
    <row r="152" spans="1:8" x14ac:dyDescent="0.25">
      <c r="A152" s="86" t="s">
        <v>201</v>
      </c>
      <c r="B152" s="118" t="s">
        <v>248</v>
      </c>
      <c r="C152" s="107">
        <v>85</v>
      </c>
      <c r="D152" s="112" t="s">
        <v>27</v>
      </c>
      <c r="E152" s="112">
        <v>1</v>
      </c>
      <c r="F152" s="162">
        <v>0</v>
      </c>
      <c r="G152" s="140">
        <f t="shared" ref="G152" si="21">C152*E152*F152</f>
        <v>0</v>
      </c>
      <c r="H152" s="143"/>
    </row>
    <row r="153" spans="1:8" x14ac:dyDescent="0.25">
      <c r="A153" s="86" t="s">
        <v>202</v>
      </c>
      <c r="B153" s="118" t="s">
        <v>225</v>
      </c>
      <c r="C153" s="107">
        <v>130</v>
      </c>
      <c r="D153" s="112" t="s">
        <v>27</v>
      </c>
      <c r="E153" s="112">
        <v>1</v>
      </c>
      <c r="F153" s="162">
        <v>0</v>
      </c>
      <c r="G153" s="140">
        <f t="shared" ref="G153:G163" si="22">C153*E153*F153</f>
        <v>0</v>
      </c>
      <c r="H153" s="143"/>
    </row>
    <row r="154" spans="1:8" x14ac:dyDescent="0.25">
      <c r="A154" s="86" t="s">
        <v>203</v>
      </c>
      <c r="B154" s="118" t="s">
        <v>249</v>
      </c>
      <c r="C154" s="107">
        <v>76</v>
      </c>
      <c r="D154" s="112" t="s">
        <v>27</v>
      </c>
      <c r="E154" s="112">
        <v>1</v>
      </c>
      <c r="F154" s="162">
        <v>0</v>
      </c>
      <c r="G154" s="140">
        <f t="shared" ref="G154" si="23">C154*E154*F154</f>
        <v>0</v>
      </c>
      <c r="H154" s="143"/>
    </row>
    <row r="155" spans="1:8" x14ac:dyDescent="0.25">
      <c r="A155" s="86" t="s">
        <v>204</v>
      </c>
      <c r="B155" s="118" t="s">
        <v>226</v>
      </c>
      <c r="C155" s="107">
        <v>110</v>
      </c>
      <c r="D155" s="112" t="s">
        <v>27</v>
      </c>
      <c r="E155" s="112">
        <v>1</v>
      </c>
      <c r="F155" s="162">
        <v>0</v>
      </c>
      <c r="G155" s="140">
        <f t="shared" si="22"/>
        <v>0</v>
      </c>
      <c r="H155" s="143"/>
    </row>
    <row r="156" spans="1:8" x14ac:dyDescent="0.25">
      <c r="A156" s="86" t="s">
        <v>205</v>
      </c>
      <c r="B156" s="118" t="s">
        <v>154</v>
      </c>
      <c r="C156" s="107">
        <v>250</v>
      </c>
      <c r="D156" s="112" t="s">
        <v>27</v>
      </c>
      <c r="E156" s="112">
        <v>1</v>
      </c>
      <c r="F156" s="162">
        <v>0</v>
      </c>
      <c r="G156" s="140">
        <f t="shared" si="22"/>
        <v>0</v>
      </c>
      <c r="H156" s="143"/>
    </row>
    <row r="157" spans="1:8" ht="15" customHeight="1" x14ac:dyDescent="0.25">
      <c r="A157" s="86" t="s">
        <v>206</v>
      </c>
      <c r="B157" s="118" t="s">
        <v>227</v>
      </c>
      <c r="C157" s="107">
        <v>115</v>
      </c>
      <c r="D157" s="112" t="s">
        <v>27</v>
      </c>
      <c r="E157" s="112">
        <v>1</v>
      </c>
      <c r="F157" s="162">
        <v>0</v>
      </c>
      <c r="G157" s="140">
        <f t="shared" si="22"/>
        <v>0</v>
      </c>
      <c r="H157" s="143"/>
    </row>
    <row r="158" spans="1:8" x14ac:dyDescent="0.25">
      <c r="A158" s="86" t="s">
        <v>207</v>
      </c>
      <c r="B158" s="118" t="s">
        <v>228</v>
      </c>
      <c r="C158" s="107">
        <v>30</v>
      </c>
      <c r="D158" s="112" t="s">
        <v>27</v>
      </c>
      <c r="E158" s="112">
        <v>1</v>
      </c>
      <c r="F158" s="162">
        <v>0</v>
      </c>
      <c r="G158" s="140">
        <f t="shared" si="22"/>
        <v>0</v>
      </c>
      <c r="H158" s="143"/>
    </row>
    <row r="159" spans="1:8" x14ac:dyDescent="0.25">
      <c r="A159" s="86" t="s">
        <v>208</v>
      </c>
      <c r="B159" s="118" t="s">
        <v>229</v>
      </c>
      <c r="C159" s="107" t="s">
        <v>0</v>
      </c>
      <c r="D159" s="112" t="s">
        <v>26</v>
      </c>
      <c r="E159" s="112">
        <v>1</v>
      </c>
      <c r="F159" s="162">
        <v>0</v>
      </c>
      <c r="G159" s="140">
        <f>E159*F159</f>
        <v>0</v>
      </c>
      <c r="H159" s="143"/>
    </row>
    <row r="160" spans="1:8" x14ac:dyDescent="0.25">
      <c r="A160" s="86" t="s">
        <v>209</v>
      </c>
      <c r="B160" s="118" t="s">
        <v>230</v>
      </c>
      <c r="C160" s="107">
        <v>105</v>
      </c>
      <c r="D160" s="112" t="s">
        <v>27</v>
      </c>
      <c r="E160" s="112">
        <v>1</v>
      </c>
      <c r="F160" s="162">
        <v>0</v>
      </c>
      <c r="G160" s="140">
        <f t="shared" si="22"/>
        <v>0</v>
      </c>
      <c r="H160" s="143"/>
    </row>
    <row r="161" spans="1:8" x14ac:dyDescent="0.25">
      <c r="A161" s="86" t="s">
        <v>210</v>
      </c>
      <c r="B161" s="118" t="s">
        <v>240</v>
      </c>
      <c r="C161" s="107">
        <v>10</v>
      </c>
      <c r="D161" s="112" t="s">
        <v>27</v>
      </c>
      <c r="E161" s="112">
        <v>1</v>
      </c>
      <c r="F161" s="162">
        <v>0</v>
      </c>
      <c r="G161" s="140">
        <f t="shared" ref="G161" si="24">C161*E161*F161</f>
        <v>0</v>
      </c>
      <c r="H161" s="143"/>
    </row>
    <row r="162" spans="1:8" x14ac:dyDescent="0.25">
      <c r="A162" s="86" t="s">
        <v>211</v>
      </c>
      <c r="B162" s="118" t="s">
        <v>231</v>
      </c>
      <c r="C162" s="107">
        <v>60</v>
      </c>
      <c r="D162" s="112" t="s">
        <v>27</v>
      </c>
      <c r="E162" s="112">
        <v>1</v>
      </c>
      <c r="F162" s="162">
        <v>0</v>
      </c>
      <c r="G162" s="140">
        <f t="shared" si="22"/>
        <v>0</v>
      </c>
      <c r="H162" s="143"/>
    </row>
    <row r="163" spans="1:8" x14ac:dyDescent="0.25">
      <c r="A163" s="86" t="s">
        <v>219</v>
      </c>
      <c r="B163" s="118" t="s">
        <v>232</v>
      </c>
      <c r="C163" s="107">
        <v>40</v>
      </c>
      <c r="D163" s="112" t="s">
        <v>27</v>
      </c>
      <c r="E163" s="112">
        <v>1</v>
      </c>
      <c r="F163" s="162">
        <v>0</v>
      </c>
      <c r="G163" s="140">
        <f t="shared" si="22"/>
        <v>0</v>
      </c>
      <c r="H163" s="143"/>
    </row>
    <row r="164" spans="1:8" ht="38.25" x14ac:dyDescent="0.25">
      <c r="A164" s="86" t="s">
        <v>220</v>
      </c>
      <c r="B164" s="118" t="s">
        <v>122</v>
      </c>
      <c r="C164" s="113"/>
      <c r="D164" s="112" t="s">
        <v>26</v>
      </c>
      <c r="E164" s="112">
        <v>4</v>
      </c>
      <c r="F164" s="162">
        <v>0</v>
      </c>
      <c r="G164" s="140">
        <f>E164*F164</f>
        <v>0</v>
      </c>
      <c r="H164" s="143"/>
    </row>
    <row r="165" spans="1:8" ht="38.25" x14ac:dyDescent="0.25">
      <c r="A165" s="86" t="s">
        <v>221</v>
      </c>
      <c r="B165" s="118" t="s">
        <v>255</v>
      </c>
      <c r="C165" s="113"/>
      <c r="D165" s="112" t="s">
        <v>26</v>
      </c>
      <c r="E165" s="112">
        <v>1</v>
      </c>
      <c r="F165" s="162">
        <v>0</v>
      </c>
      <c r="G165" s="140">
        <f>E165*F165</f>
        <v>0</v>
      </c>
      <c r="H165" s="143"/>
    </row>
    <row r="166" spans="1:8" ht="63.75" x14ac:dyDescent="0.25">
      <c r="A166" s="86" t="s">
        <v>233</v>
      </c>
      <c r="B166" s="118" t="s">
        <v>212</v>
      </c>
      <c r="C166" s="107">
        <v>180</v>
      </c>
      <c r="D166" s="112" t="s">
        <v>27</v>
      </c>
      <c r="E166" s="112">
        <v>1</v>
      </c>
      <c r="F166" s="162">
        <v>0</v>
      </c>
      <c r="G166" s="140">
        <f t="shared" ref="G166" si="25">C166*E166*F166</f>
        <v>0</v>
      </c>
      <c r="H166" s="143"/>
    </row>
    <row r="167" spans="1:8" ht="38.25" x14ac:dyDescent="0.25">
      <c r="A167" s="86" t="s">
        <v>234</v>
      </c>
      <c r="B167" s="118" t="s">
        <v>155</v>
      </c>
      <c r="C167" s="113"/>
      <c r="D167" s="112" t="s">
        <v>24</v>
      </c>
      <c r="E167" s="112">
        <v>1</v>
      </c>
      <c r="F167" s="162">
        <v>0</v>
      </c>
      <c r="G167" s="140">
        <f>E167*F167</f>
        <v>0</v>
      </c>
      <c r="H167" s="143"/>
    </row>
    <row r="168" spans="1:8" x14ac:dyDescent="0.25">
      <c r="A168" s="86" t="s">
        <v>235</v>
      </c>
      <c r="B168" s="118" t="s">
        <v>48</v>
      </c>
      <c r="C168" s="113">
        <v>146</v>
      </c>
      <c r="D168" s="112" t="s">
        <v>27</v>
      </c>
      <c r="E168" s="112">
        <v>1</v>
      </c>
      <c r="F168" s="162">
        <v>0</v>
      </c>
      <c r="G168" s="140">
        <f t="shared" ref="G168" si="26">C168*E168*F168</f>
        <v>0</v>
      </c>
      <c r="H168" s="143"/>
    </row>
    <row r="169" spans="1:8" ht="25.5" x14ac:dyDescent="0.25">
      <c r="A169" s="86" t="s">
        <v>237</v>
      </c>
      <c r="B169" s="118" t="s">
        <v>238</v>
      </c>
      <c r="C169" s="113"/>
      <c r="D169" s="112" t="s">
        <v>24</v>
      </c>
      <c r="E169" s="112">
        <v>1</v>
      </c>
      <c r="F169" s="162">
        <v>0</v>
      </c>
      <c r="G169" s="140">
        <f>E169*F169</f>
        <v>0</v>
      </c>
      <c r="H169" s="143"/>
    </row>
    <row r="170" spans="1:8" ht="25.5" x14ac:dyDescent="0.25">
      <c r="A170" s="86" t="s">
        <v>241</v>
      </c>
      <c r="B170" s="118" t="s">
        <v>239</v>
      </c>
      <c r="C170" s="113"/>
      <c r="D170" s="112" t="s">
        <v>24</v>
      </c>
      <c r="E170" s="112">
        <v>1</v>
      </c>
      <c r="F170" s="162">
        <v>0</v>
      </c>
      <c r="G170" s="140">
        <f>E170*F170</f>
        <v>0</v>
      </c>
      <c r="H170" s="143"/>
    </row>
    <row r="171" spans="1:8" ht="25.5" x14ac:dyDescent="0.25">
      <c r="A171" s="86" t="s">
        <v>251</v>
      </c>
      <c r="B171" s="118" t="s">
        <v>236</v>
      </c>
      <c r="C171" s="113"/>
      <c r="D171" s="112" t="s">
        <v>24</v>
      </c>
      <c r="E171" s="112">
        <v>1</v>
      </c>
      <c r="F171" s="162">
        <v>0</v>
      </c>
      <c r="G171" s="140">
        <f>E171*F171</f>
        <v>0</v>
      </c>
      <c r="H171" s="143"/>
    </row>
    <row r="172" spans="1:8" ht="51" x14ac:dyDescent="0.25">
      <c r="A172" s="86" t="s">
        <v>269</v>
      </c>
      <c r="B172" s="118" t="s">
        <v>276</v>
      </c>
      <c r="C172" s="113">
        <v>9</v>
      </c>
      <c r="D172" s="112" t="s">
        <v>27</v>
      </c>
      <c r="E172" s="112">
        <v>1</v>
      </c>
      <c r="F172" s="162">
        <v>0</v>
      </c>
      <c r="G172" s="140">
        <f t="shared" ref="G172" si="27">C172*E172*F172</f>
        <v>0</v>
      </c>
      <c r="H172" s="143"/>
    </row>
    <row r="173" spans="1:8" ht="63.75" x14ac:dyDescent="0.25">
      <c r="A173" s="86" t="s">
        <v>270</v>
      </c>
      <c r="B173" s="158" t="s">
        <v>277</v>
      </c>
      <c r="C173" s="159">
        <v>10</v>
      </c>
      <c r="D173" s="112" t="s">
        <v>27</v>
      </c>
      <c r="E173" s="112">
        <v>1</v>
      </c>
      <c r="F173" s="162">
        <v>0</v>
      </c>
      <c r="G173" s="140">
        <f t="shared" ref="G173" si="28">C173*E173*F173</f>
        <v>0</v>
      </c>
      <c r="H173" s="143"/>
    </row>
    <row r="174" spans="1:8" ht="51" x14ac:dyDescent="0.25">
      <c r="A174" s="86" t="s">
        <v>275</v>
      </c>
      <c r="B174" s="118" t="s">
        <v>273</v>
      </c>
      <c r="C174" s="113" t="s">
        <v>0</v>
      </c>
      <c r="D174" s="112" t="s">
        <v>24</v>
      </c>
      <c r="E174" s="112">
        <v>1</v>
      </c>
      <c r="F174" s="162">
        <v>0</v>
      </c>
      <c r="G174" s="140">
        <f>E174*F174</f>
        <v>0</v>
      </c>
      <c r="H174" s="143"/>
    </row>
    <row r="175" spans="1:8" x14ac:dyDescent="0.25">
      <c r="A175" s="86"/>
      <c r="B175" s="92"/>
      <c r="C175" s="113"/>
      <c r="D175" s="112"/>
      <c r="E175" s="112"/>
      <c r="F175" s="54"/>
      <c r="G175" s="140"/>
      <c r="H175" s="143"/>
    </row>
    <row r="176" spans="1:8" x14ac:dyDescent="0.25">
      <c r="A176" s="86"/>
      <c r="B176" s="115" t="s">
        <v>28</v>
      </c>
      <c r="C176" s="105"/>
      <c r="D176" s="53"/>
      <c r="E176" s="53"/>
      <c r="F176" s="106"/>
      <c r="G176" s="140"/>
      <c r="H176" s="143"/>
    </row>
    <row r="177" spans="1:8" x14ac:dyDescent="0.25">
      <c r="A177" s="86" t="s">
        <v>280</v>
      </c>
      <c r="B177" s="95" t="s">
        <v>56</v>
      </c>
      <c r="C177" s="105"/>
      <c r="D177" s="89" t="s">
        <v>24</v>
      </c>
      <c r="E177" s="53">
        <v>1</v>
      </c>
      <c r="F177" s="163">
        <v>0</v>
      </c>
      <c r="G177" s="140">
        <f t="shared" ref="G177" si="29">E177*F177</f>
        <v>0</v>
      </c>
      <c r="H177" s="143"/>
    </row>
    <row r="178" spans="1:8" x14ac:dyDescent="0.25">
      <c r="A178" s="86"/>
      <c r="B178" s="95"/>
      <c r="C178" s="105"/>
      <c r="D178" s="89"/>
      <c r="E178" s="53"/>
      <c r="F178" s="106"/>
      <c r="G178" s="140"/>
      <c r="H178" s="143"/>
    </row>
    <row r="179" spans="1:8" x14ac:dyDescent="0.25">
      <c r="A179" s="86"/>
      <c r="B179" s="135" t="str">
        <f>CONCATENATE("Celkem ",B57)</f>
        <v>Celkem II.etapa - oprava potrubního systému LJP</v>
      </c>
      <c r="C179" s="105"/>
      <c r="D179" s="89"/>
      <c r="E179" s="53"/>
      <c r="F179" s="106"/>
      <c r="G179" s="148">
        <f>SUM(G57:G178)</f>
        <v>0</v>
      </c>
      <c r="H179" s="143"/>
    </row>
    <row r="180" spans="1:8" x14ac:dyDescent="0.25">
      <c r="A180" s="86"/>
      <c r="B180" s="95"/>
      <c r="C180" s="105"/>
      <c r="D180" s="89"/>
      <c r="E180" s="53"/>
      <c r="F180" s="106"/>
      <c r="G180" s="140"/>
      <c r="H180" s="143"/>
    </row>
    <row r="181" spans="1:8" ht="15.75" thickBot="1" x14ac:dyDescent="0.3">
      <c r="A181" s="117"/>
      <c r="B181" s="118"/>
      <c r="C181" s="105"/>
      <c r="D181" s="53"/>
      <c r="E181" s="53"/>
      <c r="F181" s="106"/>
      <c r="G181" s="139"/>
      <c r="H181" s="143"/>
    </row>
    <row r="182" spans="1:8" ht="15.75" thickBot="1" x14ac:dyDescent="0.3">
      <c r="A182" s="119" t="s">
        <v>0</v>
      </c>
      <c r="B182" s="98" t="s">
        <v>247</v>
      </c>
      <c r="C182" s="99"/>
      <c r="D182" s="100"/>
      <c r="E182" s="100"/>
      <c r="F182" s="101"/>
      <c r="G182" s="142">
        <f>G179+G55</f>
        <v>0</v>
      </c>
      <c r="H182" s="144"/>
    </row>
    <row r="183" spans="1:8" x14ac:dyDescent="0.25">
      <c r="G183" s="66" t="s">
        <v>0</v>
      </c>
    </row>
  </sheetData>
  <sheetProtection algorithmName="SHA-512" hashValue="GaHMsSQ4zKT20iWy4Qr0mnFecuSGzc1kkbjySW0hqpRr9a/FkLb6aozIrqnS9WOWlXj0wyWJFOi+ziHLwhEAYA==" saltValue="nEggy/GzZ3WkWO2l8Qqeug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90" fitToHeight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workbookViewId="0">
      <selection activeCell="B19" sqref="B19"/>
    </sheetView>
  </sheetViews>
  <sheetFormatPr defaultRowHeight="15" x14ac:dyDescent="0.25"/>
  <cols>
    <col min="1" max="1" width="6.7109375" style="62" customWidth="1"/>
    <col min="2" max="2" width="63.42578125" style="62" customWidth="1"/>
    <col min="3" max="3" width="9.7109375" style="64" customWidth="1"/>
    <col min="4" max="4" width="9.7109375" style="65" customWidth="1"/>
    <col min="5" max="5" width="10.5703125" style="66" customWidth="1"/>
    <col min="6" max="6" width="12.5703125" style="66" customWidth="1"/>
    <col min="7" max="7" width="17" style="66" customWidth="1"/>
    <col min="8" max="252" width="9.140625" style="66"/>
    <col min="253" max="253" width="23.42578125" style="66" customWidth="1"/>
    <col min="254" max="254" width="56.5703125" style="66" customWidth="1"/>
    <col min="255" max="255" width="10" style="66" customWidth="1"/>
    <col min="256" max="256" width="4.42578125" style="66" customWidth="1"/>
    <col min="257" max="257" width="7.42578125" style="66" customWidth="1"/>
    <col min="258" max="258" width="15.7109375" style="66" customWidth="1"/>
    <col min="259" max="259" width="8.42578125" style="66" customWidth="1"/>
    <col min="260" max="260" width="13.7109375" style="66" bestFit="1" customWidth="1"/>
    <col min="261" max="261" width="18.5703125" style="66" bestFit="1" customWidth="1"/>
    <col min="262" max="262" width="10.42578125" style="66" customWidth="1"/>
    <col min="263" max="263" width="17" style="66" customWidth="1"/>
    <col min="264" max="508" width="9.140625" style="66"/>
    <col min="509" max="509" width="23.42578125" style="66" customWidth="1"/>
    <col min="510" max="510" width="56.5703125" style="66" customWidth="1"/>
    <col min="511" max="511" width="10" style="66" customWidth="1"/>
    <col min="512" max="512" width="4.42578125" style="66" customWidth="1"/>
    <col min="513" max="513" width="7.42578125" style="66" customWidth="1"/>
    <col min="514" max="514" width="15.7109375" style="66" customWidth="1"/>
    <col min="515" max="515" width="8.42578125" style="66" customWidth="1"/>
    <col min="516" max="516" width="13.7109375" style="66" bestFit="1" customWidth="1"/>
    <col min="517" max="517" width="18.5703125" style="66" bestFit="1" customWidth="1"/>
    <col min="518" max="518" width="10.42578125" style="66" customWidth="1"/>
    <col min="519" max="519" width="17" style="66" customWidth="1"/>
    <col min="520" max="764" width="9.140625" style="66"/>
    <col min="765" max="765" width="23.42578125" style="66" customWidth="1"/>
    <col min="766" max="766" width="56.5703125" style="66" customWidth="1"/>
    <col min="767" max="767" width="10" style="66" customWidth="1"/>
    <col min="768" max="768" width="4.42578125" style="66" customWidth="1"/>
    <col min="769" max="769" width="7.42578125" style="66" customWidth="1"/>
    <col min="770" max="770" width="15.7109375" style="66" customWidth="1"/>
    <col min="771" max="771" width="8.42578125" style="66" customWidth="1"/>
    <col min="772" max="772" width="13.7109375" style="66" bestFit="1" customWidth="1"/>
    <col min="773" max="773" width="18.5703125" style="66" bestFit="1" customWidth="1"/>
    <col min="774" max="774" width="10.42578125" style="66" customWidth="1"/>
    <col min="775" max="775" width="17" style="66" customWidth="1"/>
    <col min="776" max="1020" width="9.140625" style="66"/>
    <col min="1021" max="1021" width="23.42578125" style="66" customWidth="1"/>
    <col min="1022" max="1022" width="56.5703125" style="66" customWidth="1"/>
    <col min="1023" max="1023" width="10" style="66" customWidth="1"/>
    <col min="1024" max="1024" width="4.42578125" style="66" customWidth="1"/>
    <col min="1025" max="1025" width="7.42578125" style="66" customWidth="1"/>
    <col min="1026" max="1026" width="15.7109375" style="66" customWidth="1"/>
    <col min="1027" max="1027" width="8.42578125" style="66" customWidth="1"/>
    <col min="1028" max="1028" width="13.7109375" style="66" bestFit="1" customWidth="1"/>
    <col min="1029" max="1029" width="18.5703125" style="66" bestFit="1" customWidth="1"/>
    <col min="1030" max="1030" width="10.42578125" style="66" customWidth="1"/>
    <col min="1031" max="1031" width="17" style="66" customWidth="1"/>
    <col min="1032" max="1276" width="9.140625" style="66"/>
    <col min="1277" max="1277" width="23.42578125" style="66" customWidth="1"/>
    <col min="1278" max="1278" width="56.5703125" style="66" customWidth="1"/>
    <col min="1279" max="1279" width="10" style="66" customWidth="1"/>
    <col min="1280" max="1280" width="4.42578125" style="66" customWidth="1"/>
    <col min="1281" max="1281" width="7.42578125" style="66" customWidth="1"/>
    <col min="1282" max="1282" width="15.7109375" style="66" customWidth="1"/>
    <col min="1283" max="1283" width="8.42578125" style="66" customWidth="1"/>
    <col min="1284" max="1284" width="13.7109375" style="66" bestFit="1" customWidth="1"/>
    <col min="1285" max="1285" width="18.5703125" style="66" bestFit="1" customWidth="1"/>
    <col min="1286" max="1286" width="10.42578125" style="66" customWidth="1"/>
    <col min="1287" max="1287" width="17" style="66" customWidth="1"/>
    <col min="1288" max="1532" width="9.140625" style="66"/>
    <col min="1533" max="1533" width="23.42578125" style="66" customWidth="1"/>
    <col min="1534" max="1534" width="56.5703125" style="66" customWidth="1"/>
    <col min="1535" max="1535" width="10" style="66" customWidth="1"/>
    <col min="1536" max="1536" width="4.42578125" style="66" customWidth="1"/>
    <col min="1537" max="1537" width="7.42578125" style="66" customWidth="1"/>
    <col min="1538" max="1538" width="15.7109375" style="66" customWidth="1"/>
    <col min="1539" max="1539" width="8.42578125" style="66" customWidth="1"/>
    <col min="1540" max="1540" width="13.7109375" style="66" bestFit="1" customWidth="1"/>
    <col min="1541" max="1541" width="18.5703125" style="66" bestFit="1" customWidth="1"/>
    <col min="1542" max="1542" width="10.42578125" style="66" customWidth="1"/>
    <col min="1543" max="1543" width="17" style="66" customWidth="1"/>
    <col min="1544" max="1788" width="9.140625" style="66"/>
    <col min="1789" max="1789" width="23.42578125" style="66" customWidth="1"/>
    <col min="1790" max="1790" width="56.5703125" style="66" customWidth="1"/>
    <col min="1791" max="1791" width="10" style="66" customWidth="1"/>
    <col min="1792" max="1792" width="4.42578125" style="66" customWidth="1"/>
    <col min="1793" max="1793" width="7.42578125" style="66" customWidth="1"/>
    <col min="1794" max="1794" width="15.7109375" style="66" customWidth="1"/>
    <col min="1795" max="1795" width="8.42578125" style="66" customWidth="1"/>
    <col min="1796" max="1796" width="13.7109375" style="66" bestFit="1" customWidth="1"/>
    <col min="1797" max="1797" width="18.5703125" style="66" bestFit="1" customWidth="1"/>
    <col min="1798" max="1798" width="10.42578125" style="66" customWidth="1"/>
    <col min="1799" max="1799" width="17" style="66" customWidth="1"/>
    <col min="1800" max="2044" width="9.140625" style="66"/>
    <col min="2045" max="2045" width="23.42578125" style="66" customWidth="1"/>
    <col min="2046" max="2046" width="56.5703125" style="66" customWidth="1"/>
    <col min="2047" max="2047" width="10" style="66" customWidth="1"/>
    <col min="2048" max="2048" width="4.42578125" style="66" customWidth="1"/>
    <col min="2049" max="2049" width="7.42578125" style="66" customWidth="1"/>
    <col min="2050" max="2050" width="15.7109375" style="66" customWidth="1"/>
    <col min="2051" max="2051" width="8.42578125" style="66" customWidth="1"/>
    <col min="2052" max="2052" width="13.7109375" style="66" bestFit="1" customWidth="1"/>
    <col min="2053" max="2053" width="18.5703125" style="66" bestFit="1" customWidth="1"/>
    <col min="2054" max="2054" width="10.42578125" style="66" customWidth="1"/>
    <col min="2055" max="2055" width="17" style="66" customWidth="1"/>
    <col min="2056" max="2300" width="9.140625" style="66"/>
    <col min="2301" max="2301" width="23.42578125" style="66" customWidth="1"/>
    <col min="2302" max="2302" width="56.5703125" style="66" customWidth="1"/>
    <col min="2303" max="2303" width="10" style="66" customWidth="1"/>
    <col min="2304" max="2304" width="4.42578125" style="66" customWidth="1"/>
    <col min="2305" max="2305" width="7.42578125" style="66" customWidth="1"/>
    <col min="2306" max="2306" width="15.7109375" style="66" customWidth="1"/>
    <col min="2307" max="2307" width="8.42578125" style="66" customWidth="1"/>
    <col min="2308" max="2308" width="13.7109375" style="66" bestFit="1" customWidth="1"/>
    <col min="2309" max="2309" width="18.5703125" style="66" bestFit="1" customWidth="1"/>
    <col min="2310" max="2310" width="10.42578125" style="66" customWidth="1"/>
    <col min="2311" max="2311" width="17" style="66" customWidth="1"/>
    <col min="2312" max="2556" width="9.140625" style="66"/>
    <col min="2557" max="2557" width="23.42578125" style="66" customWidth="1"/>
    <col min="2558" max="2558" width="56.5703125" style="66" customWidth="1"/>
    <col min="2559" max="2559" width="10" style="66" customWidth="1"/>
    <col min="2560" max="2560" width="4.42578125" style="66" customWidth="1"/>
    <col min="2561" max="2561" width="7.42578125" style="66" customWidth="1"/>
    <col min="2562" max="2562" width="15.7109375" style="66" customWidth="1"/>
    <col min="2563" max="2563" width="8.42578125" style="66" customWidth="1"/>
    <col min="2564" max="2564" width="13.7109375" style="66" bestFit="1" customWidth="1"/>
    <col min="2565" max="2565" width="18.5703125" style="66" bestFit="1" customWidth="1"/>
    <col min="2566" max="2566" width="10.42578125" style="66" customWidth="1"/>
    <col min="2567" max="2567" width="17" style="66" customWidth="1"/>
    <col min="2568" max="2812" width="9.140625" style="66"/>
    <col min="2813" max="2813" width="23.42578125" style="66" customWidth="1"/>
    <col min="2814" max="2814" width="56.5703125" style="66" customWidth="1"/>
    <col min="2815" max="2815" width="10" style="66" customWidth="1"/>
    <col min="2816" max="2816" width="4.42578125" style="66" customWidth="1"/>
    <col min="2817" max="2817" width="7.42578125" style="66" customWidth="1"/>
    <col min="2818" max="2818" width="15.7109375" style="66" customWidth="1"/>
    <col min="2819" max="2819" width="8.42578125" style="66" customWidth="1"/>
    <col min="2820" max="2820" width="13.7109375" style="66" bestFit="1" customWidth="1"/>
    <col min="2821" max="2821" width="18.5703125" style="66" bestFit="1" customWidth="1"/>
    <col min="2822" max="2822" width="10.42578125" style="66" customWidth="1"/>
    <col min="2823" max="2823" width="17" style="66" customWidth="1"/>
    <col min="2824" max="3068" width="9.140625" style="66"/>
    <col min="3069" max="3069" width="23.42578125" style="66" customWidth="1"/>
    <col min="3070" max="3070" width="56.5703125" style="66" customWidth="1"/>
    <col min="3071" max="3071" width="10" style="66" customWidth="1"/>
    <col min="3072" max="3072" width="4.42578125" style="66" customWidth="1"/>
    <col min="3073" max="3073" width="7.42578125" style="66" customWidth="1"/>
    <col min="3074" max="3074" width="15.7109375" style="66" customWidth="1"/>
    <col min="3075" max="3075" width="8.42578125" style="66" customWidth="1"/>
    <col min="3076" max="3076" width="13.7109375" style="66" bestFit="1" customWidth="1"/>
    <col min="3077" max="3077" width="18.5703125" style="66" bestFit="1" customWidth="1"/>
    <col min="3078" max="3078" width="10.42578125" style="66" customWidth="1"/>
    <col min="3079" max="3079" width="17" style="66" customWidth="1"/>
    <col min="3080" max="3324" width="9.140625" style="66"/>
    <col min="3325" max="3325" width="23.42578125" style="66" customWidth="1"/>
    <col min="3326" max="3326" width="56.5703125" style="66" customWidth="1"/>
    <col min="3327" max="3327" width="10" style="66" customWidth="1"/>
    <col min="3328" max="3328" width="4.42578125" style="66" customWidth="1"/>
    <col min="3329" max="3329" width="7.42578125" style="66" customWidth="1"/>
    <col min="3330" max="3330" width="15.7109375" style="66" customWidth="1"/>
    <col min="3331" max="3331" width="8.42578125" style="66" customWidth="1"/>
    <col min="3332" max="3332" width="13.7109375" style="66" bestFit="1" customWidth="1"/>
    <col min="3333" max="3333" width="18.5703125" style="66" bestFit="1" customWidth="1"/>
    <col min="3334" max="3334" width="10.42578125" style="66" customWidth="1"/>
    <col min="3335" max="3335" width="17" style="66" customWidth="1"/>
    <col min="3336" max="3580" width="9.140625" style="66"/>
    <col min="3581" max="3581" width="23.42578125" style="66" customWidth="1"/>
    <col min="3582" max="3582" width="56.5703125" style="66" customWidth="1"/>
    <col min="3583" max="3583" width="10" style="66" customWidth="1"/>
    <col min="3584" max="3584" width="4.42578125" style="66" customWidth="1"/>
    <col min="3585" max="3585" width="7.42578125" style="66" customWidth="1"/>
    <col min="3586" max="3586" width="15.7109375" style="66" customWidth="1"/>
    <col min="3587" max="3587" width="8.42578125" style="66" customWidth="1"/>
    <col min="3588" max="3588" width="13.7109375" style="66" bestFit="1" customWidth="1"/>
    <col min="3589" max="3589" width="18.5703125" style="66" bestFit="1" customWidth="1"/>
    <col min="3590" max="3590" width="10.42578125" style="66" customWidth="1"/>
    <col min="3591" max="3591" width="17" style="66" customWidth="1"/>
    <col min="3592" max="3836" width="9.140625" style="66"/>
    <col min="3837" max="3837" width="23.42578125" style="66" customWidth="1"/>
    <col min="3838" max="3838" width="56.5703125" style="66" customWidth="1"/>
    <col min="3839" max="3839" width="10" style="66" customWidth="1"/>
    <col min="3840" max="3840" width="4.42578125" style="66" customWidth="1"/>
    <col min="3841" max="3841" width="7.42578125" style="66" customWidth="1"/>
    <col min="3842" max="3842" width="15.7109375" style="66" customWidth="1"/>
    <col min="3843" max="3843" width="8.42578125" style="66" customWidth="1"/>
    <col min="3844" max="3844" width="13.7109375" style="66" bestFit="1" customWidth="1"/>
    <col min="3845" max="3845" width="18.5703125" style="66" bestFit="1" customWidth="1"/>
    <col min="3846" max="3846" width="10.42578125" style="66" customWidth="1"/>
    <col min="3847" max="3847" width="17" style="66" customWidth="1"/>
    <col min="3848" max="4092" width="9.140625" style="66"/>
    <col min="4093" max="4093" width="23.42578125" style="66" customWidth="1"/>
    <col min="4094" max="4094" width="56.5703125" style="66" customWidth="1"/>
    <col min="4095" max="4095" width="10" style="66" customWidth="1"/>
    <col min="4096" max="4096" width="4.42578125" style="66" customWidth="1"/>
    <col min="4097" max="4097" width="7.42578125" style="66" customWidth="1"/>
    <col min="4098" max="4098" width="15.7109375" style="66" customWidth="1"/>
    <col min="4099" max="4099" width="8.42578125" style="66" customWidth="1"/>
    <col min="4100" max="4100" width="13.7109375" style="66" bestFit="1" customWidth="1"/>
    <col min="4101" max="4101" width="18.5703125" style="66" bestFit="1" customWidth="1"/>
    <col min="4102" max="4102" width="10.42578125" style="66" customWidth="1"/>
    <col min="4103" max="4103" width="17" style="66" customWidth="1"/>
    <col min="4104" max="4348" width="9.140625" style="66"/>
    <col min="4349" max="4349" width="23.42578125" style="66" customWidth="1"/>
    <col min="4350" max="4350" width="56.5703125" style="66" customWidth="1"/>
    <col min="4351" max="4351" width="10" style="66" customWidth="1"/>
    <col min="4352" max="4352" width="4.42578125" style="66" customWidth="1"/>
    <col min="4353" max="4353" width="7.42578125" style="66" customWidth="1"/>
    <col min="4354" max="4354" width="15.7109375" style="66" customWidth="1"/>
    <col min="4355" max="4355" width="8.42578125" style="66" customWidth="1"/>
    <col min="4356" max="4356" width="13.7109375" style="66" bestFit="1" customWidth="1"/>
    <col min="4357" max="4357" width="18.5703125" style="66" bestFit="1" customWidth="1"/>
    <col min="4358" max="4358" width="10.42578125" style="66" customWidth="1"/>
    <col min="4359" max="4359" width="17" style="66" customWidth="1"/>
    <col min="4360" max="4604" width="9.140625" style="66"/>
    <col min="4605" max="4605" width="23.42578125" style="66" customWidth="1"/>
    <col min="4606" max="4606" width="56.5703125" style="66" customWidth="1"/>
    <col min="4607" max="4607" width="10" style="66" customWidth="1"/>
    <col min="4608" max="4608" width="4.42578125" style="66" customWidth="1"/>
    <col min="4609" max="4609" width="7.42578125" style="66" customWidth="1"/>
    <col min="4610" max="4610" width="15.7109375" style="66" customWidth="1"/>
    <col min="4611" max="4611" width="8.42578125" style="66" customWidth="1"/>
    <col min="4612" max="4612" width="13.7109375" style="66" bestFit="1" customWidth="1"/>
    <col min="4613" max="4613" width="18.5703125" style="66" bestFit="1" customWidth="1"/>
    <col min="4614" max="4614" width="10.42578125" style="66" customWidth="1"/>
    <col min="4615" max="4615" width="17" style="66" customWidth="1"/>
    <col min="4616" max="4860" width="9.140625" style="66"/>
    <col min="4861" max="4861" width="23.42578125" style="66" customWidth="1"/>
    <col min="4862" max="4862" width="56.5703125" style="66" customWidth="1"/>
    <col min="4863" max="4863" width="10" style="66" customWidth="1"/>
    <col min="4864" max="4864" width="4.42578125" style="66" customWidth="1"/>
    <col min="4865" max="4865" width="7.42578125" style="66" customWidth="1"/>
    <col min="4866" max="4866" width="15.7109375" style="66" customWidth="1"/>
    <col min="4867" max="4867" width="8.42578125" style="66" customWidth="1"/>
    <col min="4868" max="4868" width="13.7109375" style="66" bestFit="1" customWidth="1"/>
    <col min="4869" max="4869" width="18.5703125" style="66" bestFit="1" customWidth="1"/>
    <col min="4870" max="4870" width="10.42578125" style="66" customWidth="1"/>
    <col min="4871" max="4871" width="17" style="66" customWidth="1"/>
    <col min="4872" max="5116" width="9.140625" style="66"/>
    <col min="5117" max="5117" width="23.42578125" style="66" customWidth="1"/>
    <col min="5118" max="5118" width="56.5703125" style="66" customWidth="1"/>
    <col min="5119" max="5119" width="10" style="66" customWidth="1"/>
    <col min="5120" max="5120" width="4.42578125" style="66" customWidth="1"/>
    <col min="5121" max="5121" width="7.42578125" style="66" customWidth="1"/>
    <col min="5122" max="5122" width="15.7109375" style="66" customWidth="1"/>
    <col min="5123" max="5123" width="8.42578125" style="66" customWidth="1"/>
    <col min="5124" max="5124" width="13.7109375" style="66" bestFit="1" customWidth="1"/>
    <col min="5125" max="5125" width="18.5703125" style="66" bestFit="1" customWidth="1"/>
    <col min="5126" max="5126" width="10.42578125" style="66" customWidth="1"/>
    <col min="5127" max="5127" width="17" style="66" customWidth="1"/>
    <col min="5128" max="5372" width="9.140625" style="66"/>
    <col min="5373" max="5373" width="23.42578125" style="66" customWidth="1"/>
    <col min="5374" max="5374" width="56.5703125" style="66" customWidth="1"/>
    <col min="5375" max="5375" width="10" style="66" customWidth="1"/>
    <col min="5376" max="5376" width="4.42578125" style="66" customWidth="1"/>
    <col min="5377" max="5377" width="7.42578125" style="66" customWidth="1"/>
    <col min="5378" max="5378" width="15.7109375" style="66" customWidth="1"/>
    <col min="5379" max="5379" width="8.42578125" style="66" customWidth="1"/>
    <col min="5380" max="5380" width="13.7109375" style="66" bestFit="1" customWidth="1"/>
    <col min="5381" max="5381" width="18.5703125" style="66" bestFit="1" customWidth="1"/>
    <col min="5382" max="5382" width="10.42578125" style="66" customWidth="1"/>
    <col min="5383" max="5383" width="17" style="66" customWidth="1"/>
    <col min="5384" max="5628" width="9.140625" style="66"/>
    <col min="5629" max="5629" width="23.42578125" style="66" customWidth="1"/>
    <col min="5630" max="5630" width="56.5703125" style="66" customWidth="1"/>
    <col min="5631" max="5631" width="10" style="66" customWidth="1"/>
    <col min="5632" max="5632" width="4.42578125" style="66" customWidth="1"/>
    <col min="5633" max="5633" width="7.42578125" style="66" customWidth="1"/>
    <col min="5634" max="5634" width="15.7109375" style="66" customWidth="1"/>
    <col min="5635" max="5635" width="8.42578125" style="66" customWidth="1"/>
    <col min="5636" max="5636" width="13.7109375" style="66" bestFit="1" customWidth="1"/>
    <col min="5637" max="5637" width="18.5703125" style="66" bestFit="1" customWidth="1"/>
    <col min="5638" max="5638" width="10.42578125" style="66" customWidth="1"/>
    <col min="5639" max="5639" width="17" style="66" customWidth="1"/>
    <col min="5640" max="5884" width="9.140625" style="66"/>
    <col min="5885" max="5885" width="23.42578125" style="66" customWidth="1"/>
    <col min="5886" max="5886" width="56.5703125" style="66" customWidth="1"/>
    <col min="5887" max="5887" width="10" style="66" customWidth="1"/>
    <col min="5888" max="5888" width="4.42578125" style="66" customWidth="1"/>
    <col min="5889" max="5889" width="7.42578125" style="66" customWidth="1"/>
    <col min="5890" max="5890" width="15.7109375" style="66" customWidth="1"/>
    <col min="5891" max="5891" width="8.42578125" style="66" customWidth="1"/>
    <col min="5892" max="5892" width="13.7109375" style="66" bestFit="1" customWidth="1"/>
    <col min="5893" max="5893" width="18.5703125" style="66" bestFit="1" customWidth="1"/>
    <col min="5894" max="5894" width="10.42578125" style="66" customWidth="1"/>
    <col min="5895" max="5895" width="17" style="66" customWidth="1"/>
    <col min="5896" max="6140" width="9.140625" style="66"/>
    <col min="6141" max="6141" width="23.42578125" style="66" customWidth="1"/>
    <col min="6142" max="6142" width="56.5703125" style="66" customWidth="1"/>
    <col min="6143" max="6143" width="10" style="66" customWidth="1"/>
    <col min="6144" max="6144" width="4.42578125" style="66" customWidth="1"/>
    <col min="6145" max="6145" width="7.42578125" style="66" customWidth="1"/>
    <col min="6146" max="6146" width="15.7109375" style="66" customWidth="1"/>
    <col min="6147" max="6147" width="8.42578125" style="66" customWidth="1"/>
    <col min="6148" max="6148" width="13.7109375" style="66" bestFit="1" customWidth="1"/>
    <col min="6149" max="6149" width="18.5703125" style="66" bestFit="1" customWidth="1"/>
    <col min="6150" max="6150" width="10.42578125" style="66" customWidth="1"/>
    <col min="6151" max="6151" width="17" style="66" customWidth="1"/>
    <col min="6152" max="6396" width="9.140625" style="66"/>
    <col min="6397" max="6397" width="23.42578125" style="66" customWidth="1"/>
    <col min="6398" max="6398" width="56.5703125" style="66" customWidth="1"/>
    <col min="6399" max="6399" width="10" style="66" customWidth="1"/>
    <col min="6400" max="6400" width="4.42578125" style="66" customWidth="1"/>
    <col min="6401" max="6401" width="7.42578125" style="66" customWidth="1"/>
    <col min="6402" max="6402" width="15.7109375" style="66" customWidth="1"/>
    <col min="6403" max="6403" width="8.42578125" style="66" customWidth="1"/>
    <col min="6404" max="6404" width="13.7109375" style="66" bestFit="1" customWidth="1"/>
    <col min="6405" max="6405" width="18.5703125" style="66" bestFit="1" customWidth="1"/>
    <col min="6406" max="6406" width="10.42578125" style="66" customWidth="1"/>
    <col min="6407" max="6407" width="17" style="66" customWidth="1"/>
    <col min="6408" max="6652" width="9.140625" style="66"/>
    <col min="6653" max="6653" width="23.42578125" style="66" customWidth="1"/>
    <col min="6654" max="6654" width="56.5703125" style="66" customWidth="1"/>
    <col min="6655" max="6655" width="10" style="66" customWidth="1"/>
    <col min="6656" max="6656" width="4.42578125" style="66" customWidth="1"/>
    <col min="6657" max="6657" width="7.42578125" style="66" customWidth="1"/>
    <col min="6658" max="6658" width="15.7109375" style="66" customWidth="1"/>
    <col min="6659" max="6659" width="8.42578125" style="66" customWidth="1"/>
    <col min="6660" max="6660" width="13.7109375" style="66" bestFit="1" customWidth="1"/>
    <col min="6661" max="6661" width="18.5703125" style="66" bestFit="1" customWidth="1"/>
    <col min="6662" max="6662" width="10.42578125" style="66" customWidth="1"/>
    <col min="6663" max="6663" width="17" style="66" customWidth="1"/>
    <col min="6664" max="6908" width="9.140625" style="66"/>
    <col min="6909" max="6909" width="23.42578125" style="66" customWidth="1"/>
    <col min="6910" max="6910" width="56.5703125" style="66" customWidth="1"/>
    <col min="6911" max="6911" width="10" style="66" customWidth="1"/>
    <col min="6912" max="6912" width="4.42578125" style="66" customWidth="1"/>
    <col min="6913" max="6913" width="7.42578125" style="66" customWidth="1"/>
    <col min="6914" max="6914" width="15.7109375" style="66" customWidth="1"/>
    <col min="6915" max="6915" width="8.42578125" style="66" customWidth="1"/>
    <col min="6916" max="6916" width="13.7109375" style="66" bestFit="1" customWidth="1"/>
    <col min="6917" max="6917" width="18.5703125" style="66" bestFit="1" customWidth="1"/>
    <col min="6918" max="6918" width="10.42578125" style="66" customWidth="1"/>
    <col min="6919" max="6919" width="17" style="66" customWidth="1"/>
    <col min="6920" max="7164" width="9.140625" style="66"/>
    <col min="7165" max="7165" width="23.42578125" style="66" customWidth="1"/>
    <col min="7166" max="7166" width="56.5703125" style="66" customWidth="1"/>
    <col min="7167" max="7167" width="10" style="66" customWidth="1"/>
    <col min="7168" max="7168" width="4.42578125" style="66" customWidth="1"/>
    <col min="7169" max="7169" width="7.42578125" style="66" customWidth="1"/>
    <col min="7170" max="7170" width="15.7109375" style="66" customWidth="1"/>
    <col min="7171" max="7171" width="8.42578125" style="66" customWidth="1"/>
    <col min="7172" max="7172" width="13.7109375" style="66" bestFit="1" customWidth="1"/>
    <col min="7173" max="7173" width="18.5703125" style="66" bestFit="1" customWidth="1"/>
    <col min="7174" max="7174" width="10.42578125" style="66" customWidth="1"/>
    <col min="7175" max="7175" width="17" style="66" customWidth="1"/>
    <col min="7176" max="7420" width="9.140625" style="66"/>
    <col min="7421" max="7421" width="23.42578125" style="66" customWidth="1"/>
    <col min="7422" max="7422" width="56.5703125" style="66" customWidth="1"/>
    <col min="7423" max="7423" width="10" style="66" customWidth="1"/>
    <col min="7424" max="7424" width="4.42578125" style="66" customWidth="1"/>
    <col min="7425" max="7425" width="7.42578125" style="66" customWidth="1"/>
    <col min="7426" max="7426" width="15.7109375" style="66" customWidth="1"/>
    <col min="7427" max="7427" width="8.42578125" style="66" customWidth="1"/>
    <col min="7428" max="7428" width="13.7109375" style="66" bestFit="1" customWidth="1"/>
    <col min="7429" max="7429" width="18.5703125" style="66" bestFit="1" customWidth="1"/>
    <col min="7430" max="7430" width="10.42578125" style="66" customWidth="1"/>
    <col min="7431" max="7431" width="17" style="66" customWidth="1"/>
    <col min="7432" max="7676" width="9.140625" style="66"/>
    <col min="7677" max="7677" width="23.42578125" style="66" customWidth="1"/>
    <col min="7678" max="7678" width="56.5703125" style="66" customWidth="1"/>
    <col min="7679" max="7679" width="10" style="66" customWidth="1"/>
    <col min="7680" max="7680" width="4.42578125" style="66" customWidth="1"/>
    <col min="7681" max="7681" width="7.42578125" style="66" customWidth="1"/>
    <col min="7682" max="7682" width="15.7109375" style="66" customWidth="1"/>
    <col min="7683" max="7683" width="8.42578125" style="66" customWidth="1"/>
    <col min="7684" max="7684" width="13.7109375" style="66" bestFit="1" customWidth="1"/>
    <col min="7685" max="7685" width="18.5703125" style="66" bestFit="1" customWidth="1"/>
    <col min="7686" max="7686" width="10.42578125" style="66" customWidth="1"/>
    <col min="7687" max="7687" width="17" style="66" customWidth="1"/>
    <col min="7688" max="7932" width="9.140625" style="66"/>
    <col min="7933" max="7933" width="23.42578125" style="66" customWidth="1"/>
    <col min="7934" max="7934" width="56.5703125" style="66" customWidth="1"/>
    <col min="7935" max="7935" width="10" style="66" customWidth="1"/>
    <col min="7936" max="7936" width="4.42578125" style="66" customWidth="1"/>
    <col min="7937" max="7937" width="7.42578125" style="66" customWidth="1"/>
    <col min="7938" max="7938" width="15.7109375" style="66" customWidth="1"/>
    <col min="7939" max="7939" width="8.42578125" style="66" customWidth="1"/>
    <col min="7940" max="7940" width="13.7109375" style="66" bestFit="1" customWidth="1"/>
    <col min="7941" max="7941" width="18.5703125" style="66" bestFit="1" customWidth="1"/>
    <col min="7942" max="7942" width="10.42578125" style="66" customWidth="1"/>
    <col min="7943" max="7943" width="17" style="66" customWidth="1"/>
    <col min="7944" max="8188" width="9.140625" style="66"/>
    <col min="8189" max="8189" width="23.42578125" style="66" customWidth="1"/>
    <col min="8190" max="8190" width="56.5703125" style="66" customWidth="1"/>
    <col min="8191" max="8191" width="10" style="66" customWidth="1"/>
    <col min="8192" max="8192" width="4.42578125" style="66" customWidth="1"/>
    <col min="8193" max="8193" width="7.42578125" style="66" customWidth="1"/>
    <col min="8194" max="8194" width="15.7109375" style="66" customWidth="1"/>
    <col min="8195" max="8195" width="8.42578125" style="66" customWidth="1"/>
    <col min="8196" max="8196" width="13.7109375" style="66" bestFit="1" customWidth="1"/>
    <col min="8197" max="8197" width="18.5703125" style="66" bestFit="1" customWidth="1"/>
    <col min="8198" max="8198" width="10.42578125" style="66" customWidth="1"/>
    <col min="8199" max="8199" width="17" style="66" customWidth="1"/>
    <col min="8200" max="8444" width="9.140625" style="66"/>
    <col min="8445" max="8445" width="23.42578125" style="66" customWidth="1"/>
    <col min="8446" max="8446" width="56.5703125" style="66" customWidth="1"/>
    <col min="8447" max="8447" width="10" style="66" customWidth="1"/>
    <col min="8448" max="8448" width="4.42578125" style="66" customWidth="1"/>
    <col min="8449" max="8449" width="7.42578125" style="66" customWidth="1"/>
    <col min="8450" max="8450" width="15.7109375" style="66" customWidth="1"/>
    <col min="8451" max="8451" width="8.42578125" style="66" customWidth="1"/>
    <col min="8452" max="8452" width="13.7109375" style="66" bestFit="1" customWidth="1"/>
    <col min="8453" max="8453" width="18.5703125" style="66" bestFit="1" customWidth="1"/>
    <col min="8454" max="8454" width="10.42578125" style="66" customWidth="1"/>
    <col min="8455" max="8455" width="17" style="66" customWidth="1"/>
    <col min="8456" max="8700" width="9.140625" style="66"/>
    <col min="8701" max="8701" width="23.42578125" style="66" customWidth="1"/>
    <col min="8702" max="8702" width="56.5703125" style="66" customWidth="1"/>
    <col min="8703" max="8703" width="10" style="66" customWidth="1"/>
    <col min="8704" max="8704" width="4.42578125" style="66" customWidth="1"/>
    <col min="8705" max="8705" width="7.42578125" style="66" customWidth="1"/>
    <col min="8706" max="8706" width="15.7109375" style="66" customWidth="1"/>
    <col min="8707" max="8707" width="8.42578125" style="66" customWidth="1"/>
    <col min="8708" max="8708" width="13.7109375" style="66" bestFit="1" customWidth="1"/>
    <col min="8709" max="8709" width="18.5703125" style="66" bestFit="1" customWidth="1"/>
    <col min="8710" max="8710" width="10.42578125" style="66" customWidth="1"/>
    <col min="8711" max="8711" width="17" style="66" customWidth="1"/>
    <col min="8712" max="8956" width="9.140625" style="66"/>
    <col min="8957" max="8957" width="23.42578125" style="66" customWidth="1"/>
    <col min="8958" max="8958" width="56.5703125" style="66" customWidth="1"/>
    <col min="8959" max="8959" width="10" style="66" customWidth="1"/>
    <col min="8960" max="8960" width="4.42578125" style="66" customWidth="1"/>
    <col min="8961" max="8961" width="7.42578125" style="66" customWidth="1"/>
    <col min="8962" max="8962" width="15.7109375" style="66" customWidth="1"/>
    <col min="8963" max="8963" width="8.42578125" style="66" customWidth="1"/>
    <col min="8964" max="8964" width="13.7109375" style="66" bestFit="1" customWidth="1"/>
    <col min="8965" max="8965" width="18.5703125" style="66" bestFit="1" customWidth="1"/>
    <col min="8966" max="8966" width="10.42578125" style="66" customWidth="1"/>
    <col min="8967" max="8967" width="17" style="66" customWidth="1"/>
    <col min="8968" max="9212" width="9.140625" style="66"/>
    <col min="9213" max="9213" width="23.42578125" style="66" customWidth="1"/>
    <col min="9214" max="9214" width="56.5703125" style="66" customWidth="1"/>
    <col min="9215" max="9215" width="10" style="66" customWidth="1"/>
    <col min="9216" max="9216" width="4.42578125" style="66" customWidth="1"/>
    <col min="9217" max="9217" width="7.42578125" style="66" customWidth="1"/>
    <col min="9218" max="9218" width="15.7109375" style="66" customWidth="1"/>
    <col min="9219" max="9219" width="8.42578125" style="66" customWidth="1"/>
    <col min="9220" max="9220" width="13.7109375" style="66" bestFit="1" customWidth="1"/>
    <col min="9221" max="9221" width="18.5703125" style="66" bestFit="1" customWidth="1"/>
    <col min="9222" max="9222" width="10.42578125" style="66" customWidth="1"/>
    <col min="9223" max="9223" width="17" style="66" customWidth="1"/>
    <col min="9224" max="9468" width="9.140625" style="66"/>
    <col min="9469" max="9469" width="23.42578125" style="66" customWidth="1"/>
    <col min="9470" max="9470" width="56.5703125" style="66" customWidth="1"/>
    <col min="9471" max="9471" width="10" style="66" customWidth="1"/>
    <col min="9472" max="9472" width="4.42578125" style="66" customWidth="1"/>
    <col min="9473" max="9473" width="7.42578125" style="66" customWidth="1"/>
    <col min="9474" max="9474" width="15.7109375" style="66" customWidth="1"/>
    <col min="9475" max="9475" width="8.42578125" style="66" customWidth="1"/>
    <col min="9476" max="9476" width="13.7109375" style="66" bestFit="1" customWidth="1"/>
    <col min="9477" max="9477" width="18.5703125" style="66" bestFit="1" customWidth="1"/>
    <col min="9478" max="9478" width="10.42578125" style="66" customWidth="1"/>
    <col min="9479" max="9479" width="17" style="66" customWidth="1"/>
    <col min="9480" max="9724" width="9.140625" style="66"/>
    <col min="9725" max="9725" width="23.42578125" style="66" customWidth="1"/>
    <col min="9726" max="9726" width="56.5703125" style="66" customWidth="1"/>
    <col min="9727" max="9727" width="10" style="66" customWidth="1"/>
    <col min="9728" max="9728" width="4.42578125" style="66" customWidth="1"/>
    <col min="9729" max="9729" width="7.42578125" style="66" customWidth="1"/>
    <col min="9730" max="9730" width="15.7109375" style="66" customWidth="1"/>
    <col min="9731" max="9731" width="8.42578125" style="66" customWidth="1"/>
    <col min="9732" max="9732" width="13.7109375" style="66" bestFit="1" customWidth="1"/>
    <col min="9733" max="9733" width="18.5703125" style="66" bestFit="1" customWidth="1"/>
    <col min="9734" max="9734" width="10.42578125" style="66" customWidth="1"/>
    <col min="9735" max="9735" width="17" style="66" customWidth="1"/>
    <col min="9736" max="9980" width="9.140625" style="66"/>
    <col min="9981" max="9981" width="23.42578125" style="66" customWidth="1"/>
    <col min="9982" max="9982" width="56.5703125" style="66" customWidth="1"/>
    <col min="9983" max="9983" width="10" style="66" customWidth="1"/>
    <col min="9984" max="9984" width="4.42578125" style="66" customWidth="1"/>
    <col min="9985" max="9985" width="7.42578125" style="66" customWidth="1"/>
    <col min="9986" max="9986" width="15.7109375" style="66" customWidth="1"/>
    <col min="9987" max="9987" width="8.42578125" style="66" customWidth="1"/>
    <col min="9988" max="9988" width="13.7109375" style="66" bestFit="1" customWidth="1"/>
    <col min="9989" max="9989" width="18.5703125" style="66" bestFit="1" customWidth="1"/>
    <col min="9990" max="9990" width="10.42578125" style="66" customWidth="1"/>
    <col min="9991" max="9991" width="17" style="66" customWidth="1"/>
    <col min="9992" max="10236" width="9.140625" style="66"/>
    <col min="10237" max="10237" width="23.42578125" style="66" customWidth="1"/>
    <col min="10238" max="10238" width="56.5703125" style="66" customWidth="1"/>
    <col min="10239" max="10239" width="10" style="66" customWidth="1"/>
    <col min="10240" max="10240" width="4.42578125" style="66" customWidth="1"/>
    <col min="10241" max="10241" width="7.42578125" style="66" customWidth="1"/>
    <col min="10242" max="10242" width="15.7109375" style="66" customWidth="1"/>
    <col min="10243" max="10243" width="8.42578125" style="66" customWidth="1"/>
    <col min="10244" max="10244" width="13.7109375" style="66" bestFit="1" customWidth="1"/>
    <col min="10245" max="10245" width="18.5703125" style="66" bestFit="1" customWidth="1"/>
    <col min="10246" max="10246" width="10.42578125" style="66" customWidth="1"/>
    <col min="10247" max="10247" width="17" style="66" customWidth="1"/>
    <col min="10248" max="10492" width="9.140625" style="66"/>
    <col min="10493" max="10493" width="23.42578125" style="66" customWidth="1"/>
    <col min="10494" max="10494" width="56.5703125" style="66" customWidth="1"/>
    <col min="10495" max="10495" width="10" style="66" customWidth="1"/>
    <col min="10496" max="10496" width="4.42578125" style="66" customWidth="1"/>
    <col min="10497" max="10497" width="7.42578125" style="66" customWidth="1"/>
    <col min="10498" max="10498" width="15.7109375" style="66" customWidth="1"/>
    <col min="10499" max="10499" width="8.42578125" style="66" customWidth="1"/>
    <col min="10500" max="10500" width="13.7109375" style="66" bestFit="1" customWidth="1"/>
    <col min="10501" max="10501" width="18.5703125" style="66" bestFit="1" customWidth="1"/>
    <col min="10502" max="10502" width="10.42578125" style="66" customWidth="1"/>
    <col min="10503" max="10503" width="17" style="66" customWidth="1"/>
    <col min="10504" max="10748" width="9.140625" style="66"/>
    <col min="10749" max="10749" width="23.42578125" style="66" customWidth="1"/>
    <col min="10750" max="10750" width="56.5703125" style="66" customWidth="1"/>
    <col min="10751" max="10751" width="10" style="66" customWidth="1"/>
    <col min="10752" max="10752" width="4.42578125" style="66" customWidth="1"/>
    <col min="10753" max="10753" width="7.42578125" style="66" customWidth="1"/>
    <col min="10754" max="10754" width="15.7109375" style="66" customWidth="1"/>
    <col min="10755" max="10755" width="8.42578125" style="66" customWidth="1"/>
    <col min="10756" max="10756" width="13.7109375" style="66" bestFit="1" customWidth="1"/>
    <col min="10757" max="10757" width="18.5703125" style="66" bestFit="1" customWidth="1"/>
    <col min="10758" max="10758" width="10.42578125" style="66" customWidth="1"/>
    <col min="10759" max="10759" width="17" style="66" customWidth="1"/>
    <col min="10760" max="11004" width="9.140625" style="66"/>
    <col min="11005" max="11005" width="23.42578125" style="66" customWidth="1"/>
    <col min="11006" max="11006" width="56.5703125" style="66" customWidth="1"/>
    <col min="11007" max="11007" width="10" style="66" customWidth="1"/>
    <col min="11008" max="11008" width="4.42578125" style="66" customWidth="1"/>
    <col min="11009" max="11009" width="7.42578125" style="66" customWidth="1"/>
    <col min="11010" max="11010" width="15.7109375" style="66" customWidth="1"/>
    <col min="11011" max="11011" width="8.42578125" style="66" customWidth="1"/>
    <col min="11012" max="11012" width="13.7109375" style="66" bestFit="1" customWidth="1"/>
    <col min="11013" max="11013" width="18.5703125" style="66" bestFit="1" customWidth="1"/>
    <col min="11014" max="11014" width="10.42578125" style="66" customWidth="1"/>
    <col min="11015" max="11015" width="17" style="66" customWidth="1"/>
    <col min="11016" max="11260" width="9.140625" style="66"/>
    <col min="11261" max="11261" width="23.42578125" style="66" customWidth="1"/>
    <col min="11262" max="11262" width="56.5703125" style="66" customWidth="1"/>
    <col min="11263" max="11263" width="10" style="66" customWidth="1"/>
    <col min="11264" max="11264" width="4.42578125" style="66" customWidth="1"/>
    <col min="11265" max="11265" width="7.42578125" style="66" customWidth="1"/>
    <col min="11266" max="11266" width="15.7109375" style="66" customWidth="1"/>
    <col min="11267" max="11267" width="8.42578125" style="66" customWidth="1"/>
    <col min="11268" max="11268" width="13.7109375" style="66" bestFit="1" customWidth="1"/>
    <col min="11269" max="11269" width="18.5703125" style="66" bestFit="1" customWidth="1"/>
    <col min="11270" max="11270" width="10.42578125" style="66" customWidth="1"/>
    <col min="11271" max="11271" width="17" style="66" customWidth="1"/>
    <col min="11272" max="11516" width="9.140625" style="66"/>
    <col min="11517" max="11517" width="23.42578125" style="66" customWidth="1"/>
    <col min="11518" max="11518" width="56.5703125" style="66" customWidth="1"/>
    <col min="11519" max="11519" width="10" style="66" customWidth="1"/>
    <col min="11520" max="11520" width="4.42578125" style="66" customWidth="1"/>
    <col min="11521" max="11521" width="7.42578125" style="66" customWidth="1"/>
    <col min="11522" max="11522" width="15.7109375" style="66" customWidth="1"/>
    <col min="11523" max="11523" width="8.42578125" style="66" customWidth="1"/>
    <col min="11524" max="11524" width="13.7109375" style="66" bestFit="1" customWidth="1"/>
    <col min="11525" max="11525" width="18.5703125" style="66" bestFit="1" customWidth="1"/>
    <col min="11526" max="11526" width="10.42578125" style="66" customWidth="1"/>
    <col min="11527" max="11527" width="17" style="66" customWidth="1"/>
    <col min="11528" max="11772" width="9.140625" style="66"/>
    <col min="11773" max="11773" width="23.42578125" style="66" customWidth="1"/>
    <col min="11774" max="11774" width="56.5703125" style="66" customWidth="1"/>
    <col min="11775" max="11775" width="10" style="66" customWidth="1"/>
    <col min="11776" max="11776" width="4.42578125" style="66" customWidth="1"/>
    <col min="11777" max="11777" width="7.42578125" style="66" customWidth="1"/>
    <col min="11778" max="11778" width="15.7109375" style="66" customWidth="1"/>
    <col min="11779" max="11779" width="8.42578125" style="66" customWidth="1"/>
    <col min="11780" max="11780" width="13.7109375" style="66" bestFit="1" customWidth="1"/>
    <col min="11781" max="11781" width="18.5703125" style="66" bestFit="1" customWidth="1"/>
    <col min="11782" max="11782" width="10.42578125" style="66" customWidth="1"/>
    <col min="11783" max="11783" width="17" style="66" customWidth="1"/>
    <col min="11784" max="12028" width="9.140625" style="66"/>
    <col min="12029" max="12029" width="23.42578125" style="66" customWidth="1"/>
    <col min="12030" max="12030" width="56.5703125" style="66" customWidth="1"/>
    <col min="12031" max="12031" width="10" style="66" customWidth="1"/>
    <col min="12032" max="12032" width="4.42578125" style="66" customWidth="1"/>
    <col min="12033" max="12033" width="7.42578125" style="66" customWidth="1"/>
    <col min="12034" max="12034" width="15.7109375" style="66" customWidth="1"/>
    <col min="12035" max="12035" width="8.42578125" style="66" customWidth="1"/>
    <col min="12036" max="12036" width="13.7109375" style="66" bestFit="1" customWidth="1"/>
    <col min="12037" max="12037" width="18.5703125" style="66" bestFit="1" customWidth="1"/>
    <col min="12038" max="12038" width="10.42578125" style="66" customWidth="1"/>
    <col min="12039" max="12039" width="17" style="66" customWidth="1"/>
    <col min="12040" max="12284" width="9.140625" style="66"/>
    <col min="12285" max="12285" width="23.42578125" style="66" customWidth="1"/>
    <col min="12286" max="12286" width="56.5703125" style="66" customWidth="1"/>
    <col min="12287" max="12287" width="10" style="66" customWidth="1"/>
    <col min="12288" max="12288" width="4.42578125" style="66" customWidth="1"/>
    <col min="12289" max="12289" width="7.42578125" style="66" customWidth="1"/>
    <col min="12290" max="12290" width="15.7109375" style="66" customWidth="1"/>
    <col min="12291" max="12291" width="8.42578125" style="66" customWidth="1"/>
    <col min="12292" max="12292" width="13.7109375" style="66" bestFit="1" customWidth="1"/>
    <col min="12293" max="12293" width="18.5703125" style="66" bestFit="1" customWidth="1"/>
    <col min="12294" max="12294" width="10.42578125" style="66" customWidth="1"/>
    <col min="12295" max="12295" width="17" style="66" customWidth="1"/>
    <col min="12296" max="12540" width="9.140625" style="66"/>
    <col min="12541" max="12541" width="23.42578125" style="66" customWidth="1"/>
    <col min="12542" max="12542" width="56.5703125" style="66" customWidth="1"/>
    <col min="12543" max="12543" width="10" style="66" customWidth="1"/>
    <col min="12544" max="12544" width="4.42578125" style="66" customWidth="1"/>
    <col min="12545" max="12545" width="7.42578125" style="66" customWidth="1"/>
    <col min="12546" max="12546" width="15.7109375" style="66" customWidth="1"/>
    <col min="12547" max="12547" width="8.42578125" style="66" customWidth="1"/>
    <col min="12548" max="12548" width="13.7109375" style="66" bestFit="1" customWidth="1"/>
    <col min="12549" max="12549" width="18.5703125" style="66" bestFit="1" customWidth="1"/>
    <col min="12550" max="12550" width="10.42578125" style="66" customWidth="1"/>
    <col min="12551" max="12551" width="17" style="66" customWidth="1"/>
    <col min="12552" max="12796" width="9.140625" style="66"/>
    <col min="12797" max="12797" width="23.42578125" style="66" customWidth="1"/>
    <col min="12798" max="12798" width="56.5703125" style="66" customWidth="1"/>
    <col min="12799" max="12799" width="10" style="66" customWidth="1"/>
    <col min="12800" max="12800" width="4.42578125" style="66" customWidth="1"/>
    <col min="12801" max="12801" width="7.42578125" style="66" customWidth="1"/>
    <col min="12802" max="12802" width="15.7109375" style="66" customWidth="1"/>
    <col min="12803" max="12803" width="8.42578125" style="66" customWidth="1"/>
    <col min="12804" max="12804" width="13.7109375" style="66" bestFit="1" customWidth="1"/>
    <col min="12805" max="12805" width="18.5703125" style="66" bestFit="1" customWidth="1"/>
    <col min="12806" max="12806" width="10.42578125" style="66" customWidth="1"/>
    <col min="12807" max="12807" width="17" style="66" customWidth="1"/>
    <col min="12808" max="13052" width="9.140625" style="66"/>
    <col min="13053" max="13053" width="23.42578125" style="66" customWidth="1"/>
    <col min="13054" max="13054" width="56.5703125" style="66" customWidth="1"/>
    <col min="13055" max="13055" width="10" style="66" customWidth="1"/>
    <col min="13056" max="13056" width="4.42578125" style="66" customWidth="1"/>
    <col min="13057" max="13057" width="7.42578125" style="66" customWidth="1"/>
    <col min="13058" max="13058" width="15.7109375" style="66" customWidth="1"/>
    <col min="13059" max="13059" width="8.42578125" style="66" customWidth="1"/>
    <col min="13060" max="13060" width="13.7109375" style="66" bestFit="1" customWidth="1"/>
    <col min="13061" max="13061" width="18.5703125" style="66" bestFit="1" customWidth="1"/>
    <col min="13062" max="13062" width="10.42578125" style="66" customWidth="1"/>
    <col min="13063" max="13063" width="17" style="66" customWidth="1"/>
    <col min="13064" max="13308" width="9.140625" style="66"/>
    <col min="13309" max="13309" width="23.42578125" style="66" customWidth="1"/>
    <col min="13310" max="13310" width="56.5703125" style="66" customWidth="1"/>
    <col min="13311" max="13311" width="10" style="66" customWidth="1"/>
    <col min="13312" max="13312" width="4.42578125" style="66" customWidth="1"/>
    <col min="13313" max="13313" width="7.42578125" style="66" customWidth="1"/>
    <col min="13314" max="13314" width="15.7109375" style="66" customWidth="1"/>
    <col min="13315" max="13315" width="8.42578125" style="66" customWidth="1"/>
    <col min="13316" max="13316" width="13.7109375" style="66" bestFit="1" customWidth="1"/>
    <col min="13317" max="13317" width="18.5703125" style="66" bestFit="1" customWidth="1"/>
    <col min="13318" max="13318" width="10.42578125" style="66" customWidth="1"/>
    <col min="13319" max="13319" width="17" style="66" customWidth="1"/>
    <col min="13320" max="13564" width="9.140625" style="66"/>
    <col min="13565" max="13565" width="23.42578125" style="66" customWidth="1"/>
    <col min="13566" max="13566" width="56.5703125" style="66" customWidth="1"/>
    <col min="13567" max="13567" width="10" style="66" customWidth="1"/>
    <col min="13568" max="13568" width="4.42578125" style="66" customWidth="1"/>
    <col min="13569" max="13569" width="7.42578125" style="66" customWidth="1"/>
    <col min="13570" max="13570" width="15.7109375" style="66" customWidth="1"/>
    <col min="13571" max="13571" width="8.42578125" style="66" customWidth="1"/>
    <col min="13572" max="13572" width="13.7109375" style="66" bestFit="1" customWidth="1"/>
    <col min="13573" max="13573" width="18.5703125" style="66" bestFit="1" customWidth="1"/>
    <col min="13574" max="13574" width="10.42578125" style="66" customWidth="1"/>
    <col min="13575" max="13575" width="17" style="66" customWidth="1"/>
    <col min="13576" max="13820" width="9.140625" style="66"/>
    <col min="13821" max="13821" width="23.42578125" style="66" customWidth="1"/>
    <col min="13822" max="13822" width="56.5703125" style="66" customWidth="1"/>
    <col min="13823" max="13823" width="10" style="66" customWidth="1"/>
    <col min="13824" max="13824" width="4.42578125" style="66" customWidth="1"/>
    <col min="13825" max="13825" width="7.42578125" style="66" customWidth="1"/>
    <col min="13826" max="13826" width="15.7109375" style="66" customWidth="1"/>
    <col min="13827" max="13827" width="8.42578125" style="66" customWidth="1"/>
    <col min="13828" max="13828" width="13.7109375" style="66" bestFit="1" customWidth="1"/>
    <col min="13829" max="13829" width="18.5703125" style="66" bestFit="1" customWidth="1"/>
    <col min="13830" max="13830" width="10.42578125" style="66" customWidth="1"/>
    <col min="13831" max="13831" width="17" style="66" customWidth="1"/>
    <col min="13832" max="14076" width="9.140625" style="66"/>
    <col min="14077" max="14077" width="23.42578125" style="66" customWidth="1"/>
    <col min="14078" max="14078" width="56.5703125" style="66" customWidth="1"/>
    <col min="14079" max="14079" width="10" style="66" customWidth="1"/>
    <col min="14080" max="14080" width="4.42578125" style="66" customWidth="1"/>
    <col min="14081" max="14081" width="7.42578125" style="66" customWidth="1"/>
    <col min="14082" max="14082" width="15.7109375" style="66" customWidth="1"/>
    <col min="14083" max="14083" width="8.42578125" style="66" customWidth="1"/>
    <col min="14084" max="14084" width="13.7109375" style="66" bestFit="1" customWidth="1"/>
    <col min="14085" max="14085" width="18.5703125" style="66" bestFit="1" customWidth="1"/>
    <col min="14086" max="14086" width="10.42578125" style="66" customWidth="1"/>
    <col min="14087" max="14087" width="17" style="66" customWidth="1"/>
    <col min="14088" max="14332" width="9.140625" style="66"/>
    <col min="14333" max="14333" width="23.42578125" style="66" customWidth="1"/>
    <col min="14334" max="14334" width="56.5703125" style="66" customWidth="1"/>
    <col min="14335" max="14335" width="10" style="66" customWidth="1"/>
    <col min="14336" max="14336" width="4.42578125" style="66" customWidth="1"/>
    <col min="14337" max="14337" width="7.42578125" style="66" customWidth="1"/>
    <col min="14338" max="14338" width="15.7109375" style="66" customWidth="1"/>
    <col min="14339" max="14339" width="8.42578125" style="66" customWidth="1"/>
    <col min="14340" max="14340" width="13.7109375" style="66" bestFit="1" customWidth="1"/>
    <col min="14341" max="14341" width="18.5703125" style="66" bestFit="1" customWidth="1"/>
    <col min="14342" max="14342" width="10.42578125" style="66" customWidth="1"/>
    <col min="14343" max="14343" width="17" style="66" customWidth="1"/>
    <col min="14344" max="14588" width="9.140625" style="66"/>
    <col min="14589" max="14589" width="23.42578125" style="66" customWidth="1"/>
    <col min="14590" max="14590" width="56.5703125" style="66" customWidth="1"/>
    <col min="14591" max="14591" width="10" style="66" customWidth="1"/>
    <col min="14592" max="14592" width="4.42578125" style="66" customWidth="1"/>
    <col min="14593" max="14593" width="7.42578125" style="66" customWidth="1"/>
    <col min="14594" max="14594" width="15.7109375" style="66" customWidth="1"/>
    <col min="14595" max="14595" width="8.42578125" style="66" customWidth="1"/>
    <col min="14596" max="14596" width="13.7109375" style="66" bestFit="1" customWidth="1"/>
    <col min="14597" max="14597" width="18.5703125" style="66" bestFit="1" customWidth="1"/>
    <col min="14598" max="14598" width="10.42578125" style="66" customWidth="1"/>
    <col min="14599" max="14599" width="17" style="66" customWidth="1"/>
    <col min="14600" max="14844" width="9.140625" style="66"/>
    <col min="14845" max="14845" width="23.42578125" style="66" customWidth="1"/>
    <col min="14846" max="14846" width="56.5703125" style="66" customWidth="1"/>
    <col min="14847" max="14847" width="10" style="66" customWidth="1"/>
    <col min="14848" max="14848" width="4.42578125" style="66" customWidth="1"/>
    <col min="14849" max="14849" width="7.42578125" style="66" customWidth="1"/>
    <col min="14850" max="14850" width="15.7109375" style="66" customWidth="1"/>
    <col min="14851" max="14851" width="8.42578125" style="66" customWidth="1"/>
    <col min="14852" max="14852" width="13.7109375" style="66" bestFit="1" customWidth="1"/>
    <col min="14853" max="14853" width="18.5703125" style="66" bestFit="1" customWidth="1"/>
    <col min="14854" max="14854" width="10.42578125" style="66" customWidth="1"/>
    <col min="14855" max="14855" width="17" style="66" customWidth="1"/>
    <col min="14856" max="15100" width="9.140625" style="66"/>
    <col min="15101" max="15101" width="23.42578125" style="66" customWidth="1"/>
    <col min="15102" max="15102" width="56.5703125" style="66" customWidth="1"/>
    <col min="15103" max="15103" width="10" style="66" customWidth="1"/>
    <col min="15104" max="15104" width="4.42578125" style="66" customWidth="1"/>
    <col min="15105" max="15105" width="7.42578125" style="66" customWidth="1"/>
    <col min="15106" max="15106" width="15.7109375" style="66" customWidth="1"/>
    <col min="15107" max="15107" width="8.42578125" style="66" customWidth="1"/>
    <col min="15108" max="15108" width="13.7109375" style="66" bestFit="1" customWidth="1"/>
    <col min="15109" max="15109" width="18.5703125" style="66" bestFit="1" customWidth="1"/>
    <col min="15110" max="15110" width="10.42578125" style="66" customWidth="1"/>
    <col min="15111" max="15111" width="17" style="66" customWidth="1"/>
    <col min="15112" max="15356" width="9.140625" style="66"/>
    <col min="15357" max="15357" width="23.42578125" style="66" customWidth="1"/>
    <col min="15358" max="15358" width="56.5703125" style="66" customWidth="1"/>
    <col min="15359" max="15359" width="10" style="66" customWidth="1"/>
    <col min="15360" max="15360" width="4.42578125" style="66" customWidth="1"/>
    <col min="15361" max="15361" width="7.42578125" style="66" customWidth="1"/>
    <col min="15362" max="15362" width="15.7109375" style="66" customWidth="1"/>
    <col min="15363" max="15363" width="8.42578125" style="66" customWidth="1"/>
    <col min="15364" max="15364" width="13.7109375" style="66" bestFit="1" customWidth="1"/>
    <col min="15365" max="15365" width="18.5703125" style="66" bestFit="1" customWidth="1"/>
    <col min="15366" max="15366" width="10.42578125" style="66" customWidth="1"/>
    <col min="15367" max="15367" width="17" style="66" customWidth="1"/>
    <col min="15368" max="15612" width="9.140625" style="66"/>
    <col min="15613" max="15613" width="23.42578125" style="66" customWidth="1"/>
    <col min="15614" max="15614" width="56.5703125" style="66" customWidth="1"/>
    <col min="15615" max="15615" width="10" style="66" customWidth="1"/>
    <col min="15616" max="15616" width="4.42578125" style="66" customWidth="1"/>
    <col min="15617" max="15617" width="7.42578125" style="66" customWidth="1"/>
    <col min="15618" max="15618" width="15.7109375" style="66" customWidth="1"/>
    <col min="15619" max="15619" width="8.42578125" style="66" customWidth="1"/>
    <col min="15620" max="15620" width="13.7109375" style="66" bestFit="1" customWidth="1"/>
    <col min="15621" max="15621" width="18.5703125" style="66" bestFit="1" customWidth="1"/>
    <col min="15622" max="15622" width="10.42578125" style="66" customWidth="1"/>
    <col min="15623" max="15623" width="17" style="66" customWidth="1"/>
    <col min="15624" max="15868" width="9.140625" style="66"/>
    <col min="15869" max="15869" width="23.42578125" style="66" customWidth="1"/>
    <col min="15870" max="15870" width="56.5703125" style="66" customWidth="1"/>
    <col min="15871" max="15871" width="10" style="66" customWidth="1"/>
    <col min="15872" max="15872" width="4.42578125" style="66" customWidth="1"/>
    <col min="15873" max="15873" width="7.42578125" style="66" customWidth="1"/>
    <col min="15874" max="15874" width="15.7109375" style="66" customWidth="1"/>
    <col min="15875" max="15875" width="8.42578125" style="66" customWidth="1"/>
    <col min="15876" max="15876" width="13.7109375" style="66" bestFit="1" customWidth="1"/>
    <col min="15877" max="15877" width="18.5703125" style="66" bestFit="1" customWidth="1"/>
    <col min="15878" max="15878" width="10.42578125" style="66" customWidth="1"/>
    <col min="15879" max="15879" width="17" style="66" customWidth="1"/>
    <col min="15880" max="16124" width="9.140625" style="66"/>
    <col min="16125" max="16125" width="23.42578125" style="66" customWidth="1"/>
    <col min="16126" max="16126" width="56.5703125" style="66" customWidth="1"/>
    <col min="16127" max="16127" width="10" style="66" customWidth="1"/>
    <col min="16128" max="16128" width="4.42578125" style="66" customWidth="1"/>
    <col min="16129" max="16129" width="7.42578125" style="66" customWidth="1"/>
    <col min="16130" max="16130" width="15.7109375" style="66" customWidth="1"/>
    <col min="16131" max="16131" width="8.42578125" style="66" customWidth="1"/>
    <col min="16132" max="16132" width="13.7109375" style="66" bestFit="1" customWidth="1"/>
    <col min="16133" max="16133" width="18.5703125" style="66" bestFit="1" customWidth="1"/>
    <col min="16134" max="16134" width="10.42578125" style="66" customWidth="1"/>
    <col min="16135" max="16135" width="17" style="66" customWidth="1"/>
    <col min="16136" max="16384" width="9.140625" style="66"/>
  </cols>
  <sheetData>
    <row r="1" spans="1:6" ht="15.75" x14ac:dyDescent="0.25">
      <c r="B1" s="63" t="s">
        <v>0</v>
      </c>
    </row>
    <row r="2" spans="1:6" s="67" customFormat="1" ht="15.75" x14ac:dyDescent="0.25">
      <c r="A2" s="63" t="str">
        <f>Titul!A10</f>
        <v>F.3.</v>
      </c>
      <c r="B2" s="63" t="str">
        <f>Titul!B10</f>
        <v>Vedlejší a ostatní náklady (VON)</v>
      </c>
    </row>
    <row r="3" spans="1:6" s="67" customFormat="1" ht="17.25" customHeight="1" x14ac:dyDescent="0.25">
      <c r="A3" s="68"/>
      <c r="B3" s="62"/>
    </row>
    <row r="4" spans="1:6" s="67" customFormat="1" ht="15.75" x14ac:dyDescent="0.25">
      <c r="A4" s="69" t="s">
        <v>15</v>
      </c>
      <c r="B4" s="63" t="str">
        <f>Titul!B5</f>
        <v>VD Dolní Beřkovice, oprava ovládacích uzávěrů na levém jezovém poli</v>
      </c>
    </row>
    <row r="5" spans="1:6" s="67" customFormat="1" ht="15.75" x14ac:dyDescent="0.25">
      <c r="A5" s="69" t="str">
        <f>Titul!A6</f>
        <v>VD:</v>
      </c>
      <c r="B5" s="63" t="str">
        <f>Titul!B6</f>
        <v>Dolní Beřkovice</v>
      </c>
    </row>
    <row r="6" spans="1:6" s="67" customFormat="1" ht="12" customHeight="1" thickBot="1" x14ac:dyDescent="0.3">
      <c r="A6" s="70"/>
      <c r="B6" s="62"/>
    </row>
    <row r="7" spans="1:6" ht="15.75" thickBot="1" x14ac:dyDescent="0.3">
      <c r="A7" s="71" t="s">
        <v>32</v>
      </c>
      <c r="B7" s="72" t="s">
        <v>1</v>
      </c>
      <c r="C7" s="73" t="s">
        <v>2</v>
      </c>
      <c r="D7" s="74"/>
      <c r="E7" s="75"/>
      <c r="F7" s="76" t="s">
        <v>3</v>
      </c>
    </row>
    <row r="8" spans="1:6" x14ac:dyDescent="0.25">
      <c r="A8" s="77"/>
      <c r="B8" s="78"/>
      <c r="C8" s="79" t="s">
        <v>4</v>
      </c>
      <c r="D8" s="76" t="s">
        <v>22</v>
      </c>
      <c r="E8" s="76" t="s">
        <v>5</v>
      </c>
      <c r="F8" s="80"/>
    </row>
    <row r="9" spans="1:6" ht="15.75" thickBot="1" x14ac:dyDescent="0.3">
      <c r="A9" s="81"/>
      <c r="B9" s="82"/>
      <c r="C9" s="83" t="s">
        <v>0</v>
      </c>
      <c r="D9" s="84" t="s">
        <v>0</v>
      </c>
      <c r="E9" s="84" t="s">
        <v>6</v>
      </c>
      <c r="F9" s="85"/>
    </row>
    <row r="10" spans="1:6" x14ac:dyDescent="0.25">
      <c r="A10" s="86" t="s">
        <v>0</v>
      </c>
      <c r="B10" s="87" t="s">
        <v>17</v>
      </c>
      <c r="C10" s="88"/>
      <c r="D10" s="89"/>
      <c r="E10" s="90"/>
      <c r="F10" s="91"/>
    </row>
    <row r="11" spans="1:6" x14ac:dyDescent="0.25">
      <c r="A11" s="86">
        <v>1</v>
      </c>
      <c r="B11" s="118" t="s">
        <v>47</v>
      </c>
      <c r="C11" s="89">
        <v>1</v>
      </c>
      <c r="D11" s="89" t="s">
        <v>24</v>
      </c>
      <c r="E11" s="160">
        <v>0</v>
      </c>
      <c r="F11" s="94">
        <f>C11*E11</f>
        <v>0</v>
      </c>
    </row>
    <row r="12" spans="1:6" ht="25.5" x14ac:dyDescent="0.25">
      <c r="A12" s="86">
        <v>2</v>
      </c>
      <c r="B12" s="118" t="s">
        <v>218</v>
      </c>
      <c r="C12" s="89">
        <v>1</v>
      </c>
      <c r="D12" s="89" t="s">
        <v>24</v>
      </c>
      <c r="E12" s="160">
        <v>0</v>
      </c>
      <c r="F12" s="94">
        <f>C12*E12</f>
        <v>0</v>
      </c>
    </row>
    <row r="13" spans="1:6" x14ac:dyDescent="0.25">
      <c r="A13" s="86">
        <v>3</v>
      </c>
      <c r="B13" s="118" t="s">
        <v>45</v>
      </c>
      <c r="C13" s="89">
        <v>1</v>
      </c>
      <c r="D13" s="89" t="s">
        <v>24</v>
      </c>
      <c r="E13" s="160">
        <v>0</v>
      </c>
      <c r="F13" s="94">
        <f>C13*E13</f>
        <v>0</v>
      </c>
    </row>
    <row r="14" spans="1:6" x14ac:dyDescent="0.25">
      <c r="A14" s="86"/>
      <c r="B14" s="87"/>
      <c r="C14" s="89"/>
      <c r="D14" s="89"/>
      <c r="E14" s="90"/>
      <c r="F14" s="94"/>
    </row>
    <row r="15" spans="1:6" x14ac:dyDescent="0.25">
      <c r="A15" s="86">
        <v>4</v>
      </c>
      <c r="B15" s="87" t="s">
        <v>18</v>
      </c>
      <c r="C15" s="89">
        <v>1</v>
      </c>
      <c r="D15" s="89" t="s">
        <v>24</v>
      </c>
      <c r="E15" s="160">
        <v>0</v>
      </c>
      <c r="F15" s="94">
        <f>C15*E15</f>
        <v>0</v>
      </c>
    </row>
    <row r="16" spans="1:6" ht="78" customHeight="1" x14ac:dyDescent="0.25">
      <c r="A16" s="86"/>
      <c r="B16" s="150" t="s">
        <v>243</v>
      </c>
      <c r="C16" s="89"/>
      <c r="D16" s="89"/>
      <c r="E16" s="93"/>
      <c r="F16" s="94"/>
    </row>
    <row r="17" spans="1:6" x14ac:dyDescent="0.25">
      <c r="A17" s="86"/>
      <c r="B17" s="87"/>
      <c r="C17" s="89"/>
      <c r="D17" s="89"/>
      <c r="E17" s="90"/>
      <c r="F17" s="94"/>
    </row>
    <row r="18" spans="1:6" x14ac:dyDescent="0.25">
      <c r="A18" s="86" t="s">
        <v>0</v>
      </c>
      <c r="B18" s="87" t="s">
        <v>19</v>
      </c>
      <c r="C18" s="89"/>
      <c r="D18" s="89"/>
      <c r="E18" s="90"/>
      <c r="F18" s="94"/>
    </row>
    <row r="19" spans="1:6" x14ac:dyDescent="0.25">
      <c r="A19" s="86">
        <v>5</v>
      </c>
      <c r="B19" s="95" t="s">
        <v>46</v>
      </c>
      <c r="C19" s="89">
        <v>2</v>
      </c>
      <c r="D19" s="89" t="s">
        <v>38</v>
      </c>
      <c r="E19" s="160">
        <v>0</v>
      </c>
      <c r="F19" s="94">
        <f>C19*E19</f>
        <v>0</v>
      </c>
    </row>
    <row r="20" spans="1:6" x14ac:dyDescent="0.25">
      <c r="A20" s="86">
        <v>6</v>
      </c>
      <c r="B20" s="96" t="s">
        <v>57</v>
      </c>
      <c r="C20" s="89">
        <v>1</v>
      </c>
      <c r="D20" s="89" t="s">
        <v>24</v>
      </c>
      <c r="E20" s="160">
        <v>0</v>
      </c>
      <c r="F20" s="94">
        <f>C20*E20</f>
        <v>0</v>
      </c>
    </row>
    <row r="21" spans="1:6" x14ac:dyDescent="0.25">
      <c r="A21" s="86">
        <v>7</v>
      </c>
      <c r="B21" s="96" t="s">
        <v>217</v>
      </c>
      <c r="C21" s="89">
        <v>1</v>
      </c>
      <c r="D21" s="89" t="s">
        <v>24</v>
      </c>
      <c r="E21" s="160">
        <v>0</v>
      </c>
      <c r="F21" s="94">
        <f>C21*E21</f>
        <v>0</v>
      </c>
    </row>
    <row r="22" spans="1:6" x14ac:dyDescent="0.25">
      <c r="A22" s="86">
        <v>8</v>
      </c>
      <c r="B22" s="96" t="s">
        <v>49</v>
      </c>
      <c r="C22" s="89">
        <v>1</v>
      </c>
      <c r="D22" s="89" t="s">
        <v>24</v>
      </c>
      <c r="E22" s="160">
        <v>0</v>
      </c>
      <c r="F22" s="94">
        <f>C22*E22</f>
        <v>0</v>
      </c>
    </row>
    <row r="23" spans="1:6" ht="15.75" thickBot="1" x14ac:dyDescent="0.3">
      <c r="A23" s="86"/>
      <c r="B23" s="92"/>
      <c r="C23" s="88"/>
      <c r="D23" s="89"/>
      <c r="E23" s="90"/>
      <c r="F23" s="91"/>
    </row>
    <row r="24" spans="1:6" ht="15.75" thickBot="1" x14ac:dyDescent="0.3">
      <c r="A24" s="97"/>
      <c r="B24" s="98" t="s">
        <v>20</v>
      </c>
      <c r="C24" s="99"/>
      <c r="D24" s="100"/>
      <c r="E24" s="101"/>
      <c r="F24" s="102">
        <f>SUM(F10:F22)</f>
        <v>0</v>
      </c>
    </row>
  </sheetData>
  <sheetProtection algorithmName="SHA-512" hashValue="+359sIqnrFfTjsz5LC2+OBB2DqzuCY76xTDIVU1txtCZeoOtBVHUNwyF7TI0ws3nfim90yMwpMgii82SaRKg2A==" saltValue="UA2w9JAY+FiO8Gex/JK2gQ==" spinCount="100000" sheet="1" objects="1" scenarios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Titul</vt:lpstr>
      <vt:lpstr>Rekapitulace</vt:lpstr>
      <vt:lpstr>Položkový soupis</vt:lpstr>
      <vt:lpstr>VON</vt:lpstr>
      <vt:lpstr>'Položkový soupis'!Oblast_tisku</vt:lpstr>
      <vt:lpstr>Rekapitulace!Oblast_tisku</vt:lpstr>
      <vt:lpstr>Titul!Oblast_tisku</vt:lpstr>
      <vt:lpstr>VON!Oblast_tisku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DAD-WORK</dc:creator>
  <cp:lastModifiedBy>Ing. Lukáš Drahozal</cp:lastModifiedBy>
  <cp:lastPrinted>2024-12-18T06:48:00Z</cp:lastPrinted>
  <dcterms:created xsi:type="dcterms:W3CDTF">2013-12-11T09:22:38Z</dcterms:created>
  <dcterms:modified xsi:type="dcterms:W3CDTF">2025-01-10T10:25:36Z</dcterms:modified>
</cp:coreProperties>
</file>