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▲ VEŘEJNÉ ZAKÁZKY 2025\02-2025 Ohrazení pastevních ploch v hospodářství Selmice\Výzva\"/>
    </mc:Choice>
  </mc:AlternateContent>
  <xr:revisionPtr revIDLastSave="0" documentId="8_{4E3B3B3F-00FD-405D-9002-B84AE983B3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" sheetId="2" r:id="rId1"/>
    <sheet name="SO 01 tes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2" i="2" l="1"/>
  <c r="L63" i="3"/>
  <c r="L62" i="3"/>
  <c r="L57" i="3"/>
  <c r="L53" i="3"/>
  <c r="L51" i="3"/>
  <c r="L48" i="3"/>
  <c r="L45" i="3"/>
  <c r="L43" i="3"/>
  <c r="L39" i="3"/>
  <c r="L36" i="3"/>
  <c r="L33" i="3"/>
  <c r="L30" i="3"/>
  <c r="L27" i="3"/>
  <c r="L24" i="3"/>
  <c r="L21" i="3"/>
  <c r="L19" i="3"/>
  <c r="L17" i="3"/>
  <c r="L15" i="3"/>
  <c r="L12" i="3"/>
  <c r="L9" i="3"/>
  <c r="L64" i="3" s="1"/>
  <c r="U29" i="2" l="1"/>
  <c r="U28" i="2"/>
  <c r="U27" i="2"/>
  <c r="AI26" i="2"/>
  <c r="U26" i="2"/>
  <c r="U25" i="2"/>
  <c r="AI25" i="2" l="1"/>
  <c r="AI31" i="2" s="1"/>
</calcChain>
</file>

<file path=xl/sharedStrings.xml><?xml version="1.0" encoding="utf-8"?>
<sst xmlns="http://schemas.openxmlformats.org/spreadsheetml/2006/main" count="128" uniqueCount="107">
  <si>
    <t>Hloubení šachet v hornině tř. 2 o objemu do 100m3</t>
  </si>
  <si>
    <t>1 Zemní práce</t>
  </si>
  <si>
    <t>3 Svislé a kompletní konstrukce</t>
  </si>
  <si>
    <t>762 Konstrukce tesařské</t>
  </si>
  <si>
    <t>Montáž prostorové vázané kce z hraněného dřeva přuřezové plochy do 120cm2</t>
  </si>
  <si>
    <t xml:space="preserve">Spojovací prostředky pro montáž krovu, bednění, laťování, světlíky </t>
  </si>
  <si>
    <t>783 Dokončovací práce - nátěry</t>
  </si>
  <si>
    <t>Cena</t>
  </si>
  <si>
    <t>Cena celkem</t>
  </si>
  <si>
    <t>Počet j.</t>
  </si>
  <si>
    <t>MJ</t>
  </si>
  <si>
    <t>č.p.</t>
  </si>
  <si>
    <t>Název</t>
  </si>
  <si>
    <t>m</t>
  </si>
  <si>
    <t>m3</t>
  </si>
  <si>
    <t>m2</t>
  </si>
  <si>
    <t>kus</t>
  </si>
  <si>
    <t>Imrepgnace řeziva proti dřevokaznému hmyzu, houbám a plísním máčením, třída ohrožení I-II</t>
  </si>
  <si>
    <t>REKAPITULACE STAVBY</t>
  </si>
  <si>
    <t>Kód:</t>
  </si>
  <si>
    <t>15027</t>
  </si>
  <si>
    <t>Stavba:</t>
  </si>
  <si>
    <t>KSO:</t>
  </si>
  <si>
    <t>815 99</t>
  </si>
  <si>
    <t>CC-CZ:</t>
  </si>
  <si>
    <t>24208</t>
  </si>
  <si>
    <t>Místo:</t>
  </si>
  <si>
    <t>Kladruby nad Labem</t>
  </si>
  <si>
    <t>Datum:</t>
  </si>
  <si>
    <t>CZ-CPV:</t>
  </si>
  <si>
    <t>45000000-7</t>
  </si>
  <si>
    <t>CZ-CPA:</t>
  </si>
  <si>
    <t>42.99.29</t>
  </si>
  <si>
    <t>Zadavatel:</t>
  </si>
  <si>
    <t>IČ:</t>
  </si>
  <si>
    <t>Národní hřebčín Kladruby nad Labem</t>
  </si>
  <si>
    <t>DIČ:</t>
  </si>
  <si>
    <t>Uchazeč:</t>
  </si>
  <si>
    <t>Vyplň údaj</t>
  </si>
  <si>
    <t>Projektant: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</si>
  <si>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</si>
  <si>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</si>
  <si>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</si>
  <si>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</si>
  <si>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</si>
  <si>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</si>
  <si>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</si>
  <si>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</si>
  <si>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</si>
  <si>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</si>
  <si>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</si>
  <si>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</si>
  <si>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</si>
  <si>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</si>
  <si>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997 Přesun sutě</t>
  </si>
  <si>
    <t>Odvoz suti a vybouraných hmot</t>
  </si>
  <si>
    <t>Odvoz znehodnocených sloupků z opravovaných úseků na skládku</t>
  </si>
  <si>
    <t>Poplatek za uložení stavebního odpadu na skládce</t>
  </si>
  <si>
    <t>t</t>
  </si>
  <si>
    <t>sloupky z opravovaných úseků na skládku</t>
  </si>
  <si>
    <t>998 Přesun hmot</t>
  </si>
  <si>
    <t>Přesun hmot</t>
  </si>
  <si>
    <t>kpl</t>
  </si>
  <si>
    <t>Investor: Národní hřebčín Kladruby nad Labem</t>
  </si>
  <si>
    <t>CZ72048972</t>
  </si>
  <si>
    <t>Nakládání, skládání  a překládání neulehlého výkopku nebo sypaniny do 100m3</t>
  </si>
  <si>
    <t>Vodorovné přemístění do 5000m výkopku/sypaniny horniny tř.1-4</t>
  </si>
  <si>
    <t>viz.pol.2</t>
  </si>
  <si>
    <t>Demontáž stávajícího ohradníku</t>
  </si>
  <si>
    <t>Včetně zasypání jam a úpravy terénu</t>
  </si>
  <si>
    <t>Odstranění stávajících sloupků a výplní, včetně odvozu a likvidace</t>
  </si>
  <si>
    <t>prořez 5%</t>
  </si>
  <si>
    <t>Dvojnásobné bílé nátěry ze syntetické nátěrové hmoty</t>
  </si>
  <si>
    <t>Osazení ohradníku pro zvířata</t>
  </si>
  <si>
    <t>nové sloupky</t>
  </si>
  <si>
    <t>Předpoklad hloubení vrtákem, hloubka jamky cca 700mm</t>
  </si>
  <si>
    <t>Odvoz vytěženého materiálu</t>
  </si>
  <si>
    <t>Uložení sypaniny na skládku</t>
  </si>
  <si>
    <t>Zásyp jam, šachet, rýh sypaninou se zhutněním</t>
  </si>
  <si>
    <t>Výroba prefabrikovaného betonového sloupku C16/20- průběžný</t>
  </si>
  <si>
    <t>0,15*0,13*1,9</t>
  </si>
  <si>
    <t>Smrková kulatina d=100mm do dl. 4 m, frézovaná</t>
  </si>
  <si>
    <t>výkopek z jam</t>
  </si>
  <si>
    <t>Řezivo jehličnaté, modřín, hranol jakost I-II, délka do 4m</t>
  </si>
  <si>
    <r>
      <t>pí*0,2</t>
    </r>
    <r>
      <rPr>
        <vertAlign val="superscript"/>
        <sz val="9"/>
        <color theme="4"/>
        <rFont val="Calibri"/>
        <family val="2"/>
        <charset val="238"/>
        <scheme val="minor"/>
      </rPr>
      <t>2</t>
    </r>
    <r>
      <rPr>
        <sz val="9"/>
        <color theme="4"/>
        <rFont val="Calibri"/>
        <family val="2"/>
        <charset val="238"/>
        <scheme val="minor"/>
      </rPr>
      <t>*0,7*1060</t>
    </r>
  </si>
  <si>
    <r>
      <t>(pí*0,2</t>
    </r>
    <r>
      <rPr>
        <vertAlign val="superscript"/>
        <sz val="9"/>
        <color theme="4"/>
        <rFont val="Calibri"/>
        <family val="2"/>
        <charset val="238"/>
        <scheme val="minor"/>
      </rPr>
      <t>2</t>
    </r>
    <r>
      <rPr>
        <sz val="9"/>
        <color theme="4"/>
        <rFont val="Calibri"/>
        <family val="2"/>
        <charset val="238"/>
        <scheme val="minor"/>
      </rPr>
      <t>*0,7*1060)-( 0,15*0,13*0,6*1050)</t>
    </r>
  </si>
  <si>
    <t>80,9*1,9</t>
  </si>
  <si>
    <t>Štěrkodrť frakce 4/8mm</t>
  </si>
  <si>
    <t>1060ks</t>
  </si>
  <si>
    <t>Formu pro výrobek (2ks) poskytne NHK</t>
  </si>
  <si>
    <t>12 vstupů</t>
  </si>
  <si>
    <t>včetně výkopku, skládka do 20km</t>
  </si>
  <si>
    <t>délka hrazení  4250m</t>
  </si>
  <si>
    <t>vodorovné prvky 0,08*0,06*4250*1,05</t>
  </si>
  <si>
    <t>Dle detailu součástí dokumentace, cca 1060 ks</t>
  </si>
  <si>
    <t>93,2*1,8</t>
  </si>
  <si>
    <t>soubor</t>
  </si>
  <si>
    <t>sloupky nad zemí (((0,13+0,15)*2)*1,1)*1060</t>
  </si>
  <si>
    <t>vodorovné prvky (0,08*2+0,06*2)*4250</t>
  </si>
  <si>
    <t>kulatina (2*pí*0,05*48)</t>
  </si>
  <si>
    <t>Místo: k.ú. Selmice</t>
  </si>
  <si>
    <t>Ostatní práce</t>
  </si>
  <si>
    <t>Vytyčení hrazení, výškové a směrové rozměření</t>
  </si>
  <si>
    <t>Vytyčení sítí</t>
  </si>
  <si>
    <t>Ohrazení pastevních ploch v hospodářství Selmice 1. část</t>
  </si>
  <si>
    <t>Soupis prací - SO 01</t>
  </si>
  <si>
    <t>Stavba: Ohrazení pastevních ploch v hospodářství Selmice 1.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</si>
</sst>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\-0.00%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sz val="9"/>
      <color indexed="55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b/>
      <sz val="10"/>
      <name val="Trebuchet MS"/>
      <family val="2"/>
      <charset val="238"/>
    </font>
    <font>
      <sz val="8"/>
      <color indexed="55"/>
      <name val="Trebuchet MS"/>
      <family val="2"/>
      <charset val="238"/>
    </font>
    <font>
      <b/>
      <sz val="8"/>
      <color indexed="55"/>
      <name val="Trebuchet MS"/>
      <family val="2"/>
      <charset val="238"/>
    </font>
    <font>
      <sz val="1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9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2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 applyProtection="1">
      <alignment vertical="center"/>
      <protection locked="0"/>
    </xf>
    <xf numFmtId="4" fontId="0" fillId="0" borderId="1" xfId="0" applyNumberForma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" fontId="0" fillId="0" borderId="12" xfId="0" applyNumberForma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4" fontId="0" fillId="2" borderId="7" xfId="0" applyNumberForma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10" fillId="5" borderId="1" xfId="0" applyFont="1" applyFill="1" applyBorder="1" applyAlignment="1" applyProtection="1">
      <alignment vertical="center"/>
      <protection locked="0"/>
    </xf>
    <xf numFmtId="4" fontId="0" fillId="2" borderId="4" xfId="0" applyNumberForma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4" fontId="12" fillId="2" borderId="15" xfId="0" applyNumberFormat="1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11" xfId="0" applyBorder="1" applyAlignment="1">
      <alignment horizontal="left" vertical="top"/>
    </xf>
    <xf numFmtId="49" fontId="5" fillId="3" borderId="0" xfId="0" applyNumberFormat="1" applyFont="1" applyFill="1" applyAlignment="1" applyProtection="1">
      <alignment horizontal="left"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7" fillId="0" borderId="2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9" fontId="9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39" fontId="6" fillId="4" borderId="10" xfId="0" applyNumberFormat="1" applyFont="1" applyFill="1" applyBorder="1" applyAlignment="1">
      <alignment horizontal="right" vertical="center"/>
    </xf>
    <xf numFmtId="0" fontId="0" fillId="4" borderId="10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9" fontId="5" fillId="3" borderId="0" xfId="0" applyNumberFormat="1" applyFont="1" applyFill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center" wrapText="1"/>
    </xf>
    <xf numFmtId="2" fontId="7" fillId="0" borderId="9" xfId="0" applyNumberFormat="1" applyFont="1" applyBorder="1" applyAlignment="1">
      <alignment horizontal="right" vertical="center"/>
    </xf>
    <xf numFmtId="2" fontId="0" fillId="0" borderId="9" xfId="0" applyNumberFormat="1" applyBorder="1" applyAlignment="1">
      <alignment horizontal="left" vertical="center"/>
    </xf>
    <xf numFmtId="2" fontId="0" fillId="0" borderId="21" xfId="0" applyNumberForma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5"/>
  <sheetViews>
    <sheetView workbookViewId="0">
      <selection activeCell="I22" sqref="I22"/>
    </sheetView>
  </sheetViews>
  <sheetFormatPr defaultRowHeight="15" x14ac:dyDescent="0.25"/>
  <cols>
    <col min="1" max="1" width="5.7109375" customWidth="1"/>
    <col min="14" max="14" width="8.42578125" customWidth="1"/>
    <col min="15" max="15" width="0.140625" hidden="1" customWidth="1"/>
    <col min="16" max="34" width="8.7109375" hidden="1" customWidth="1"/>
    <col min="40" max="40" width="5.7109375" customWidth="1"/>
  </cols>
  <sheetData>
    <row r="1" spans="1:3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50"/>
    </row>
    <row r="3" spans="1:39" ht="21" x14ac:dyDescent="0.25">
      <c r="A3" s="1"/>
      <c r="B3" s="51" t="s">
        <v>18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3"/>
    </row>
    <row r="4" spans="1:39" x14ac:dyDescent="0.25">
      <c r="A4" s="1"/>
      <c r="B4" s="54" t="s">
        <v>19</v>
      </c>
      <c r="C4" s="52"/>
      <c r="D4" s="52"/>
      <c r="E4" s="52"/>
      <c r="F4" s="52"/>
      <c r="G4" s="52"/>
      <c r="H4" s="52"/>
      <c r="I4" s="87" t="s">
        <v>20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9"/>
    </row>
    <row r="5" spans="1:39" ht="18" x14ac:dyDescent="0.25">
      <c r="A5" s="1"/>
      <c r="B5" s="56" t="s">
        <v>21</v>
      </c>
      <c r="C5" s="52"/>
      <c r="D5" s="52"/>
      <c r="E5" s="52"/>
      <c r="F5" s="52"/>
      <c r="G5" s="52"/>
      <c r="H5" s="52"/>
      <c r="I5" s="90" t="s">
        <v>104</v>
      </c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9"/>
    </row>
    <row r="6" spans="1:39" x14ac:dyDescent="0.25">
      <c r="A6" s="1"/>
      <c r="B6" s="57" t="s">
        <v>22</v>
      </c>
      <c r="C6" s="52"/>
      <c r="D6" s="52"/>
      <c r="E6" s="52"/>
      <c r="F6" s="52"/>
      <c r="G6" s="52"/>
      <c r="H6" s="52"/>
      <c r="I6" s="55" t="s">
        <v>23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8" t="s">
        <v>24</v>
      </c>
      <c r="AJ6" s="52"/>
      <c r="AK6" s="52"/>
      <c r="AL6" s="55" t="s">
        <v>25</v>
      </c>
      <c r="AM6" s="53"/>
    </row>
    <row r="7" spans="1:39" x14ac:dyDescent="0.25">
      <c r="A7" s="1"/>
      <c r="B7" s="57" t="s">
        <v>26</v>
      </c>
      <c r="C7" s="52"/>
      <c r="D7" s="52"/>
      <c r="E7" s="52"/>
      <c r="F7" s="52"/>
      <c r="G7" s="52"/>
      <c r="H7" s="52"/>
      <c r="I7" s="55" t="s">
        <v>27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8" t="s">
        <v>28</v>
      </c>
      <c r="AJ7" s="52"/>
      <c r="AK7" s="52"/>
      <c r="AL7" s="59"/>
      <c r="AM7" s="53"/>
    </row>
    <row r="8" spans="1:39" x14ac:dyDescent="0.25">
      <c r="A8" s="1"/>
      <c r="B8" s="54" t="s">
        <v>29</v>
      </c>
      <c r="C8" s="52"/>
      <c r="D8" s="52"/>
      <c r="E8" s="52"/>
      <c r="F8" s="52"/>
      <c r="G8" s="52"/>
      <c r="H8" s="52"/>
      <c r="I8" s="60" t="s">
        <v>30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61" t="s">
        <v>31</v>
      </c>
      <c r="AJ8" s="52"/>
      <c r="AK8" s="52"/>
      <c r="AL8" s="60" t="s">
        <v>32</v>
      </c>
      <c r="AM8" s="53"/>
    </row>
    <row r="9" spans="1:39" x14ac:dyDescent="0.25">
      <c r="A9" s="1"/>
      <c r="B9" s="57" t="s">
        <v>33</v>
      </c>
      <c r="C9" s="52" t="s">
        <v>35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8" t="s">
        <v>34</v>
      </c>
      <c r="AK9" s="52"/>
      <c r="AL9" s="52">
        <v>72048972</v>
      </c>
      <c r="AM9" s="53"/>
    </row>
    <row r="10" spans="1:39" x14ac:dyDescent="0.25">
      <c r="A10" s="1"/>
      <c r="B10" s="62"/>
      <c r="C10" s="55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8" t="s">
        <v>36</v>
      </c>
      <c r="AK10" s="52"/>
      <c r="AL10" s="52" t="s">
        <v>64</v>
      </c>
      <c r="AM10" s="53"/>
    </row>
    <row r="11" spans="1:39" x14ac:dyDescent="0.25">
      <c r="A11" s="1"/>
      <c r="B11" s="6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3"/>
    </row>
    <row r="12" spans="1:39" x14ac:dyDescent="0.25">
      <c r="A12" s="1"/>
      <c r="B12" s="57" t="s">
        <v>37</v>
      </c>
      <c r="C12" s="91" t="s">
        <v>38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58" t="s">
        <v>34</v>
      </c>
      <c r="AJ12" s="52"/>
      <c r="AK12" s="52"/>
      <c r="AL12" s="63" t="s">
        <v>38</v>
      </c>
      <c r="AM12" s="53"/>
    </row>
    <row r="13" spans="1:39" x14ac:dyDescent="0.25">
      <c r="A13" s="1"/>
      <c r="B13" s="62"/>
      <c r="AI13" s="58" t="s">
        <v>36</v>
      </c>
      <c r="AJ13" s="52"/>
      <c r="AK13" s="52"/>
      <c r="AL13" s="63" t="s">
        <v>38</v>
      </c>
      <c r="AM13" s="53"/>
    </row>
    <row r="14" spans="1:39" x14ac:dyDescent="0.25">
      <c r="A14" s="1"/>
      <c r="B14" s="6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3"/>
    </row>
    <row r="15" spans="1:39" x14ac:dyDescent="0.25">
      <c r="A15" s="1"/>
      <c r="B15" s="57" t="s">
        <v>39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8" t="s">
        <v>34</v>
      </c>
      <c r="AJ15" s="52"/>
      <c r="AK15" s="52"/>
      <c r="AL15" s="55"/>
      <c r="AM15" s="53"/>
    </row>
    <row r="16" spans="1:39" x14ac:dyDescent="0.25">
      <c r="A16" s="1"/>
      <c r="B16" s="62"/>
      <c r="C16" s="55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8" t="s">
        <v>36</v>
      </c>
      <c r="AJ16" s="52"/>
      <c r="AK16" s="52"/>
      <c r="AL16" s="55"/>
      <c r="AM16" s="53"/>
    </row>
    <row r="17" spans="1:39" x14ac:dyDescent="0.25">
      <c r="A17" s="1"/>
      <c r="B17" s="6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3"/>
    </row>
    <row r="18" spans="1:39" x14ac:dyDescent="0.25">
      <c r="A18" s="1"/>
      <c r="B18" s="57" t="s">
        <v>40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3"/>
    </row>
    <row r="19" spans="1:39" x14ac:dyDescent="0.25">
      <c r="A19" s="1"/>
      <c r="B19" s="62"/>
      <c r="C19" s="92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53"/>
    </row>
    <row r="20" spans="1:39" x14ac:dyDescent="0.25">
      <c r="A20" s="1"/>
      <c r="B20" s="6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3"/>
    </row>
    <row r="21" spans="1:39" x14ac:dyDescent="0.25">
      <c r="A21" s="1"/>
      <c r="B21" s="6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65"/>
    </row>
    <row r="22" spans="1:39" x14ac:dyDescent="0.25">
      <c r="A22" s="3"/>
      <c r="B22" s="66" t="s">
        <v>41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93">
        <f>'SO 01 tesy'!$L$64</f>
        <v>0</v>
      </c>
      <c r="AJ22" s="94"/>
      <c r="AK22" s="94"/>
      <c r="AL22" s="94"/>
      <c r="AM22" s="95"/>
    </row>
    <row r="23" spans="1:39" x14ac:dyDescent="0.25">
      <c r="A23" s="3"/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</row>
    <row r="24" spans="1:39" x14ac:dyDescent="0.25">
      <c r="A24" s="3"/>
      <c r="B24" s="67"/>
      <c r="C24" s="68"/>
      <c r="D24" s="68"/>
      <c r="E24" s="68"/>
      <c r="F24" s="68"/>
      <c r="G24" s="68"/>
      <c r="H24" s="68"/>
      <c r="I24" s="68"/>
      <c r="J24" s="84" t="s">
        <v>42</v>
      </c>
      <c r="K24" s="85"/>
      <c r="L24" s="85"/>
      <c r="M24" s="85"/>
      <c r="N24" s="68"/>
      <c r="O24" s="68"/>
      <c r="P24" s="68"/>
      <c r="Q24" s="68"/>
      <c r="R24" s="68"/>
      <c r="S24" s="68"/>
      <c r="T24" s="68"/>
      <c r="U24" s="84" t="s">
        <v>43</v>
      </c>
      <c r="V24" s="84"/>
      <c r="W24" s="84"/>
      <c r="X24" s="84"/>
      <c r="Y24" s="84"/>
      <c r="Z24" s="84"/>
      <c r="AA24" s="84"/>
      <c r="AB24" s="84"/>
      <c r="AC24" s="84"/>
      <c r="AD24" s="68"/>
      <c r="AE24" s="68"/>
      <c r="AF24" s="68"/>
      <c r="AG24" s="68"/>
      <c r="AH24" s="68"/>
      <c r="AI24" s="84" t="s">
        <v>44</v>
      </c>
      <c r="AJ24" s="85"/>
      <c r="AK24" s="85"/>
      <c r="AL24" s="85"/>
      <c r="AM24" s="86"/>
    </row>
    <row r="25" spans="1:39" x14ac:dyDescent="0.25">
      <c r="A25" s="3"/>
      <c r="B25" s="70" t="s">
        <v>45</v>
      </c>
      <c r="C25" s="71"/>
      <c r="D25" s="71" t="s">
        <v>46</v>
      </c>
      <c r="E25" s="71"/>
      <c r="F25" s="71"/>
      <c r="G25" s="71"/>
      <c r="H25" s="71"/>
      <c r="I25" s="71"/>
      <c r="J25" s="76">
        <v>0.21</v>
      </c>
      <c r="K25" s="77"/>
      <c r="L25" s="77"/>
      <c r="M25" s="77"/>
      <c r="N25" s="71"/>
      <c r="O25" s="71"/>
      <c r="P25" s="71"/>
      <c r="Q25" s="71"/>
      <c r="R25" s="71"/>
      <c r="S25" s="71"/>
      <c r="T25" s="71"/>
      <c r="U25" s="78">
        <f>ROUND($AV$51,2)</f>
        <v>0</v>
      </c>
      <c r="V25" s="78"/>
      <c r="W25" s="78"/>
      <c r="X25" s="78"/>
      <c r="Y25" s="78"/>
      <c r="Z25" s="78"/>
      <c r="AA25" s="78"/>
      <c r="AB25" s="78"/>
      <c r="AC25" s="78"/>
      <c r="AD25" s="71"/>
      <c r="AE25" s="71"/>
      <c r="AF25" s="71"/>
      <c r="AG25" s="71"/>
      <c r="AH25" s="71"/>
      <c r="AI25" s="78">
        <f>AI22*0.21</f>
        <v>0</v>
      </c>
      <c r="AJ25" s="77"/>
      <c r="AK25" s="77"/>
      <c r="AL25" s="77"/>
      <c r="AM25" s="79"/>
    </row>
    <row r="26" spans="1:39" x14ac:dyDescent="0.25">
      <c r="A26" s="3"/>
      <c r="B26" s="70"/>
      <c r="C26" s="71"/>
      <c r="D26" s="71" t="s">
        <v>47</v>
      </c>
      <c r="E26" s="71"/>
      <c r="F26" s="71"/>
      <c r="G26" s="71"/>
      <c r="H26" s="71"/>
      <c r="I26" s="71"/>
      <c r="J26" s="76">
        <v>0.15</v>
      </c>
      <c r="K26" s="77"/>
      <c r="L26" s="77"/>
      <c r="M26" s="77"/>
      <c r="N26" s="71"/>
      <c r="O26" s="71"/>
      <c r="P26" s="71"/>
      <c r="Q26" s="71"/>
      <c r="R26" s="71"/>
      <c r="S26" s="71"/>
      <c r="T26" s="71"/>
      <c r="U26" s="78">
        <f>ROUND($AW$51,2)</f>
        <v>0</v>
      </c>
      <c r="V26" s="78"/>
      <c r="W26" s="78"/>
      <c r="X26" s="78"/>
      <c r="Y26" s="78"/>
      <c r="Z26" s="78"/>
      <c r="AA26" s="78"/>
      <c r="AB26" s="78"/>
      <c r="AC26" s="78"/>
      <c r="AD26" s="71"/>
      <c r="AE26" s="71"/>
      <c r="AF26" s="71"/>
      <c r="AG26" s="71"/>
      <c r="AH26" s="71"/>
      <c r="AI26" s="78">
        <f>ROUND($AS$51,2)</f>
        <v>0</v>
      </c>
      <c r="AJ26" s="77"/>
      <c r="AK26" s="77"/>
      <c r="AL26" s="77"/>
      <c r="AM26" s="79"/>
    </row>
    <row r="27" spans="1:39" x14ac:dyDescent="0.25">
      <c r="A27" s="3"/>
      <c r="B27" s="70"/>
      <c r="C27" s="71"/>
      <c r="D27" s="71" t="s">
        <v>48</v>
      </c>
      <c r="E27" s="71"/>
      <c r="F27" s="71"/>
      <c r="G27" s="71"/>
      <c r="H27" s="71"/>
      <c r="I27" s="71"/>
      <c r="J27" s="76">
        <v>0.21</v>
      </c>
      <c r="K27" s="77"/>
      <c r="L27" s="77"/>
      <c r="M27" s="77"/>
      <c r="N27" s="71"/>
      <c r="O27" s="71"/>
      <c r="P27" s="71"/>
      <c r="Q27" s="71"/>
      <c r="R27" s="71"/>
      <c r="S27" s="71"/>
      <c r="T27" s="71"/>
      <c r="U27" s="78">
        <f>ROUND($AX$51,2)</f>
        <v>0</v>
      </c>
      <c r="V27" s="78"/>
      <c r="W27" s="78"/>
      <c r="X27" s="78"/>
      <c r="Y27" s="78"/>
      <c r="Z27" s="78"/>
      <c r="AA27" s="78"/>
      <c r="AB27" s="78"/>
      <c r="AC27" s="78"/>
      <c r="AD27" s="71"/>
      <c r="AE27" s="71"/>
      <c r="AF27" s="71"/>
      <c r="AG27" s="71"/>
      <c r="AH27" s="71"/>
      <c r="AI27" s="78">
        <v>0</v>
      </c>
      <c r="AJ27" s="77"/>
      <c r="AK27" s="77"/>
      <c r="AL27" s="77"/>
      <c r="AM27" s="79"/>
    </row>
    <row r="28" spans="1:39" x14ac:dyDescent="0.25">
      <c r="A28" s="3"/>
      <c r="B28" s="70"/>
      <c r="C28" s="71"/>
      <c r="D28" s="71" t="s">
        <v>49</v>
      </c>
      <c r="E28" s="71"/>
      <c r="F28" s="71"/>
      <c r="G28" s="71"/>
      <c r="H28" s="71"/>
      <c r="I28" s="71"/>
      <c r="J28" s="76">
        <v>0.15</v>
      </c>
      <c r="K28" s="77"/>
      <c r="L28" s="77"/>
      <c r="M28" s="77"/>
      <c r="N28" s="71"/>
      <c r="O28" s="71"/>
      <c r="P28" s="71"/>
      <c r="Q28" s="71"/>
      <c r="R28" s="71"/>
      <c r="S28" s="71"/>
      <c r="T28" s="71"/>
      <c r="U28" s="78">
        <f>ROUND($AY$51,2)</f>
        <v>0</v>
      </c>
      <c r="V28" s="78"/>
      <c r="W28" s="78"/>
      <c r="X28" s="78"/>
      <c r="Y28" s="78"/>
      <c r="Z28" s="78"/>
      <c r="AA28" s="78"/>
      <c r="AB28" s="78"/>
      <c r="AC28" s="78"/>
      <c r="AD28" s="71"/>
      <c r="AE28" s="71"/>
      <c r="AF28" s="71"/>
      <c r="AG28" s="71"/>
      <c r="AH28" s="71"/>
      <c r="AI28" s="78">
        <v>0</v>
      </c>
      <c r="AJ28" s="77"/>
      <c r="AK28" s="77"/>
      <c r="AL28" s="77"/>
      <c r="AM28" s="79"/>
    </row>
    <row r="29" spans="1:39" x14ac:dyDescent="0.25">
      <c r="A29" s="3"/>
      <c r="B29" s="70"/>
      <c r="C29" s="71"/>
      <c r="D29" s="71" t="s">
        <v>50</v>
      </c>
      <c r="E29" s="71"/>
      <c r="F29" s="71"/>
      <c r="G29" s="71"/>
      <c r="H29" s="71"/>
      <c r="I29" s="71"/>
      <c r="J29" s="76">
        <v>0</v>
      </c>
      <c r="K29" s="77"/>
      <c r="L29" s="77"/>
      <c r="M29" s="77"/>
      <c r="N29" s="71"/>
      <c r="O29" s="71"/>
      <c r="P29" s="71"/>
      <c r="Q29" s="71"/>
      <c r="R29" s="71"/>
      <c r="S29" s="71"/>
      <c r="T29" s="71"/>
      <c r="U29" s="78">
        <f>ROUND($AZ$51,2)</f>
        <v>0</v>
      </c>
      <c r="V29" s="78"/>
      <c r="W29" s="78"/>
      <c r="X29" s="78"/>
      <c r="Y29" s="78"/>
      <c r="Z29" s="78"/>
      <c r="AA29" s="78"/>
      <c r="AB29" s="78"/>
      <c r="AC29" s="78"/>
      <c r="AD29" s="71"/>
      <c r="AE29" s="71"/>
      <c r="AF29" s="71"/>
      <c r="AG29" s="71"/>
      <c r="AH29" s="71"/>
      <c r="AI29" s="78">
        <v>0</v>
      </c>
      <c r="AJ29" s="77"/>
      <c r="AK29" s="77"/>
      <c r="AL29" s="77"/>
      <c r="AM29" s="79"/>
    </row>
    <row r="30" spans="1:39" x14ac:dyDescent="0.25">
      <c r="A30" s="3"/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</row>
    <row r="31" spans="1:39" ht="18" x14ac:dyDescent="0.25">
      <c r="A31" s="3"/>
      <c r="B31" s="72" t="s">
        <v>51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6" t="s">
        <v>52</v>
      </c>
      <c r="S31" s="5"/>
      <c r="T31" s="5"/>
      <c r="U31" s="5"/>
      <c r="V31" s="80" t="s">
        <v>53</v>
      </c>
      <c r="W31" s="80"/>
      <c r="X31" s="80"/>
      <c r="Y31" s="80"/>
      <c r="Z31" s="80"/>
      <c r="AA31" s="5"/>
      <c r="AB31" s="5"/>
      <c r="AC31" s="5"/>
      <c r="AD31" s="5"/>
      <c r="AE31" s="5"/>
      <c r="AF31" s="5"/>
      <c r="AG31" s="5"/>
      <c r="AH31" s="5"/>
      <c r="AI31" s="81">
        <f>AI25+AI22</f>
        <v>0</v>
      </c>
      <c r="AJ31" s="82"/>
      <c r="AK31" s="82"/>
      <c r="AL31" s="82"/>
      <c r="AM31" s="83"/>
    </row>
    <row r="32" spans="1:39" x14ac:dyDescent="0.25">
      <c r="A32" s="3"/>
      <c r="B32" s="67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</row>
    <row r="33" spans="1:39" x14ac:dyDescent="0.25">
      <c r="A33" s="3"/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5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</sheetData>
  <mergeCells count="25">
    <mergeCell ref="J24:M24"/>
    <mergeCell ref="U24:AC24"/>
    <mergeCell ref="AI24:AM24"/>
    <mergeCell ref="I4:AM4"/>
    <mergeCell ref="I5:AM5"/>
    <mergeCell ref="C12:AH12"/>
    <mergeCell ref="C19:AL19"/>
    <mergeCell ref="AI22:AM22"/>
    <mergeCell ref="J25:M25"/>
    <mergeCell ref="U25:AC25"/>
    <mergeCell ref="AI25:AM25"/>
    <mergeCell ref="J26:M26"/>
    <mergeCell ref="U26:AC26"/>
    <mergeCell ref="AI26:AM26"/>
    <mergeCell ref="J27:M27"/>
    <mergeCell ref="U27:AC27"/>
    <mergeCell ref="AI27:AM27"/>
    <mergeCell ref="J28:M28"/>
    <mergeCell ref="U28:AC28"/>
    <mergeCell ref="AI28:AM28"/>
    <mergeCell ref="J29:M29"/>
    <mergeCell ref="U29:AC29"/>
    <mergeCell ref="AI29:AM29"/>
    <mergeCell ref="V31:Z31"/>
    <mergeCell ref="AI31:AM31"/>
  </mergeCells>
  <pageMargins left="0.7" right="0.7" top="0.78740157499999996" bottom="0.78740157499999996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00BA-3F5F-4AB6-A5E8-E2C957446AE1}">
  <sheetPr>
    <pageSetUpPr fitToPage="1"/>
  </sheetPr>
  <dimension ref="A1:L64"/>
  <sheetViews>
    <sheetView tabSelected="1" workbookViewId="0">
      <selection activeCell="B5" sqref="B5"/>
    </sheetView>
  </sheetViews>
  <sheetFormatPr defaultRowHeight="15" x14ac:dyDescent="0.25"/>
  <cols>
    <col min="1" max="1" width="4.85546875" customWidth="1"/>
    <col min="2" max="2" width="61.140625" customWidth="1"/>
    <col min="4" max="4" width="8.5703125" customWidth="1"/>
    <col min="5" max="8" width="8.7109375" hidden="1" customWidth="1"/>
    <col min="11" max="12" width="15.7109375" customWidth="1"/>
  </cols>
  <sheetData>
    <row r="1" spans="1:12" ht="15.75" thickBot="1" x14ac:dyDescent="0.3"/>
    <row r="2" spans="1:12" ht="15.75" thickBot="1" x14ac:dyDescent="0.3">
      <c r="A2" s="7"/>
      <c r="B2" s="8" t="s">
        <v>105</v>
      </c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x14ac:dyDescent="0.25">
      <c r="A3" s="11"/>
      <c r="B3" s="11" t="s">
        <v>106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1"/>
      <c r="B4" s="11" t="s">
        <v>100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11"/>
      <c r="B5" s="11" t="s">
        <v>63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12" t="s">
        <v>11</v>
      </c>
      <c r="B7" s="12" t="s">
        <v>12</v>
      </c>
      <c r="C7" s="12"/>
      <c r="D7" s="12"/>
      <c r="E7" s="12"/>
      <c r="F7" s="12"/>
      <c r="G7" s="12"/>
      <c r="H7" s="12"/>
      <c r="I7" s="12" t="s">
        <v>10</v>
      </c>
      <c r="J7" s="12" t="s">
        <v>9</v>
      </c>
      <c r="K7" s="12" t="s">
        <v>7</v>
      </c>
      <c r="L7" s="12" t="s">
        <v>8</v>
      </c>
    </row>
    <row r="8" spans="1:12" x14ac:dyDescent="0.25">
      <c r="A8" s="13"/>
      <c r="B8" s="14" t="s">
        <v>1</v>
      </c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x14ac:dyDescent="0.25">
      <c r="A9" s="16">
        <v>1</v>
      </c>
      <c r="B9" s="17" t="s">
        <v>0</v>
      </c>
      <c r="C9" s="17"/>
      <c r="D9" s="17"/>
      <c r="E9" s="17"/>
      <c r="F9" s="17"/>
      <c r="G9" s="17"/>
      <c r="H9" s="17"/>
      <c r="I9" s="17" t="s">
        <v>14</v>
      </c>
      <c r="J9" s="17">
        <v>93.2</v>
      </c>
      <c r="K9" s="18"/>
      <c r="L9" s="19">
        <f>K9*J9</f>
        <v>0</v>
      </c>
    </row>
    <row r="10" spans="1:12" ht="17.100000000000001" customHeight="1" x14ac:dyDescent="0.25">
      <c r="A10" s="20"/>
      <c r="B10" s="21" t="s">
        <v>75</v>
      </c>
      <c r="C10" s="11"/>
      <c r="D10" s="11"/>
      <c r="E10" s="11"/>
      <c r="F10" s="11"/>
      <c r="G10" s="11"/>
      <c r="H10" s="11"/>
      <c r="I10" s="11"/>
      <c r="J10" s="11"/>
      <c r="K10" s="11"/>
      <c r="L10" s="22"/>
    </row>
    <row r="11" spans="1:12" ht="15.6" customHeight="1" x14ac:dyDescent="0.25">
      <c r="A11" s="20"/>
      <c r="B11" s="21" t="s">
        <v>84</v>
      </c>
      <c r="C11" s="11"/>
      <c r="D11" s="11"/>
      <c r="E11" s="11"/>
      <c r="F11" s="11"/>
      <c r="G11" s="11"/>
      <c r="H11" s="11"/>
      <c r="I11" s="11"/>
      <c r="J11" s="23">
        <v>93.2</v>
      </c>
      <c r="K11" s="11"/>
      <c r="L11" s="22"/>
    </row>
    <row r="12" spans="1:12" x14ac:dyDescent="0.25">
      <c r="A12" s="24">
        <v>2</v>
      </c>
      <c r="B12" s="17" t="s">
        <v>66</v>
      </c>
      <c r="C12" s="17"/>
      <c r="D12" s="17"/>
      <c r="E12" s="17"/>
      <c r="F12" s="17"/>
      <c r="G12" s="17"/>
      <c r="H12" s="17"/>
      <c r="I12" s="17" t="s">
        <v>14</v>
      </c>
      <c r="J12" s="17">
        <v>93.2</v>
      </c>
      <c r="K12" s="18"/>
      <c r="L12" s="19">
        <f>K12*J12</f>
        <v>0</v>
      </c>
    </row>
    <row r="13" spans="1:12" ht="17.45" customHeight="1" x14ac:dyDescent="0.25">
      <c r="A13" s="20"/>
      <c r="B13" s="21" t="s">
        <v>76</v>
      </c>
      <c r="C13" s="11"/>
      <c r="D13" s="11"/>
      <c r="E13" s="11"/>
      <c r="F13" s="11"/>
      <c r="G13" s="11"/>
      <c r="H13" s="11"/>
      <c r="I13" s="11"/>
      <c r="J13" s="11"/>
      <c r="K13" s="11"/>
      <c r="L13" s="22"/>
    </row>
    <row r="14" spans="1:12" ht="15.6" customHeight="1" x14ac:dyDescent="0.25">
      <c r="A14" s="20"/>
      <c r="B14" s="21" t="s">
        <v>84</v>
      </c>
      <c r="C14" s="11"/>
      <c r="D14" s="11"/>
      <c r="E14" s="11"/>
      <c r="F14" s="11"/>
      <c r="G14" s="11"/>
      <c r="H14" s="11"/>
      <c r="I14" s="11"/>
      <c r="J14" s="23">
        <v>93.2</v>
      </c>
      <c r="K14" s="11"/>
      <c r="L14" s="22"/>
    </row>
    <row r="15" spans="1:12" x14ac:dyDescent="0.25">
      <c r="A15" s="16">
        <v>3</v>
      </c>
      <c r="B15" s="17" t="s">
        <v>65</v>
      </c>
      <c r="C15" s="17"/>
      <c r="D15" s="17"/>
      <c r="E15" s="11"/>
      <c r="F15" s="11"/>
      <c r="G15" s="11"/>
      <c r="H15" s="11"/>
      <c r="I15" s="17" t="s">
        <v>14</v>
      </c>
      <c r="J15" s="17">
        <v>93.2</v>
      </c>
      <c r="K15" s="18"/>
      <c r="L15" s="19">
        <f>K15*J15</f>
        <v>0</v>
      </c>
    </row>
    <row r="16" spans="1:12" x14ac:dyDescent="0.25">
      <c r="A16" s="32"/>
      <c r="B16" s="46" t="s">
        <v>67</v>
      </c>
      <c r="C16" s="11"/>
      <c r="D16" s="11"/>
      <c r="E16" s="11"/>
      <c r="F16" s="11"/>
      <c r="G16" s="11"/>
      <c r="H16" s="11"/>
      <c r="I16" s="11"/>
      <c r="J16" s="23"/>
      <c r="K16" s="11"/>
      <c r="L16" s="22"/>
    </row>
    <row r="17" spans="1:12" x14ac:dyDescent="0.25">
      <c r="A17" s="16">
        <v>4</v>
      </c>
      <c r="B17" s="17" t="s">
        <v>77</v>
      </c>
      <c r="C17" s="17"/>
      <c r="D17" s="17"/>
      <c r="E17" s="17"/>
      <c r="F17" s="17"/>
      <c r="G17" s="17"/>
      <c r="H17" s="17"/>
      <c r="I17" s="17" t="s">
        <v>58</v>
      </c>
      <c r="J17" s="17">
        <v>167.8</v>
      </c>
      <c r="K17" s="18"/>
      <c r="L17" s="19">
        <f>K17*J17</f>
        <v>0</v>
      </c>
    </row>
    <row r="18" spans="1:12" x14ac:dyDescent="0.25">
      <c r="A18" s="20"/>
      <c r="B18" s="23" t="s">
        <v>95</v>
      </c>
      <c r="C18" s="11"/>
      <c r="D18" s="11"/>
      <c r="E18" s="11"/>
      <c r="F18" s="11"/>
      <c r="G18" s="11"/>
      <c r="H18" s="11"/>
      <c r="I18" s="11"/>
      <c r="J18" s="11"/>
      <c r="K18" s="11"/>
      <c r="L18" s="22"/>
    </row>
    <row r="19" spans="1:12" x14ac:dyDescent="0.25">
      <c r="A19" s="16">
        <v>5</v>
      </c>
      <c r="B19" s="17" t="s">
        <v>78</v>
      </c>
      <c r="C19" s="17"/>
      <c r="D19" s="17"/>
      <c r="E19" s="17"/>
      <c r="F19" s="17"/>
      <c r="G19" s="17"/>
      <c r="H19" s="17"/>
      <c r="I19" s="17" t="s">
        <v>14</v>
      </c>
      <c r="J19" s="17">
        <v>80.900000000000006</v>
      </c>
      <c r="K19" s="18"/>
      <c r="L19" s="19">
        <f>K19*J19</f>
        <v>0</v>
      </c>
    </row>
    <row r="20" spans="1:12" x14ac:dyDescent="0.25">
      <c r="A20" s="20"/>
      <c r="B20" s="21" t="s">
        <v>85</v>
      </c>
      <c r="C20" s="11"/>
      <c r="D20" s="11"/>
      <c r="E20" s="11"/>
      <c r="F20" s="11"/>
      <c r="G20" s="11"/>
      <c r="H20" s="11"/>
      <c r="I20" s="11"/>
      <c r="J20" s="11"/>
      <c r="K20" s="11"/>
      <c r="L20" s="22"/>
    </row>
    <row r="21" spans="1:12" x14ac:dyDescent="0.25">
      <c r="A21" s="16">
        <v>6</v>
      </c>
      <c r="B21" s="17" t="s">
        <v>87</v>
      </c>
      <c r="C21" s="17"/>
      <c r="D21" s="17"/>
      <c r="E21" s="17"/>
      <c r="F21" s="17"/>
      <c r="G21" s="17"/>
      <c r="H21" s="17"/>
      <c r="I21" s="17" t="s">
        <v>58</v>
      </c>
      <c r="J21" s="17">
        <v>153.69999999999999</v>
      </c>
      <c r="K21" s="18"/>
      <c r="L21" s="19">
        <f>K21*J21</f>
        <v>0</v>
      </c>
    </row>
    <row r="22" spans="1:12" x14ac:dyDescent="0.25">
      <c r="A22" s="20"/>
      <c r="B22" s="23" t="s">
        <v>86</v>
      </c>
      <c r="C22" s="11"/>
      <c r="D22" s="11"/>
      <c r="E22" s="11"/>
      <c r="F22" s="11"/>
      <c r="G22" s="11"/>
      <c r="H22" s="11"/>
      <c r="I22" s="11"/>
      <c r="J22" s="11"/>
      <c r="K22" s="11"/>
      <c r="L22" s="22"/>
    </row>
    <row r="23" spans="1:12" x14ac:dyDescent="0.25">
      <c r="A23" s="25"/>
      <c r="B23" s="26" t="s">
        <v>2</v>
      </c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12" x14ac:dyDescent="0.25">
      <c r="A24" s="16">
        <v>7</v>
      </c>
      <c r="B24" s="17" t="s">
        <v>73</v>
      </c>
      <c r="C24" s="17"/>
      <c r="D24" s="17"/>
      <c r="E24" s="17"/>
      <c r="F24" s="17"/>
      <c r="G24" s="17"/>
      <c r="H24" s="17"/>
      <c r="I24" s="17" t="s">
        <v>16</v>
      </c>
      <c r="J24" s="17">
        <v>1060</v>
      </c>
      <c r="K24" s="18"/>
      <c r="L24" s="19">
        <f>K24*J24</f>
        <v>0</v>
      </c>
    </row>
    <row r="25" spans="1:12" ht="16.5" customHeight="1" x14ac:dyDescent="0.25">
      <c r="A25" s="20"/>
      <c r="B25" s="21" t="s">
        <v>74</v>
      </c>
      <c r="C25" s="11"/>
      <c r="D25" s="11"/>
      <c r="E25" s="11"/>
      <c r="F25" s="11"/>
      <c r="G25" s="11"/>
      <c r="H25" s="11"/>
      <c r="I25" s="11"/>
      <c r="J25" s="11"/>
      <c r="K25" s="11"/>
      <c r="L25" s="22"/>
    </row>
    <row r="26" spans="1:12" x14ac:dyDescent="0.25">
      <c r="A26" s="20"/>
      <c r="B26" s="21" t="s">
        <v>88</v>
      </c>
      <c r="C26" s="11"/>
      <c r="D26" s="11"/>
      <c r="E26" s="11"/>
      <c r="F26" s="11"/>
      <c r="G26" s="11"/>
      <c r="H26" s="11"/>
      <c r="I26" s="11"/>
      <c r="J26" s="11"/>
      <c r="K26" s="11"/>
      <c r="L26" s="22"/>
    </row>
    <row r="27" spans="1:12" x14ac:dyDescent="0.25">
      <c r="A27" s="16">
        <v>8</v>
      </c>
      <c r="B27" s="17" t="s">
        <v>79</v>
      </c>
      <c r="C27" s="17"/>
      <c r="D27" s="17"/>
      <c r="E27" s="17"/>
      <c r="F27" s="17"/>
      <c r="G27" s="17"/>
      <c r="H27" s="17"/>
      <c r="I27" s="17" t="s">
        <v>16</v>
      </c>
      <c r="J27" s="17">
        <v>1060</v>
      </c>
      <c r="K27" s="18"/>
      <c r="L27" s="19">
        <f>K27*J27</f>
        <v>0</v>
      </c>
    </row>
    <row r="28" spans="1:12" x14ac:dyDescent="0.25">
      <c r="A28" s="29"/>
      <c r="B28" s="30" t="s">
        <v>80</v>
      </c>
      <c r="C28" s="17"/>
      <c r="D28" s="17"/>
      <c r="E28" s="17"/>
      <c r="F28" s="17"/>
      <c r="G28" s="17"/>
      <c r="H28" s="31"/>
      <c r="I28" s="11"/>
      <c r="J28" s="11"/>
      <c r="K28" s="11"/>
      <c r="L28" s="22"/>
    </row>
    <row r="29" spans="1:12" ht="17.45" customHeight="1" x14ac:dyDescent="0.25">
      <c r="A29" s="32"/>
      <c r="B29" s="21" t="s">
        <v>89</v>
      </c>
      <c r="C29" s="17"/>
      <c r="D29" s="17"/>
      <c r="E29" s="17"/>
      <c r="F29" s="17"/>
      <c r="G29" s="17"/>
      <c r="H29" s="31"/>
      <c r="I29" s="11"/>
      <c r="J29" s="11"/>
      <c r="K29" s="11"/>
      <c r="L29" s="22"/>
    </row>
    <row r="30" spans="1:12" x14ac:dyDescent="0.25">
      <c r="A30" s="16">
        <v>10</v>
      </c>
      <c r="B30" s="17" t="s">
        <v>68</v>
      </c>
      <c r="C30" s="17"/>
      <c r="D30" s="17"/>
      <c r="E30" s="17"/>
      <c r="F30" s="17"/>
      <c r="G30" s="17"/>
      <c r="H30" s="17"/>
      <c r="I30" s="17" t="s">
        <v>13</v>
      </c>
      <c r="J30" s="17">
        <v>4230</v>
      </c>
      <c r="K30" s="18"/>
      <c r="L30" s="19">
        <f>K30*J30</f>
        <v>0</v>
      </c>
    </row>
    <row r="31" spans="1:12" ht="19.5" customHeight="1" x14ac:dyDescent="0.25">
      <c r="A31" s="29"/>
      <c r="B31" s="30" t="s">
        <v>70</v>
      </c>
      <c r="C31" s="17"/>
      <c r="D31" s="17"/>
      <c r="E31" s="17"/>
      <c r="F31" s="17"/>
      <c r="G31" s="17"/>
      <c r="H31" s="31"/>
      <c r="I31" s="11"/>
      <c r="J31" s="11"/>
      <c r="K31" s="11"/>
      <c r="L31" s="22"/>
    </row>
    <row r="32" spans="1:12" ht="20.45" customHeight="1" x14ac:dyDescent="0.25">
      <c r="A32" s="20"/>
      <c r="B32" s="21" t="s">
        <v>69</v>
      </c>
      <c r="C32" s="33"/>
      <c r="D32" s="33"/>
      <c r="E32" s="33"/>
      <c r="F32" s="33"/>
      <c r="G32" s="33"/>
      <c r="H32" s="33"/>
      <c r="I32" s="11"/>
      <c r="J32" s="11"/>
      <c r="K32" s="11"/>
      <c r="L32" s="22"/>
    </row>
    <row r="33" spans="1:12" x14ac:dyDescent="0.25">
      <c r="A33" s="16">
        <v>11</v>
      </c>
      <c r="B33" s="17" t="s">
        <v>81</v>
      </c>
      <c r="C33" s="17"/>
      <c r="D33" s="17"/>
      <c r="E33" s="17"/>
      <c r="F33" s="17"/>
      <c r="G33" s="17"/>
      <c r="H33" s="17"/>
      <c r="I33" s="17" t="s">
        <v>13</v>
      </c>
      <c r="J33" s="17">
        <v>48</v>
      </c>
      <c r="K33" s="18"/>
      <c r="L33" s="19">
        <f>K33*J33</f>
        <v>0</v>
      </c>
    </row>
    <row r="34" spans="1:12" x14ac:dyDescent="0.25">
      <c r="A34" s="29"/>
      <c r="B34" s="30" t="s">
        <v>90</v>
      </c>
      <c r="C34" s="17"/>
      <c r="D34" s="17"/>
      <c r="E34" s="17"/>
      <c r="F34" s="17"/>
      <c r="G34" s="17"/>
      <c r="H34" s="31"/>
      <c r="I34" s="11"/>
      <c r="J34" s="11"/>
      <c r="K34" s="11"/>
      <c r="L34" s="22"/>
    </row>
    <row r="35" spans="1:12" x14ac:dyDescent="0.25">
      <c r="A35" s="25"/>
      <c r="B35" s="26" t="s">
        <v>54</v>
      </c>
      <c r="C35" s="27"/>
      <c r="D35" s="27"/>
      <c r="E35" s="27"/>
      <c r="F35" s="27"/>
      <c r="G35" s="27"/>
      <c r="H35" s="27"/>
      <c r="I35" s="27"/>
      <c r="J35" s="27"/>
      <c r="K35" s="27"/>
      <c r="L35" s="28"/>
    </row>
    <row r="36" spans="1:12" x14ac:dyDescent="0.25">
      <c r="A36" s="16">
        <v>12</v>
      </c>
      <c r="B36" s="34" t="s">
        <v>55</v>
      </c>
      <c r="C36" s="17"/>
      <c r="D36" s="17"/>
      <c r="E36" s="17"/>
      <c r="F36" s="17"/>
      <c r="G36" s="17"/>
      <c r="H36" s="17"/>
      <c r="I36" s="17" t="s">
        <v>58</v>
      </c>
      <c r="J36" s="17">
        <v>208.4</v>
      </c>
      <c r="K36" s="18">
        <v>0</v>
      </c>
      <c r="L36" s="19">
        <f>K36*J36</f>
        <v>0</v>
      </c>
    </row>
    <row r="37" spans="1:12" ht="16.5" customHeight="1" x14ac:dyDescent="0.25">
      <c r="A37" s="20"/>
      <c r="B37" s="21" t="s">
        <v>56</v>
      </c>
      <c r="C37" s="11"/>
      <c r="D37" s="11"/>
      <c r="E37" s="11"/>
      <c r="F37" s="11"/>
      <c r="G37" s="11"/>
      <c r="H37" s="11"/>
      <c r="I37" s="11"/>
      <c r="J37" s="11"/>
      <c r="K37" s="11"/>
      <c r="L37" s="22"/>
    </row>
    <row r="38" spans="1:12" ht="14.45" customHeight="1" x14ac:dyDescent="0.25">
      <c r="A38" s="20"/>
      <c r="B38" s="21" t="s">
        <v>91</v>
      </c>
      <c r="C38" s="11"/>
      <c r="D38" s="11"/>
      <c r="E38" s="11"/>
      <c r="F38" s="11"/>
      <c r="G38" s="11"/>
      <c r="H38" s="11"/>
      <c r="I38" s="11"/>
      <c r="J38" s="11"/>
      <c r="K38" s="11"/>
      <c r="L38" s="22"/>
    </row>
    <row r="39" spans="1:12" x14ac:dyDescent="0.25">
      <c r="A39" s="16">
        <v>13</v>
      </c>
      <c r="B39" s="34" t="s">
        <v>57</v>
      </c>
      <c r="C39" s="17"/>
      <c r="D39" s="17"/>
      <c r="E39" s="17"/>
      <c r="F39" s="17"/>
      <c r="G39" s="17"/>
      <c r="H39" s="17"/>
      <c r="I39" s="17" t="s">
        <v>58</v>
      </c>
      <c r="J39" s="17">
        <v>208.4</v>
      </c>
      <c r="K39" s="18"/>
      <c r="L39" s="19">
        <f>K39*J39</f>
        <v>0</v>
      </c>
    </row>
    <row r="40" spans="1:12" ht="18.95" customHeight="1" x14ac:dyDescent="0.25">
      <c r="A40" s="20"/>
      <c r="B40" s="21" t="s">
        <v>59</v>
      </c>
      <c r="C40" s="11"/>
      <c r="D40" s="11"/>
      <c r="E40" s="11"/>
      <c r="F40" s="11"/>
      <c r="G40" s="11"/>
      <c r="H40" s="11"/>
      <c r="I40" s="11"/>
      <c r="J40" s="11"/>
      <c r="K40" s="11"/>
      <c r="L40" s="22"/>
    </row>
    <row r="41" spans="1:12" x14ac:dyDescent="0.25">
      <c r="A41" s="20"/>
      <c r="B41" s="21" t="s">
        <v>82</v>
      </c>
      <c r="C41" s="11"/>
      <c r="D41" s="11"/>
      <c r="E41" s="11"/>
      <c r="F41" s="11"/>
      <c r="G41" s="11"/>
      <c r="H41" s="11"/>
      <c r="I41" s="11"/>
      <c r="J41" s="11"/>
      <c r="K41" s="11"/>
      <c r="L41" s="22"/>
    </row>
    <row r="42" spans="1:12" x14ac:dyDescent="0.25">
      <c r="A42" s="35"/>
      <c r="B42" s="36" t="s">
        <v>60</v>
      </c>
      <c r="C42" s="36"/>
      <c r="D42" s="14"/>
      <c r="E42" s="14"/>
      <c r="F42" s="14"/>
      <c r="G42" s="14"/>
      <c r="H42" s="14"/>
      <c r="I42" s="14"/>
      <c r="J42" s="14"/>
      <c r="K42" s="14"/>
      <c r="L42" s="15"/>
    </row>
    <row r="43" spans="1:12" x14ac:dyDescent="0.25">
      <c r="A43" s="16">
        <v>14</v>
      </c>
      <c r="B43" s="34" t="s">
        <v>61</v>
      </c>
      <c r="C43" s="17"/>
      <c r="D43" s="17"/>
      <c r="E43" s="17"/>
      <c r="F43" s="17"/>
      <c r="G43" s="17"/>
      <c r="H43" s="17"/>
      <c r="I43" s="17" t="s">
        <v>62</v>
      </c>
      <c r="J43" s="17">
        <v>1</v>
      </c>
      <c r="K43" s="37"/>
      <c r="L43" s="19">
        <f>K43*J43</f>
        <v>0</v>
      </c>
    </row>
    <row r="44" spans="1:12" x14ac:dyDescent="0.25">
      <c r="A44" s="13"/>
      <c r="B44" s="14" t="s">
        <v>3</v>
      </c>
      <c r="C44" s="14"/>
      <c r="D44" s="14"/>
      <c r="E44" s="14"/>
      <c r="F44" s="14"/>
      <c r="G44" s="14"/>
      <c r="H44" s="14"/>
      <c r="I44" s="14"/>
      <c r="J44" s="14"/>
      <c r="K44" s="14"/>
      <c r="L44" s="38"/>
    </row>
    <row r="45" spans="1:12" x14ac:dyDescent="0.25">
      <c r="A45" s="16">
        <v>15</v>
      </c>
      <c r="B45" s="17" t="s">
        <v>4</v>
      </c>
      <c r="C45" s="17"/>
      <c r="D45" s="17"/>
      <c r="E45" s="17"/>
      <c r="F45" s="17"/>
      <c r="G45" s="17"/>
      <c r="H45" s="17"/>
      <c r="I45" s="17" t="s">
        <v>13</v>
      </c>
      <c r="J45" s="17">
        <v>4250</v>
      </c>
      <c r="K45" s="18"/>
      <c r="L45" s="19">
        <f>K45*J45</f>
        <v>0</v>
      </c>
    </row>
    <row r="46" spans="1:12" x14ac:dyDescent="0.25">
      <c r="A46" s="20"/>
      <c r="B46" s="39" t="s">
        <v>92</v>
      </c>
      <c r="C46" s="11"/>
      <c r="D46" s="11"/>
      <c r="E46" s="11"/>
      <c r="F46" s="11"/>
      <c r="G46" s="11"/>
      <c r="H46" s="11"/>
      <c r="I46" s="11"/>
      <c r="J46" s="11"/>
      <c r="K46" s="11"/>
      <c r="L46" s="22"/>
    </row>
    <row r="47" spans="1:12" x14ac:dyDescent="0.25">
      <c r="A47" s="20"/>
      <c r="B47" s="21"/>
      <c r="C47" s="11"/>
      <c r="D47" s="11"/>
      <c r="E47" s="11"/>
      <c r="F47" s="11"/>
      <c r="G47" s="11"/>
      <c r="H47" s="11"/>
      <c r="I47" s="23"/>
      <c r="J47" s="11"/>
      <c r="K47" s="11"/>
      <c r="L47" s="22"/>
    </row>
    <row r="48" spans="1:12" x14ac:dyDescent="0.25">
      <c r="A48" s="16">
        <v>16</v>
      </c>
      <c r="B48" s="17" t="s">
        <v>83</v>
      </c>
      <c r="C48" s="17"/>
      <c r="D48" s="17"/>
      <c r="E48" s="17"/>
      <c r="F48" s="17"/>
      <c r="G48" s="17"/>
      <c r="H48" s="17"/>
      <c r="I48" s="17" t="s">
        <v>14</v>
      </c>
      <c r="J48" s="17">
        <v>21.42</v>
      </c>
      <c r="K48" s="18"/>
      <c r="L48" s="19">
        <f>K48*J48</f>
        <v>0</v>
      </c>
    </row>
    <row r="49" spans="1:12" x14ac:dyDescent="0.25">
      <c r="A49" s="20"/>
      <c r="B49" s="21" t="s">
        <v>71</v>
      </c>
      <c r="C49" s="11"/>
      <c r="D49" s="11"/>
      <c r="E49" s="11"/>
      <c r="F49" s="11"/>
      <c r="G49" s="11"/>
      <c r="H49" s="11"/>
      <c r="I49" s="11"/>
      <c r="J49" s="11"/>
      <c r="K49" s="11"/>
      <c r="L49" s="22"/>
    </row>
    <row r="50" spans="1:12" ht="18.600000000000001" customHeight="1" x14ac:dyDescent="0.25">
      <c r="A50" s="20"/>
      <c r="B50" s="21" t="s">
        <v>93</v>
      </c>
      <c r="C50" s="11"/>
      <c r="D50" s="11"/>
      <c r="E50" s="11"/>
      <c r="F50" s="11"/>
      <c r="G50" s="11"/>
      <c r="H50" s="11"/>
      <c r="I50" s="11"/>
      <c r="J50" s="11"/>
      <c r="K50" s="11"/>
      <c r="L50" s="22"/>
    </row>
    <row r="51" spans="1:12" ht="27.95" customHeight="1" x14ac:dyDescent="0.25">
      <c r="A51" s="16">
        <v>17</v>
      </c>
      <c r="B51" s="40" t="s">
        <v>17</v>
      </c>
      <c r="C51" s="17"/>
      <c r="D51" s="17"/>
      <c r="E51" s="17"/>
      <c r="F51" s="17"/>
      <c r="G51" s="17"/>
      <c r="H51" s="17"/>
      <c r="I51" s="17" t="s">
        <v>14</v>
      </c>
      <c r="J51" s="17">
        <v>21.42</v>
      </c>
      <c r="K51" s="18"/>
      <c r="L51" s="19">
        <f>K51*J51</f>
        <v>0</v>
      </c>
    </row>
    <row r="52" spans="1:12" x14ac:dyDescent="0.25">
      <c r="A52" s="32"/>
      <c r="B52" s="47"/>
      <c r="C52" s="11"/>
      <c r="D52" s="11"/>
      <c r="E52" s="11"/>
      <c r="F52" s="11"/>
      <c r="G52" s="11"/>
      <c r="H52" s="11"/>
      <c r="I52" s="11"/>
      <c r="J52" s="11"/>
      <c r="K52" s="11"/>
      <c r="L52" s="22"/>
    </row>
    <row r="53" spans="1:12" x14ac:dyDescent="0.25">
      <c r="A53" s="16">
        <v>18</v>
      </c>
      <c r="B53" s="17" t="s">
        <v>5</v>
      </c>
      <c r="C53" s="17"/>
      <c r="D53" s="17"/>
      <c r="E53" s="17"/>
      <c r="F53" s="17"/>
      <c r="G53" s="17"/>
      <c r="H53" s="17"/>
      <c r="I53" s="17" t="s">
        <v>96</v>
      </c>
      <c r="J53" s="17">
        <v>1</v>
      </c>
      <c r="K53" s="18">
        <v>0</v>
      </c>
      <c r="L53" s="19">
        <f>K53*J53</f>
        <v>0</v>
      </c>
    </row>
    <row r="54" spans="1:12" ht="15.95" customHeight="1" x14ac:dyDescent="0.25">
      <c r="A54" s="20"/>
      <c r="B54" s="21" t="s">
        <v>94</v>
      </c>
      <c r="C54" s="11"/>
      <c r="D54" s="11"/>
      <c r="E54" s="11"/>
      <c r="F54" s="11"/>
      <c r="G54" s="11"/>
      <c r="H54" s="11"/>
      <c r="I54" s="11"/>
      <c r="J54" s="11"/>
      <c r="K54" s="11"/>
      <c r="L54" s="22"/>
    </row>
    <row r="55" spans="1:12" x14ac:dyDescent="0.25">
      <c r="A55" s="20"/>
      <c r="B55" s="21" t="s">
        <v>90</v>
      </c>
      <c r="C55" s="11"/>
      <c r="D55" s="11"/>
      <c r="E55" s="11"/>
      <c r="F55" s="11"/>
      <c r="G55" s="11"/>
      <c r="H55" s="11"/>
      <c r="I55" s="11"/>
      <c r="J55" s="11"/>
      <c r="K55" s="11"/>
      <c r="L55" s="22"/>
    </row>
    <row r="56" spans="1:12" x14ac:dyDescent="0.25">
      <c r="A56" s="13"/>
      <c r="B56" s="14" t="s">
        <v>6</v>
      </c>
      <c r="C56" s="14"/>
      <c r="D56" s="14"/>
      <c r="E56" s="14"/>
      <c r="F56" s="14"/>
      <c r="G56" s="14"/>
      <c r="H56" s="14"/>
      <c r="I56" s="14"/>
      <c r="J56" s="14"/>
      <c r="K56" s="14"/>
      <c r="L56" s="38"/>
    </row>
    <row r="57" spans="1:12" x14ac:dyDescent="0.25">
      <c r="A57" s="16">
        <v>19</v>
      </c>
      <c r="B57" s="17" t="s">
        <v>72</v>
      </c>
      <c r="C57" s="17"/>
      <c r="D57" s="17"/>
      <c r="E57" s="17"/>
      <c r="F57" s="17"/>
      <c r="G57" s="17"/>
      <c r="H57" s="17"/>
      <c r="I57" s="17" t="s">
        <v>15</v>
      </c>
      <c r="J57" s="17">
        <v>1858</v>
      </c>
      <c r="K57" s="18"/>
      <c r="L57" s="19">
        <f>K57*J57</f>
        <v>0</v>
      </c>
    </row>
    <row r="58" spans="1:12" ht="15.6" customHeight="1" x14ac:dyDescent="0.25">
      <c r="A58" s="41"/>
      <c r="B58" s="21" t="s">
        <v>97</v>
      </c>
      <c r="C58" s="11"/>
      <c r="D58" s="11"/>
      <c r="E58" s="11"/>
      <c r="F58" s="11"/>
      <c r="G58" s="11"/>
      <c r="H58" s="11"/>
      <c r="I58" s="23">
        <v>652.9</v>
      </c>
      <c r="J58" s="11"/>
      <c r="K58" s="11"/>
      <c r="L58" s="42"/>
    </row>
    <row r="59" spans="1:12" ht="18" customHeight="1" x14ac:dyDescent="0.25">
      <c r="A59" s="41"/>
      <c r="B59" s="21" t="s">
        <v>98</v>
      </c>
      <c r="C59" s="11"/>
      <c r="D59" s="11"/>
      <c r="E59" s="11"/>
      <c r="F59" s="11"/>
      <c r="G59" s="11"/>
      <c r="H59" s="11"/>
      <c r="I59" s="23">
        <v>1190</v>
      </c>
      <c r="J59" s="11"/>
      <c r="K59" s="11"/>
      <c r="L59" s="42"/>
    </row>
    <row r="60" spans="1:12" ht="17.100000000000001" customHeight="1" x14ac:dyDescent="0.25">
      <c r="A60" s="41"/>
      <c r="B60" s="21" t="s">
        <v>99</v>
      </c>
      <c r="C60" s="11"/>
      <c r="D60" s="11"/>
      <c r="E60" s="11"/>
      <c r="F60" s="11"/>
      <c r="G60" s="11"/>
      <c r="H60" s="11"/>
      <c r="I60" s="23">
        <v>15.1</v>
      </c>
      <c r="J60" s="11"/>
      <c r="K60" s="11"/>
      <c r="L60" s="42"/>
    </row>
    <row r="61" spans="1:12" ht="17.100000000000001" customHeight="1" x14ac:dyDescent="0.25">
      <c r="A61" s="13"/>
      <c r="B61" s="14" t="s">
        <v>101</v>
      </c>
      <c r="C61" s="14"/>
      <c r="D61" s="14"/>
      <c r="E61" s="14"/>
      <c r="F61" s="14"/>
      <c r="G61" s="14"/>
      <c r="H61" s="14"/>
      <c r="I61" s="14"/>
      <c r="J61" s="14"/>
      <c r="K61" s="14"/>
      <c r="L61" s="38"/>
    </row>
    <row r="62" spans="1:12" ht="17.100000000000001" customHeight="1" x14ac:dyDescent="0.25">
      <c r="A62" s="16">
        <v>20</v>
      </c>
      <c r="B62" s="17" t="s">
        <v>102</v>
      </c>
      <c r="C62" s="17"/>
      <c r="D62" s="17"/>
      <c r="E62" s="17"/>
      <c r="F62" s="17"/>
      <c r="G62" s="17"/>
      <c r="H62" s="17"/>
      <c r="I62" s="17" t="s">
        <v>62</v>
      </c>
      <c r="J62" s="17">
        <v>1</v>
      </c>
      <c r="K62" s="18"/>
      <c r="L62" s="19">
        <f>K62*J62</f>
        <v>0</v>
      </c>
    </row>
    <row r="63" spans="1:12" ht="17.100000000000001" customHeight="1" thickBot="1" x14ac:dyDescent="0.3">
      <c r="A63" s="16">
        <v>21</v>
      </c>
      <c r="B63" s="17" t="s">
        <v>103</v>
      </c>
      <c r="C63" s="17"/>
      <c r="D63" s="17"/>
      <c r="E63" s="17"/>
      <c r="F63" s="17"/>
      <c r="G63" s="17"/>
      <c r="H63" s="17"/>
      <c r="I63" s="17" t="s">
        <v>62</v>
      </c>
      <c r="J63" s="17">
        <v>1</v>
      </c>
      <c r="K63" s="18"/>
      <c r="L63" s="19">
        <f>K63*J63</f>
        <v>0</v>
      </c>
    </row>
    <row r="64" spans="1:12" ht="15.75" thickBot="1" x14ac:dyDescent="0.3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5">
        <f>SUM(L9:L63)</f>
        <v>0</v>
      </c>
    </row>
  </sheetData>
  <pageMargins left="0.7" right="0.7" top="0.78740157499999996" bottom="0.78740157499999996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 01 tesy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Lacina</dc:creator>
  <cp:lastModifiedBy>Jiří Šlesarik</cp:lastModifiedBy>
  <cp:lastPrinted>2023-06-22T08:41:00Z</cp:lastPrinted>
  <dcterms:created xsi:type="dcterms:W3CDTF">2018-06-11T12:36:10Z</dcterms:created>
  <dcterms:modified xsi:type="dcterms:W3CDTF">2025-02-18T04:28:26Z</dcterms:modified>
</cp:coreProperties>
</file>