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lcz.sharepoint.com/sites/sekce500/Shared Documents/General/540/Kubešová/KANCELÁŘSKÉ POTŘEBY/OFFICEO/VZMR_KP MIMO ESHOP_2025/VÝZVA K PODÁNÍ NABÍDEK/"/>
    </mc:Choice>
  </mc:AlternateContent>
  <xr:revisionPtr revIDLastSave="68" documentId="13_ncr:1_{215CE3D8-E9F0-467D-8CEE-B1F4F16B4AE7}" xr6:coauthVersionLast="47" xr6:coauthVersionMax="47" xr10:uidLastSave="{3A3AD7C5-8835-47C1-9726-FDDC5C886DDC}"/>
  <workbookProtection workbookAlgorithmName="SHA-512" workbookHashValue="QuY40HnST14TB0klwL5Q8Ml1SHGfjGQbo0OckInGLkXA2GuPzJ85zPHVHxYMlLy2U8VF+wR4cRjWYCmijJ91Zg==" workbookSaltValue="W1VeBZjXRtTRNr7L7ZGpvQ==" workbookSpinCount="100000" lockStructure="1"/>
  <bookViews>
    <workbookView xWindow="-120" yWindow="-120" windowWidth="24240" windowHeight="14520" xr2:uid="{00000000-000D-0000-FFFF-FFFF00000000}"/>
  </bookViews>
  <sheets>
    <sheet name="ZHV PS6,PS9" sheetId="1" r:id="rId1"/>
    <sheet name="ZDV 230" sheetId="27" r:id="rId2"/>
    <sheet name="ZBE 312" sheetId="17" r:id="rId3"/>
    <sheet name="410" sheetId="32" r:id="rId4"/>
    <sheet name="421" sheetId="33" r:id="rId5"/>
    <sheet name="423" sheetId="20" r:id="rId6"/>
    <sheet name="460" sheetId="34" r:id="rId7"/>
    <sheet name="910" sheetId="35" r:id="rId8"/>
    <sheet name="Předpoklad" sheetId="30" r:id="rId9"/>
  </sheets>
  <definedNames>
    <definedName name="_xlnm.Print_Area" localSheetId="2">'ZBE 312'!$A$1:$H$16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27" l="1"/>
  <c r="H6" i="27"/>
  <c r="F7" i="27"/>
  <c r="F3" i="35"/>
  <c r="H3" i="35" s="1"/>
  <c r="E9" i="27"/>
  <c r="E16" i="17"/>
  <c r="F15" i="17"/>
  <c r="F14" i="17"/>
  <c r="G14" i="17" s="1"/>
  <c r="F4" i="35"/>
  <c r="G4" i="35" s="1"/>
  <c r="E6" i="35"/>
  <c r="F5" i="35"/>
  <c r="G5" i="35" s="1"/>
  <c r="F11" i="17"/>
  <c r="G11" i="17" s="1"/>
  <c r="F10" i="17"/>
  <c r="H10" i="17" s="1"/>
  <c r="F9" i="17"/>
  <c r="G9" i="17" s="1"/>
  <c r="F8" i="17"/>
  <c r="G8" i="17" s="1"/>
  <c r="F7" i="17"/>
  <c r="G7" i="17" s="1"/>
  <c r="F6" i="17"/>
  <c r="G6" i="17" s="1"/>
  <c r="F3" i="1"/>
  <c r="H3" i="1" s="1"/>
  <c r="F4" i="20"/>
  <c r="H4" i="20" s="1"/>
  <c r="F3" i="33"/>
  <c r="H3" i="33" s="1"/>
  <c r="F8" i="27"/>
  <c r="H8" i="27" s="1"/>
  <c r="F4" i="32"/>
  <c r="G4" i="32" s="1"/>
  <c r="F3" i="32"/>
  <c r="G3" i="32" s="1"/>
  <c r="F7" i="1"/>
  <c r="H7" i="1" s="1"/>
  <c r="F6" i="1"/>
  <c r="G6" i="1" s="1"/>
  <c r="F5" i="1"/>
  <c r="G5" i="1" s="1"/>
  <c r="F4" i="1"/>
  <c r="G4" i="1" s="1"/>
  <c r="E4" i="34"/>
  <c r="F3" i="34"/>
  <c r="G3" i="34" s="1"/>
  <c r="G7" i="27"/>
  <c r="G8" i="27"/>
  <c r="F6" i="27"/>
  <c r="G6" i="27" s="1"/>
  <c r="F5" i="27"/>
  <c r="H5" i="27" s="1"/>
  <c r="E4" i="33"/>
  <c r="E5" i="32"/>
  <c r="E8" i="1"/>
  <c r="H4" i="32" l="1"/>
  <c r="H5" i="32" s="1"/>
  <c r="C6" i="30" s="1"/>
  <c r="H3" i="32"/>
  <c r="G3" i="1"/>
  <c r="H4" i="1"/>
  <c r="H5" i="1"/>
  <c r="H6" i="1"/>
  <c r="H4" i="35"/>
  <c r="H15" i="17"/>
  <c r="G15" i="17"/>
  <c r="H14" i="17"/>
  <c r="H11" i="17"/>
  <c r="G10" i="17"/>
  <c r="H9" i="17"/>
  <c r="H8" i="17"/>
  <c r="H7" i="17"/>
  <c r="H6" i="17"/>
  <c r="G7" i="1"/>
  <c r="H5" i="35"/>
  <c r="F6" i="35"/>
  <c r="B10" i="30" s="1"/>
  <c r="G3" i="35"/>
  <c r="G6" i="35" s="1"/>
  <c r="G5" i="27"/>
  <c r="H4" i="33"/>
  <c r="C7" i="30" s="1"/>
  <c r="H3" i="34"/>
  <c r="H4" i="34" s="1"/>
  <c r="C9" i="30" s="1"/>
  <c r="F4" i="34"/>
  <c r="B9" i="30" s="1"/>
  <c r="G4" i="34"/>
  <c r="F5" i="32"/>
  <c r="B6" i="30" s="1"/>
  <c r="G3" i="33"/>
  <c r="F4" i="33"/>
  <c r="B7" i="30" s="1"/>
  <c r="H6" i="35" l="1"/>
  <c r="C10" i="30" s="1"/>
  <c r="G4" i="33"/>
  <c r="G5" i="32"/>
  <c r="F3" i="20" l="1"/>
  <c r="G3" i="20" s="1"/>
  <c r="G4" i="20"/>
  <c r="F3" i="27"/>
  <c r="F4" i="27"/>
  <c r="H4" i="27" s="1"/>
  <c r="F4" i="17"/>
  <c r="F5" i="17"/>
  <c r="G5" i="17" s="1"/>
  <c r="F12" i="17"/>
  <c r="G12" i="17" s="1"/>
  <c r="F13" i="17"/>
  <c r="G13" i="17" s="1"/>
  <c r="F3" i="17"/>
  <c r="G3" i="17" s="1"/>
  <c r="E5" i="20"/>
  <c r="F9" i="27" l="1"/>
  <c r="B4" i="30" s="1"/>
  <c r="G4" i="17"/>
  <c r="G16" i="17" s="1"/>
  <c r="F16" i="17"/>
  <c r="B5" i="30" s="1"/>
  <c r="H3" i="20"/>
  <c r="G8" i="1"/>
  <c r="F8" i="1"/>
  <c r="H3" i="27"/>
  <c r="H9" i="27" s="1"/>
  <c r="C4" i="30" s="1"/>
  <c r="H3" i="17"/>
  <c r="G3" i="27"/>
  <c r="G4" i="27"/>
  <c r="H13" i="17"/>
  <c r="H12" i="17"/>
  <c r="H5" i="17"/>
  <c r="H4" i="17"/>
  <c r="G5" i="20"/>
  <c r="G9" i="27" l="1"/>
  <c r="H16" i="17"/>
  <c r="C5" i="30" s="1"/>
  <c r="H8" i="1"/>
  <c r="C3" i="30" s="1"/>
  <c r="C11" i="30" s="1"/>
  <c r="H5" i="20"/>
  <c r="C8" i="30" s="1"/>
  <c r="B3" i="30" l="1"/>
  <c r="B11" i="30" s="1"/>
  <c r="F5" i="20" l="1"/>
  <c r="B8" i="30" l="1"/>
</calcChain>
</file>

<file path=xl/sharedStrings.xml><?xml version="1.0" encoding="utf-8"?>
<sst xmlns="http://schemas.openxmlformats.org/spreadsheetml/2006/main" count="154" uniqueCount="63">
  <si>
    <t>balení</t>
  </si>
  <si>
    <t>název zboží</t>
  </si>
  <si>
    <t>MJ</t>
  </si>
  <si>
    <t>objednané množství</t>
  </si>
  <si>
    <t>počet ks v balení</t>
  </si>
  <si>
    <t>Výsledná cena bez DPH</t>
  </si>
  <si>
    <t>Celkem:</t>
  </si>
  <si>
    <t>Středisko</t>
  </si>
  <si>
    <t>Výsledná cena S DPH</t>
  </si>
  <si>
    <t>ZHV</t>
  </si>
  <si>
    <t>ZDV</t>
  </si>
  <si>
    <t>ZBE</t>
  </si>
  <si>
    <t>ks</t>
  </si>
  <si>
    <t>Předpoklad:</t>
  </si>
  <si>
    <t xml:space="preserve"> nabídková cena za MJ bez DPH</t>
  </si>
  <si>
    <t xml:space="preserve"> nabídková cena celkem bez DPH</t>
  </si>
  <si>
    <t>bal.</t>
  </si>
  <si>
    <t xml:space="preserve"> nabídková cena celkem s DPH</t>
  </si>
  <si>
    <t>DPH 21%</t>
  </si>
  <si>
    <t>Kancelářské potřeby_Mimořádné požadavky 2025 - ZDV_230</t>
  </si>
  <si>
    <t>Kancelářské potřeby_Mimořádné požadavky 2025 - organizační jednotka 410</t>
  </si>
  <si>
    <t>Kancelářské potřeby_Mimořádné požadavky 2025 - organizační jednotka 421</t>
  </si>
  <si>
    <t>Kancelářské potřeby_Mimořádné požadavky 2025 - organizační jednotka 423</t>
  </si>
  <si>
    <t>Kancelářské potřeby_Mimořádné požadavky 2025 - ZBE_312</t>
  </si>
  <si>
    <t>Kancelářské potřeby_Mimořádné požadavky 2025 - organizační jednotka 460</t>
  </si>
  <si>
    <t>bal</t>
  </si>
  <si>
    <t>Kancelářské potřeby_Mimořádné požadavky 2025 - organizační jednotka 910</t>
  </si>
  <si>
    <t xml:space="preserve">ks </t>
  </si>
  <si>
    <r>
      <t>Prešpánový box na spisy A4</t>
    </r>
    <r>
      <rPr>
        <sz val="10"/>
        <rFont val="Comic Sans MS"/>
        <family val="4"/>
        <charset val="238"/>
      </rPr>
      <t xml:space="preserve"> </t>
    </r>
    <r>
      <rPr>
        <b/>
        <sz val="10"/>
        <rFont val="Comic Sans MS"/>
        <family val="4"/>
        <charset val="238"/>
      </rPr>
      <t>s gumičkou</t>
    </r>
    <r>
      <rPr>
        <sz val="10"/>
        <rFont val="Comic Sans MS"/>
        <family val="4"/>
        <charset val="238"/>
      </rPr>
      <t xml:space="preserve"> - odkládací box na spisy z pevného prešpánu ,zavírání na gumičku,tloušťka materiálu 0,7mm,šíře hřbetu 4,0cm</t>
    </r>
  </si>
  <si>
    <r>
      <rPr>
        <b/>
        <sz val="10"/>
        <color theme="1"/>
        <rFont val="Comic Sans MS"/>
        <family val="4"/>
        <charset val="238"/>
      </rPr>
      <t>Desky "M" s kalkulačkou -</t>
    </r>
    <r>
      <rPr>
        <sz val="10"/>
        <color theme="1"/>
        <rFont val="Comic Sans MS"/>
        <family val="4"/>
        <charset val="238"/>
      </rPr>
      <t>konferenční desky z černé syntetické kůže uzavíratelné na zip,poutka na psací potřeby a různé přihrádky,součástí je poznámkový blok a kalkulačka</t>
    </r>
  </si>
  <si>
    <r>
      <rPr>
        <b/>
        <sz val="10"/>
        <color theme="1"/>
        <rFont val="Comic Sans MS"/>
        <family val="4"/>
        <charset val="238"/>
      </rPr>
      <t xml:space="preserve">Skartovačka </t>
    </r>
    <r>
      <rPr>
        <b/>
        <sz val="10"/>
        <rFont val="Comic Sans MS"/>
        <family val="4"/>
        <charset val="238"/>
      </rPr>
      <t>(např.</t>
    </r>
    <r>
      <rPr>
        <b/>
        <sz val="10"/>
        <color theme="1"/>
        <rFont val="Comic Sans MS"/>
        <family val="4"/>
        <charset val="238"/>
      </rPr>
      <t xml:space="preserve"> Rexel Momentum M510) </t>
    </r>
    <r>
      <rPr>
        <sz val="10"/>
        <color theme="1"/>
        <rFont val="Comic Sans MS"/>
        <family val="4"/>
        <charset val="238"/>
      </rPr>
      <t xml:space="preserve">řez na mikročástice 2x15mm, skartuje až 10listů </t>
    </r>
    <r>
      <rPr>
        <sz val="10"/>
        <rFont val="Comic Sans MS"/>
        <family val="4"/>
        <charset val="238"/>
      </rPr>
      <t>gramáže 80 g/m² včetně svorek a drátků sešívačky, stupeň utajení</t>
    </r>
    <r>
      <rPr>
        <sz val="10"/>
        <color theme="1"/>
        <rFont val="Comic Sans MS"/>
        <family val="4"/>
        <charset val="238"/>
      </rPr>
      <t xml:space="preserve"> P-5</t>
    </r>
    <r>
      <rPr>
        <sz val="10"/>
        <rFont val="Comic Sans MS"/>
        <family val="4"/>
        <charset val="238"/>
      </rPr>
      <t>/NNI 2,</t>
    </r>
    <r>
      <rPr>
        <sz val="10"/>
        <color theme="1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objem koše 23 l</t>
    </r>
    <r>
      <rPr>
        <sz val="10"/>
        <color theme="1"/>
        <rFont val="Comic Sans MS"/>
        <family val="4"/>
        <charset val="238"/>
      </rPr>
      <t>,skartuje také sešité dokumenty s drátky a se sponkami,</t>
    </r>
    <r>
      <rPr>
        <sz val="10"/>
        <rFont val="Comic Sans MS"/>
        <family val="4"/>
        <charset val="238"/>
      </rPr>
      <t>zpětný chod,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detekce plného koše, hlučnost provozu 58 dBA,</t>
    </r>
    <r>
      <rPr>
        <sz val="10"/>
        <color theme="1"/>
        <rFont val="Comic Sans MS"/>
        <family val="4"/>
        <charset val="238"/>
      </rPr>
      <t xml:space="preserve">rozměry: 37,0x46,5x27,9cm(š x v x h)
</t>
    </r>
  </si>
  <si>
    <r>
      <rPr>
        <b/>
        <sz val="10"/>
        <rFont val="Comic Sans MS"/>
        <family val="4"/>
        <charset val="238"/>
      </rPr>
      <t xml:space="preserve">Automatická skartovačka (např. Rexel Auto+Optimum 90X-P4) </t>
    </r>
    <r>
      <rPr>
        <sz val="10"/>
        <rFont val="Comic Sans MS"/>
        <family val="4"/>
        <charset val="238"/>
      </rPr>
      <t>řez na částice 4x28mm,automaticky skartuje až 90 listů papíru A4(80g/m2) křížovým řezem, stupeň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utajení: P4/NNI 1, automatický start, hlučnost provozu 55 dBA,skartuje kreditní karty, kancelářské sponky, spony do sešívaček, zpětný chod, rozměry: (šxvxh) 365x530x430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mm </t>
    </r>
    <r>
      <rPr>
        <strike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objem koše 34l,</t>
    </r>
  </si>
  <si>
    <r>
      <t xml:space="preserve">Skartovačka (např. Leitz IQ Home </t>
    </r>
    <r>
      <rPr>
        <b/>
        <strike/>
        <sz val="10"/>
        <rFont val="Comic Sans MS"/>
        <family val="4"/>
        <charset val="238"/>
      </rPr>
      <t>P4</t>
    </r>
    <r>
      <rPr>
        <b/>
        <sz val="10"/>
        <rFont val="Comic Sans MS"/>
        <family val="4"/>
        <charset val="238"/>
      </rPr>
      <t xml:space="preserve">) </t>
    </r>
    <r>
      <rPr>
        <sz val="10"/>
        <rFont val="Comic Sans MS"/>
        <family val="4"/>
        <charset val="238"/>
      </rPr>
      <t>řez na částice 4x28mm,technologie proti zaseknutí papíru,tichý chod  skartovat,skartuje až 10 listů A4, stupeň utajení P-5/NNI 2,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skartuje kreditní karty,drátky do sešívačky a sponky na papír, objem koše 23 l rozměry: (šxvxh) 356x423x238 mm</t>
    </r>
  </si>
  <si>
    <r>
      <t xml:space="preserve">Vázací stroj (např. Fellowes Star 150+-A4) </t>
    </r>
    <r>
      <rPr>
        <sz val="10"/>
        <rFont val="Comic Sans MS"/>
        <family val="4"/>
        <charset val="238"/>
      </rPr>
      <t>kompaktní kroužkový vazač, vazba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plastovými hřbety do 18 mm</t>
    </r>
    <r>
      <rPr>
        <b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 kapacita děrování 12 listů papíru 80g/m2, kapacita vazby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150 listů (80g) 21otvorů, nastavitetný ruzestup otvorů 14-28mm, rozměry: 450x250x80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mm</t>
    </r>
  </si>
  <si>
    <r>
      <t xml:space="preserve">Laminátor (např. GBC Fusion 3000L A3) </t>
    </r>
    <r>
      <rPr>
        <sz val="10"/>
        <rFont val="Comic Sans MS"/>
        <family val="4"/>
        <charset val="238"/>
      </rPr>
      <t>pracovní šíře 303 mm, výběr tloušťky kapsy posuvníkem, tepelné kapsy 2 x 75/80 nebo 2 x 125 mikronů, rychlost laminace: 800 mm/min 96 listů A4/hod., zelený indikátor a zvukový signál připravenosti, automatické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vypínání, laminování za studena,zpětný chod,rozměry: (vxšxh) 81×465×109 mm </t>
    </r>
  </si>
  <si>
    <r>
      <t xml:space="preserve">Žádanka o převpravu osob/nákladu A6,(např. Optys) </t>
    </r>
    <r>
      <rPr>
        <sz val="10"/>
        <rFont val="Comic Sans MS"/>
        <family val="4"/>
        <charset val="238"/>
      </rPr>
      <t>100 listů s odtržitelnou perforací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a zakládacím děrováním, nepropisovací a nečíslovaná,formát A6 na šířku</t>
    </r>
  </si>
  <si>
    <r>
      <t xml:space="preserve">Páska Brother TZE-621 9mm,žlutá - černá barva tisku </t>
    </r>
    <r>
      <rPr>
        <sz val="10"/>
        <rFont val="Comic Sans MS"/>
        <family val="4"/>
        <charset val="238"/>
      </rPr>
      <t>laminovaná, odolná vůči teplotním vlivům a proti oděru</t>
    </r>
    <r>
      <rPr>
        <b/>
        <sz val="10"/>
        <rFont val="Comic Sans MS"/>
        <family val="4"/>
        <charset val="238"/>
      </rPr>
      <t xml:space="preserve">, </t>
    </r>
    <r>
      <rPr>
        <sz val="10"/>
        <rFont val="Comic Sans MS"/>
        <family val="4"/>
        <charset val="238"/>
      </rPr>
      <t>rozměry 9 mm × 8000 mm (Š×D)</t>
    </r>
  </si>
  <si>
    <r>
      <t xml:space="preserve">Stolní organizér (např. Fellowes) </t>
    </r>
    <r>
      <rPr>
        <sz val="10"/>
        <rFont val="Comic Sans MS"/>
        <family val="4"/>
        <charset val="238"/>
      </rPr>
      <t>8 přihrádek, stohovatelné,penvý karton,rohy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vystužené plastovými lištami, rozměry: (šxvxh)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49x26x31cm,</t>
    </r>
  </si>
  <si>
    <r>
      <rPr>
        <b/>
        <sz val="10"/>
        <color theme="1"/>
        <rFont val="Comic Sans MS"/>
        <family val="4"/>
        <charset val="238"/>
      </rPr>
      <t xml:space="preserve">Euroobal U na dokumenty (např. Q-Connect) A4, </t>
    </r>
    <r>
      <rPr>
        <b/>
        <sz val="10"/>
        <rFont val="Comic Sans MS"/>
        <family val="4"/>
        <charset val="238"/>
      </rPr>
      <t>lesklé,</t>
    </r>
    <r>
      <rPr>
        <b/>
        <sz val="10"/>
        <color theme="1"/>
        <rFont val="Comic Sans MS"/>
        <family val="4"/>
        <charset val="238"/>
      </rPr>
      <t xml:space="preserve"> </t>
    </r>
    <r>
      <rPr>
        <b/>
        <strike/>
        <sz val="10"/>
        <color theme="1"/>
        <rFont val="Comic Sans MS"/>
        <family val="4"/>
        <charset val="238"/>
      </rPr>
      <t>1</t>
    </r>
    <r>
      <rPr>
        <b/>
        <sz val="10"/>
        <color theme="1"/>
        <rFont val="Comic Sans MS"/>
        <family val="4"/>
        <charset val="238"/>
      </rPr>
      <t>80 mic.,</t>
    </r>
    <r>
      <rPr>
        <b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prospektové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závěsné obaly typu U (otevřené shora) s rozšířenou kapacitou až 60 listů A4 (při gramáži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80 g/m2),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color theme="1"/>
        <rFont val="Comic Sans MS"/>
        <family val="4"/>
        <charset val="238"/>
      </rPr>
      <t xml:space="preserve">s europerforací </t>
    </r>
  </si>
  <si>
    <r>
      <rPr>
        <b/>
        <sz val="10"/>
        <color theme="1"/>
        <rFont val="Comic Sans MS"/>
        <family val="4"/>
        <charset val="238"/>
      </rPr>
      <t>Euroobal U na dokumenty (např. Q-Connect) A4,</t>
    </r>
    <r>
      <rPr>
        <b/>
        <sz val="10"/>
        <rFont val="Comic Sans MS"/>
        <family val="4"/>
        <charset val="238"/>
      </rPr>
      <t xml:space="preserve"> lesklé</t>
    </r>
    <r>
      <rPr>
        <b/>
        <sz val="10"/>
        <color theme="1"/>
        <rFont val="Comic Sans MS"/>
        <family val="4"/>
        <charset val="238"/>
      </rPr>
      <t xml:space="preserve">, 100mic., </t>
    </r>
    <r>
      <rPr>
        <sz val="10"/>
        <rFont val="Comic Sans MS"/>
        <family val="4"/>
        <charset val="238"/>
      </rPr>
      <t>prospektové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závěsné obaly typu U (otevřené shora),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color theme="1"/>
        <rFont val="Comic Sans MS"/>
        <family val="4"/>
        <charset val="238"/>
      </rPr>
      <t>s europerforací</t>
    </r>
  </si>
  <si>
    <r>
      <rPr>
        <b/>
        <sz val="10"/>
        <color theme="1"/>
        <rFont val="Comic Sans MS"/>
        <family val="4"/>
        <charset val="238"/>
      </rPr>
      <t>Děrovačka (např. Rapid FMC40) stříbrná</t>
    </r>
    <r>
      <rPr>
        <sz val="10"/>
        <color theme="1"/>
        <rFont val="Comic Sans MS"/>
        <family val="4"/>
        <charset val="238"/>
      </rPr>
      <t xml:space="preserve">,výkonná děrovačka s uzamykatelným ramenem ),příložník pro všechny standardní formáty A4,A5,A6, </t>
    </r>
    <r>
      <rPr>
        <sz val="10"/>
        <rFont val="Comic Sans MS"/>
        <family val="4"/>
        <charset val="238"/>
      </rPr>
      <t>kapacita 40 listů (80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g/m2 papíru,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color theme="1"/>
        <rFont val="Comic Sans MS"/>
        <family val="4"/>
        <charset val="238"/>
      </rPr>
      <t>rozměry: (šxvxh) 6,9x14,5x11,5cm</t>
    </r>
  </si>
  <si>
    <r>
      <t xml:space="preserve">Příruční pokladna s mincovníkem (např. Donau) velká,modrá, </t>
    </r>
    <r>
      <rPr>
        <sz val="10"/>
        <rFont val="Comic Sans MS"/>
        <family val="4"/>
        <charset val="238"/>
      </rPr>
      <t>pokladna z</t>
    </r>
    <r>
      <rPr>
        <b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odolného kovu,lakovaná,potažená speciální ochrannou vrstvou,zaoblené hrany,rukojeť pro snadné přenášení,uzamykatelná</t>
    </r>
    <r>
      <rPr>
        <strike/>
        <sz val="10"/>
        <rFont val="Comic Sans MS"/>
        <family val="4"/>
        <charset val="238"/>
      </rPr>
      <t xml:space="preserve">, </t>
    </r>
    <r>
      <rPr>
        <sz val="10"/>
        <rFont val="Comic Sans MS"/>
        <family val="4"/>
        <charset val="238"/>
      </rPr>
      <t>včetně 2 klíčů, rozměry:250x90x180 mm</t>
    </r>
  </si>
  <si>
    <r>
      <t>Popisovač na nábytek (např. Edding 8900) bílý,</t>
    </r>
    <r>
      <rPr>
        <sz val="10"/>
        <rFont val="Comic Sans MS"/>
        <family val="4"/>
        <charset val="238"/>
      </rPr>
      <t>speciální opravný popisovač pro maskování škrábanců a drobných poškození na dýze a různých druzích dřeva, permanentní popisovač s krycími účinky na způsob laku,tok inkoustu řízen ventilem, kulatý hrot</t>
    </r>
    <r>
      <rPr>
        <b/>
        <sz val="10"/>
        <rFont val="Comic Sans MS"/>
        <family val="4"/>
        <charset val="238"/>
      </rPr>
      <t>,</t>
    </r>
    <r>
      <rPr>
        <sz val="10"/>
        <rFont val="Comic Sans MS"/>
        <family val="4"/>
        <charset val="238"/>
      </rPr>
      <t>šíře stopy 1,5-2,0 mm</t>
    </r>
  </si>
  <si>
    <r>
      <t>Stolní polohovatelná LED lampa (např. Ecolite ADEPT) černá,</t>
    </r>
    <r>
      <rPr>
        <sz val="10"/>
        <rFont val="Comic Sans MS"/>
        <family val="4"/>
        <charset val="238"/>
      </rPr>
      <t>kancelářská stolní lampička typu pantograf s vysoce úspornou LED technologii s SMD čipy s otočnými klouby pro pohodlné nastavení polohy dle potřeby, podstavec a šroubová svorka pro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upevnění ke stolu bílé světlo: 4000 Kelvinů, světelný tok: 630 lm, rozměry (vxšxd)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640x200x310</t>
    </r>
    <r>
      <rPr>
        <b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mm</t>
    </r>
  </si>
  <si>
    <r>
      <rPr>
        <b/>
        <sz val="10"/>
        <color rgb="FF3D3935"/>
        <rFont val="Comic Sans MS"/>
        <family val="4"/>
        <charset val="238"/>
      </rPr>
      <t>Skartovačka (např.</t>
    </r>
    <r>
      <rPr>
        <sz val="10"/>
        <color rgb="FF3D3935"/>
        <rFont val="Comic Sans MS"/>
        <family val="4"/>
        <charset val="238"/>
      </rPr>
      <t xml:space="preserve"> </t>
    </r>
    <r>
      <rPr>
        <b/>
        <sz val="10"/>
        <color rgb="FF3D3935"/>
        <rFont val="Comic Sans MS"/>
        <family val="4"/>
        <charset val="238"/>
      </rPr>
      <t>Rexel Momentum X410</t>
    </r>
    <r>
      <rPr>
        <sz val="10"/>
        <color rgb="FF3D3935"/>
        <rFont val="Comic Sans MS"/>
        <family val="4"/>
        <charset val="238"/>
      </rPr>
      <t xml:space="preserve">) </t>
    </r>
    <r>
      <rPr>
        <sz val="10"/>
        <rFont val="Comic Sans MS"/>
        <family val="4"/>
        <charset val="238"/>
      </rPr>
      <t>křížový</t>
    </r>
    <r>
      <rPr>
        <sz val="10"/>
        <color rgb="FF3D3935"/>
        <rFont val="Comic Sans MS"/>
        <family val="4"/>
        <charset val="238"/>
      </rPr>
      <t xml:space="preserve"> řez na částice 4 x 28 mm, </t>
    </r>
    <r>
      <rPr>
        <sz val="10"/>
        <rFont val="Comic Sans MS"/>
        <family val="4"/>
        <charset val="238"/>
      </rPr>
      <t>stupeň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utajení: P4/NNI 1,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technologie proti zaseknutí papíru, automatický zpětný chod, doba nepřetržitého chodu max. 6 minut</t>
    </r>
    <r>
      <rPr>
        <strike/>
        <sz val="10"/>
        <color rgb="FF3D3935"/>
        <rFont val="Comic Sans MS"/>
        <family val="4"/>
        <charset val="238"/>
      </rPr>
      <t xml:space="preserve"> </t>
    </r>
    <r>
      <rPr>
        <sz val="10"/>
        <color rgb="FF3D3935"/>
        <rFont val="Comic Sans MS"/>
        <family val="4"/>
        <charset val="238"/>
      </rPr>
      <t xml:space="preserve">skartuje 6-10 listů včetně drátků do sešívačky, objem koše: 23 l, </t>
    </r>
    <r>
      <rPr>
        <sz val="10"/>
        <rFont val="Comic Sans MS"/>
        <family val="4"/>
        <charset val="238"/>
      </rPr>
      <t>rozměry: (šxvxh)35,6x42,3x23,8 cm</t>
    </r>
    <r>
      <rPr>
        <sz val="10"/>
        <color rgb="FFFF0000"/>
        <rFont val="Comic Sans MS"/>
        <family val="4"/>
        <charset val="238"/>
      </rPr>
      <t xml:space="preserve"> </t>
    </r>
  </si>
  <si>
    <r>
      <rPr>
        <b/>
        <sz val="10"/>
        <color rgb="FF3D3935"/>
        <rFont val="Comic Sans MS"/>
        <family val="4"/>
        <charset val="238"/>
      </rPr>
      <t>Ultra odolné etikety (</t>
    </r>
    <r>
      <rPr>
        <b/>
        <sz val="10"/>
        <rFont val="Comic Sans MS"/>
        <family val="4"/>
        <charset val="238"/>
      </rPr>
      <t>např.</t>
    </r>
    <r>
      <rPr>
        <b/>
        <sz val="10"/>
        <color rgb="FF3D3935"/>
        <rFont val="Comic Sans MS"/>
        <family val="4"/>
        <charset val="238"/>
      </rPr>
      <t>Avery Zweckform</t>
    </r>
    <r>
      <rPr>
        <sz val="10"/>
        <rFont val="Comic Sans MS"/>
        <family val="4"/>
        <charset val="238"/>
      </rPr>
      <t xml:space="preserve"> </t>
    </r>
    <r>
      <rPr>
        <b/>
        <sz val="10"/>
        <rFont val="Comic Sans MS"/>
        <family val="4"/>
        <charset val="238"/>
      </rPr>
      <t xml:space="preserve">) </t>
    </r>
    <r>
      <rPr>
        <sz val="10"/>
        <color rgb="FF3D3935"/>
        <rFont val="Comic Sans MS"/>
        <family val="4"/>
        <charset val="238"/>
      </rPr>
      <t xml:space="preserve">bílé, 210 x 297 mm,  </t>
    </r>
    <r>
      <rPr>
        <sz val="10"/>
        <rFont val="Comic Sans MS"/>
        <family val="4"/>
        <charset val="238"/>
      </rPr>
      <t>silně lepivé PET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etikety pro černobílý i barevný laserový tisk</t>
    </r>
    <r>
      <rPr>
        <sz val="10"/>
        <color rgb="FF3D3935"/>
        <rFont val="Comic Sans MS"/>
        <family val="4"/>
        <charset val="238"/>
      </rPr>
      <t>,</t>
    </r>
    <r>
      <rPr>
        <sz val="10"/>
        <rFont val="Comic Sans MS"/>
        <family val="4"/>
        <charset val="238"/>
      </rPr>
      <t>silná přilnavost etiket k různým povrchům,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odolnost vůči mnohým rozpouštědlům a čisticím prostředkům,</t>
    </r>
    <r>
      <rPr>
        <sz val="10"/>
        <color rgb="FF3D3935"/>
        <rFont val="Comic Sans MS"/>
        <family val="4"/>
        <charset val="238"/>
      </rPr>
      <t xml:space="preserve"> mastnotě, špíně, UV záření a teplotám mezi -40°C a + 150°C,</t>
    </r>
    <r>
      <rPr>
        <sz val="10"/>
        <rFont val="Comic Sans MS"/>
        <family val="4"/>
        <charset val="238"/>
      </rPr>
      <t>vhodné</t>
    </r>
    <r>
      <rPr>
        <sz val="10"/>
        <color rgb="FF3D3935"/>
        <rFont val="Comic Sans MS"/>
        <family val="4"/>
        <charset val="238"/>
      </rPr>
      <t xml:space="preserve"> pro značení ve výrobě, skladech, ke značení kontejnerů apod. Počet etiket: 10, počet archů: 10, etiket na archu 1ks</t>
    </r>
  </si>
  <si>
    <r>
      <rPr>
        <b/>
        <sz val="10"/>
        <rFont val="Comic Sans MS"/>
        <family val="4"/>
        <charset val="238"/>
      </rPr>
      <t xml:space="preserve">Zakládací kapsa pro dokumenty - A4, závěsná, s chlopní (např. Leitz), </t>
    </r>
    <r>
      <rPr>
        <sz val="10"/>
        <rFont val="Comic Sans MS"/>
        <family val="4"/>
        <charset val="238"/>
      </rPr>
      <t xml:space="preserve">rozšířená kapacita pro zakládání katalogů, ceníků aj. objemných dokumentů, hladký PP 170 mikronů., otevřené spodní rohy (výřez), spodní a boční klínek o šířce 23 mm zajišťuje, že materiál není deformovaný </t>
    </r>
  </si>
  <si>
    <r>
      <t xml:space="preserve">Transparentní zakládací obal "U" A4, závěsný (např. Leitz) </t>
    </r>
    <r>
      <rPr>
        <sz val="10"/>
        <rFont val="Comic Sans MS"/>
        <family val="4"/>
        <charset val="238"/>
      </rPr>
      <t>s rozšířenou kapacitou pro zakládání katalogů, ceníků aj. objemných dokumentů, hladký PP 140 mikronů., otevřené spodní rohy (výřez), spodní a boční klínek o šířce 23mm zajišťuje, že materiál není deformovaný</t>
    </r>
  </si>
  <si>
    <r>
      <rPr>
        <b/>
        <sz val="10"/>
        <rFont val="Comic Sans MS"/>
        <family val="4"/>
        <charset val="238"/>
      </rPr>
      <t xml:space="preserve">Portfolio Pocket - </t>
    </r>
    <r>
      <rPr>
        <sz val="10"/>
        <rFont val="Comic Sans MS"/>
        <family val="4"/>
        <charset val="238"/>
      </rPr>
      <t>koženkové desky se zipem,</t>
    </r>
    <r>
      <rPr>
        <b/>
        <strike/>
        <sz val="10"/>
        <rFont val="Comic Sans MS"/>
        <family val="4"/>
        <charset val="238"/>
      </rPr>
      <t>.</t>
    </r>
    <r>
      <rPr>
        <sz val="10"/>
        <rFont val="Comic Sans MS"/>
        <family val="4"/>
        <charset val="238"/>
      </rPr>
      <t xml:space="preserve">blok A5 </t>
    </r>
    <r>
      <rPr>
        <b/>
        <strike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kalkulačka, vnitřní kapsy,rozměr: 180 x 250 x 35 mm</t>
    </r>
    <r>
      <rPr>
        <sz val="10"/>
        <color rgb="FF003B82"/>
        <rFont val="Comic Sans MS"/>
        <family val="4"/>
        <charset val="238"/>
      </rPr>
      <t>.</t>
    </r>
  </si>
  <si>
    <r>
      <rPr>
        <b/>
        <sz val="10"/>
        <color theme="1"/>
        <rFont val="Comic Sans MS"/>
        <family val="4"/>
        <charset val="238"/>
      </rPr>
      <t>Kancelářský laminátor (např. GBC</t>
    </r>
    <r>
      <rPr>
        <sz val="10"/>
        <color theme="1"/>
        <rFont val="Comic Sans MS"/>
        <family val="4"/>
        <charset val="238"/>
      </rPr>
      <t xml:space="preserve"> </t>
    </r>
    <r>
      <rPr>
        <b/>
        <sz val="10"/>
        <color theme="1"/>
        <rFont val="Comic Sans MS"/>
        <family val="4"/>
        <charset val="238"/>
      </rPr>
      <t>Fusion 1100L A4)</t>
    </r>
    <r>
      <rPr>
        <b/>
        <strike/>
        <sz val="10"/>
        <color theme="1"/>
        <rFont val="Comic Sans MS"/>
        <family val="4"/>
        <charset val="238"/>
      </rPr>
      <t xml:space="preserve"> </t>
    </r>
    <r>
      <rPr>
        <sz val="10"/>
        <color theme="1"/>
        <rFont val="Comic Sans MS"/>
        <family val="4"/>
        <charset val="238"/>
      </rPr>
      <t>pracovní šíře 241 mm, v</t>
    </r>
    <r>
      <rPr>
        <sz val="10"/>
        <rFont val="Comic Sans MS"/>
        <family val="4"/>
        <charset val="238"/>
      </rPr>
      <t>ýběr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 xml:space="preserve">tloušťky kapsy posuvníkem, tepelné kapsy 2 x 75/80 nebo 2 x 125 mikronů </t>
    </r>
    <r>
      <rPr>
        <sz val="10"/>
        <color theme="1"/>
        <rFont val="Comic Sans MS"/>
        <family val="4"/>
        <charset val="238"/>
      </rPr>
      <t xml:space="preserve">maximální kapacita laminovaného dokumentu: 0,7 mm, rychlost laminace: 330 mm/min, 60 listů A4/hod., rychlost zahřátí: 4 minuty, laminování za studena </t>
    </r>
    <r>
      <rPr>
        <sz val="10"/>
        <rFont val="Comic Sans MS"/>
        <family val="4"/>
        <charset val="238"/>
      </rPr>
      <t>zelený indikátor a zvukový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signál připravenosti</t>
    </r>
    <r>
      <rPr>
        <sz val="10"/>
        <color theme="1"/>
        <rFont val="Comic Sans MS"/>
        <family val="4"/>
        <charset val="238"/>
      </rPr>
      <t xml:space="preserve">, automatické vypínání, rozměry: 370×108×80 mm, </t>
    </r>
    <r>
      <rPr>
        <strike/>
        <sz val="10"/>
        <color theme="1"/>
        <rFont val="Comic Sans MS"/>
        <family val="4"/>
        <charset val="238"/>
      </rPr>
      <t xml:space="preserve"> </t>
    </r>
  </si>
  <si>
    <r>
      <t xml:space="preserve">Uzavíratelné složky pro řidiče (např.PP) </t>
    </r>
    <r>
      <rPr>
        <sz val="10"/>
        <color theme="1"/>
        <rFont val="Comic Sans MS"/>
        <family val="4"/>
        <charset val="238"/>
      </rPr>
      <t>uzavíratelné desky,</t>
    </r>
    <r>
      <rPr>
        <sz val="10"/>
        <rFont val="Comic Sans MS"/>
        <family val="4"/>
        <charset val="238"/>
      </rPr>
      <t xml:space="preserve"> 4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color theme="1"/>
        <rFont val="Comic Sans MS"/>
        <family val="4"/>
        <charset val="238"/>
      </rPr>
      <t>kapsy na vizitky, rychlosvorka,formát A5</t>
    </r>
  </si>
  <si>
    <r>
      <rPr>
        <b/>
        <sz val="10"/>
        <color rgb="FF3D3935"/>
        <rFont val="Comic Sans MS"/>
        <family val="4"/>
        <charset val="238"/>
      </rPr>
      <t>Prezentační 4kroužkový pořadač - A4, šíře hřbetu 8 cm, bílý (např.PP Karton)</t>
    </r>
    <r>
      <rPr>
        <sz val="10"/>
        <color rgb="FF3D3935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kapacita až 675 listů, čtyřkroužková mechanika typu D (70 mm), lepenka potažená PVC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fólií s transparentní kapsou na přední straně i hřbetu</t>
    </r>
    <r>
      <rPr>
        <sz val="10"/>
        <color rgb="FFFF0000"/>
        <rFont val="Comic Sans MS"/>
        <family val="4"/>
        <charset val="238"/>
      </rPr>
      <t xml:space="preserve"> </t>
    </r>
  </si>
  <si>
    <r>
      <t>Podpěra nohou (např.Q-Connect )- základní, černá</t>
    </r>
    <r>
      <rPr>
        <sz val="10"/>
        <color rgb="FF3D3935"/>
        <rFont val="Comic Sans MS"/>
        <family val="4"/>
        <charset val="238"/>
      </rPr>
      <t xml:space="preserve"> ekonomická podnožka </t>
    </r>
    <r>
      <rPr>
        <sz val="10"/>
        <rFont val="Comic Sans MS"/>
        <family val="4"/>
        <charset val="238"/>
      </rPr>
      <t>s</t>
    </r>
    <r>
      <rPr>
        <sz val="10"/>
        <color rgb="FF3D3935"/>
        <rFont val="Comic Sans MS"/>
        <family val="4"/>
        <charset val="238"/>
      </rPr>
      <t xml:space="preserve"> hrbolky na povrchu pro masáž chodidel, volitelný sklon: od 0° do 15°</t>
    </r>
    <r>
      <rPr>
        <b/>
        <sz val="10"/>
        <rFont val="Comic Sans MS"/>
        <family val="4"/>
        <charset val="238"/>
      </rPr>
      <t xml:space="preserve">, </t>
    </r>
    <r>
      <rPr>
        <sz val="10"/>
        <rFont val="Comic Sans MS"/>
        <family val="4"/>
        <charset val="238"/>
      </rPr>
      <t>rozměr opěrky: 44,8 x 32,5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cmVýška výška: 9,0 cm</t>
    </r>
  </si>
  <si>
    <r>
      <rPr>
        <b/>
        <sz val="10"/>
        <rFont val="Comic Sans MS"/>
        <family val="4"/>
        <charset val="238"/>
      </rPr>
      <t>ALTECO Paint Marker popisovač černý,</t>
    </r>
    <r>
      <rPr>
        <sz val="10"/>
        <rFont val="Comic Sans MS"/>
        <family val="4"/>
        <charset val="238"/>
      </rPr>
      <t>rychleschnoucí voděodolný fix na olejové bázi pro všechny povrchy, částečně i mokré a mastné, keramika, sklo, papír, plast, guma, ocel, dřevo, vhodný pro vnitřní i venkovní použití, snadná aplikace, rychleschnoucí, odolný proti vodě a otěru, extra odolný a trvanlivý, odstranitelný acetonem, šířka čáry 2 mm</t>
    </r>
  </si>
  <si>
    <r>
      <rPr>
        <b/>
        <sz val="10"/>
        <rFont val="Comic Sans MS"/>
        <family val="4"/>
        <charset val="238"/>
      </rPr>
      <t>Skener (např.</t>
    </r>
    <r>
      <rPr>
        <sz val="10"/>
        <rFont val="Comic Sans MS"/>
        <family val="4"/>
        <charset val="238"/>
      </rPr>
      <t xml:space="preserve"> </t>
    </r>
    <r>
      <rPr>
        <b/>
        <sz val="10"/>
        <rFont val="Comic Sans MS"/>
        <family val="4"/>
        <charset val="238"/>
      </rPr>
      <t xml:space="preserve">EPSON WorkForce DS-1660W) </t>
    </r>
    <r>
      <rPr>
        <sz val="10"/>
        <rFont val="Comic Sans MS"/>
        <family val="4"/>
        <charset val="238"/>
      </rPr>
      <t>stolní, plochý, průtahový a dokumentový skener, s podavačem, duplex, optické rozlišení (ADF) 600x600 DPI, skenovací rozlišení 1.200x1.200 DPI, rychlost skenování až 25 str./min., skenování textů, připojení USB 3.0 a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WIFI, formáty papíru: A4, A5, A6, B5, Letter, Letter Legal, rozměry: (šxhxv) 451x315x120 mm )</t>
    </r>
  </si>
  <si>
    <r>
      <rPr>
        <b/>
        <sz val="10"/>
        <color rgb="FF3D3935"/>
        <rFont val="Comic Sans MS"/>
        <family val="4"/>
        <charset val="238"/>
      </rPr>
      <t>Permanentní popisovač Centropen 2686</t>
    </r>
    <r>
      <rPr>
        <sz val="10"/>
        <color rgb="FF3D3935"/>
        <rFont val="Comic Sans MS"/>
        <family val="4"/>
        <charset val="238"/>
      </rPr>
      <t xml:space="preserve"> - kulatý hrot, bílý,univerzální permanentní popisovač s inkoustem na vodní bázi,</t>
    </r>
    <r>
      <rPr>
        <sz val="10"/>
        <rFont val="Comic Sans MS"/>
        <family val="4"/>
        <charset val="238"/>
      </rPr>
      <t xml:space="preserve"> odolný</t>
    </r>
    <r>
      <rPr>
        <sz val="10"/>
        <color rgb="FF3D3935"/>
        <rFont val="Comic Sans MS"/>
        <family val="4"/>
        <charset val="238"/>
      </rPr>
      <t xml:space="preserve"> vodě, otěru a povětrnostním vlivům,šíře stopy: 1,2 mm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</si>
  <si>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Comic Sans MS"/>
        <family val="4"/>
        <charset val="238"/>
      </rPr>
      <t>Nobo plánovací tabule roční</t>
    </r>
    <r>
      <rPr>
        <sz val="10"/>
        <rFont val="Comic Sans MS"/>
        <family val="4"/>
        <charset val="238"/>
      </rPr>
      <t xml:space="preserve"> - univerzální roční magnetická popisovatelná tabule,</t>
    </r>
    <r>
      <rPr>
        <strike/>
        <sz val="1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magnetický povrch stíratelný za sucha, povrch - lakovaná ocel,pomocné linie vykreslují 31 řádků a 12 sloupců plus indexový sloupec,integrovaná magnetická stěrka a výsuvný zásobník na popisovače,magnetický držák na popisovač,LCD ukazatel času a data,lehká hliníková konstrukce,povrchová úprava dodává vzhled ušlechtilé nerezové</t>
    </r>
    <r>
      <rPr>
        <sz val="9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oceli, rozměr: 105 x 60 x 2,7 cm</t>
    </r>
  </si>
  <si>
    <r>
      <rPr>
        <b/>
        <sz val="10"/>
        <color rgb="FF3D3935"/>
        <rFont val="Comic Sans MS"/>
        <family val="4"/>
        <charset val="238"/>
      </rPr>
      <t>Bezdrátová sešívačka (např.Plus)</t>
    </r>
    <r>
      <rPr>
        <sz val="10"/>
        <color rgb="FF3D3935"/>
        <rFont val="Comic Sans MS"/>
        <family val="4"/>
        <charset val="238"/>
      </rPr>
      <t>,černá,bezesponková sešívačka,</t>
    </r>
    <r>
      <rPr>
        <sz val="10"/>
        <rFont val="Comic Sans MS"/>
        <family val="4"/>
        <charset val="238"/>
      </rPr>
      <t xml:space="preserve"> kapacita sešívání až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10 listů, sešívání: ploché i otevřené, rozměry: (š×v×h) 13.3 x 10.2 x 7.6 cm,</t>
    </r>
    <r>
      <rPr>
        <sz val="10"/>
        <color rgb="FF3D3935"/>
        <rFont val="Comic Sans MS"/>
        <family val="4"/>
        <charset val="238"/>
      </rPr>
      <t xml:space="preserve">  </t>
    </r>
  </si>
  <si>
    <r>
      <t>Euroobaly U s rozšířenou kapacitou A4+</t>
    </r>
    <r>
      <rPr>
        <b/>
        <sz val="10"/>
        <rFont val="Comic Sans MS"/>
        <family val="4"/>
        <charset val="238"/>
      </rPr>
      <t xml:space="preserve"> (např. Bantex)</t>
    </r>
    <r>
      <rPr>
        <b/>
        <sz val="10"/>
        <color rgb="FF3D3935"/>
        <rFont val="Comic Sans MS"/>
        <family val="4"/>
        <charset val="238"/>
      </rPr>
      <t xml:space="preserve">, </t>
    </r>
    <r>
      <rPr>
        <sz val="10"/>
        <color rgb="FF3D3935"/>
        <rFont val="Comic Sans MS"/>
        <family val="4"/>
        <charset val="238"/>
      </rPr>
      <t xml:space="preserve">matné, 100 mic,materiál polypropylen průhledný s matnou povrchovou úpravou, </t>
    </r>
    <r>
      <rPr>
        <sz val="10"/>
        <rFont val="Comic Sans MS"/>
        <family val="4"/>
        <charset val="238"/>
      </rPr>
      <t>jemný krupičkový povrch, kapacita: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80 listů, rozměry (šxv) 22,0 x 30,0 cm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color rgb="FF3D3935"/>
        <rFont val="Comic Sans MS"/>
        <family val="4"/>
        <charset val="238"/>
      </rPr>
      <t xml:space="preserve"> </t>
    </r>
  </si>
  <si>
    <t>Kancelářské potřeby_Mimořádné požadavky 2025 - ZHV_PS6,PS9</t>
  </si>
  <si>
    <r>
      <rPr>
        <b/>
        <sz val="10"/>
        <color rgb="FF212529"/>
        <rFont val="Comic Sans MS"/>
        <family val="4"/>
        <charset val="238"/>
      </rPr>
      <t>Celkem</t>
    </r>
    <r>
      <rPr>
        <b/>
        <sz val="10"/>
        <color rgb="FF212529"/>
        <rFont val="Segoe UI"/>
        <family val="2"/>
        <charset val="238"/>
      </rPr>
      <t>:</t>
    </r>
  </si>
  <si>
    <r>
      <rPr>
        <b/>
        <sz val="10"/>
        <rFont val="Comic Sans MS"/>
        <family val="4"/>
        <charset val="238"/>
      </rPr>
      <t>Skartovačka (např.Rexel Optimum AutoFeed+130X EU)</t>
    </r>
    <r>
      <rPr>
        <b/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automatické podávání až 130 listů papíru formátu A4 (80g/m2) najednou, otvor pro manuální plnění až po 8 listech,křížový řez P-4 (4x28 mm), NNI 1,44l vyjímatelný koš,technologie proti zaseknutí papíru,skartuje kreditní karty,kancelářské sponky a drátky sešívaček,doba nepřetržitého provozu 30 minut s chladícím ventilátorem,režim spánku po 3 minutách nečinnosti,dotykový ovládací panel,mimořádně tichý provoz 55 dBA,infračervený senzor plného koše, rozměry: (šxvxh)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430x685x505 mm</t>
    </r>
  </si>
  <si>
    <r>
      <rPr>
        <b/>
        <sz val="10"/>
        <color rgb="FF3D3935"/>
        <rFont val="Comic Sans MS"/>
        <family val="4"/>
        <charset val="238"/>
      </rPr>
      <t>Lepící guma (např.Q-Connect)</t>
    </r>
    <r>
      <rPr>
        <sz val="10"/>
        <color rgb="FF3D3935"/>
        <rFont val="Comic Sans MS"/>
        <family val="4"/>
        <charset val="238"/>
      </rPr>
      <t>98Ks,samolepící montážní guma,ideální na plakáty, listiny,</t>
    </r>
    <r>
      <rPr>
        <sz val="10"/>
        <color rgb="FFFF0000"/>
        <rFont val="Comic Sans MS"/>
        <family val="4"/>
        <charset val="238"/>
      </rPr>
      <t xml:space="preserve"> </t>
    </r>
    <r>
      <rPr>
        <sz val="10"/>
        <rFont val="Comic Sans MS"/>
        <family val="4"/>
        <charset val="238"/>
      </rPr>
      <t>rozměr archu: 6 x 14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</si>
</sst>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;[Red]#,##0.00\ &quot;Kč&quot;"/>
    <numFmt numFmtId="165" formatCode="#,##0.00\ _K_č;[Red]#,##0.00\ _K_č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Comic Sans MS"/>
      <family val="4"/>
      <charset val="238"/>
    </font>
    <font>
      <b/>
      <sz val="10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sz val="10"/>
      <name val="Comic Sans MS"/>
      <family val="4"/>
      <charset val="238"/>
    </font>
    <font>
      <sz val="11"/>
      <color theme="1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0"/>
      <color rgb="FF212529"/>
      <name val="Segoe UI"/>
      <family val="2"/>
      <charset val="238"/>
    </font>
    <font>
      <sz val="10"/>
      <color rgb="FF3D3935"/>
      <name val="Comic Sans MS"/>
      <family val="4"/>
      <charset val="238"/>
    </font>
    <font>
      <b/>
      <sz val="10"/>
      <color rgb="FF3D3935"/>
      <name val="Comic Sans MS"/>
      <family val="4"/>
      <charset val="238"/>
    </font>
    <font>
      <b/>
      <sz val="10"/>
      <color rgb="FF003B82"/>
      <name val="Comic Sans MS"/>
      <family val="4"/>
      <charset val="238"/>
    </font>
    <font>
      <sz val="10"/>
      <color rgb="FF003B82"/>
      <name val="Comic Sans MS"/>
      <family val="4"/>
      <charset val="238"/>
    </font>
    <font>
      <sz val="9"/>
      <name val="Comic Sans MS"/>
      <family val="4"/>
      <charset val="238"/>
    </font>
    <font>
      <b/>
      <strike/>
      <sz val="10"/>
      <name val="Comic Sans MS"/>
      <family val="4"/>
      <charset val="238"/>
    </font>
    <font>
      <b/>
      <sz val="10"/>
      <color rgb="FFFF0000"/>
      <name val="Comic Sans MS"/>
      <family val="4"/>
      <charset val="238"/>
    </font>
    <font>
      <strike/>
      <sz val="10"/>
      <name val="Comic Sans MS"/>
      <family val="4"/>
      <charset val="238"/>
    </font>
    <font>
      <sz val="10"/>
      <color rgb="FFFF0000"/>
      <name val="Comic Sans MS"/>
      <family val="4"/>
      <charset val="238"/>
    </font>
    <font>
      <strike/>
      <sz val="10"/>
      <color rgb="FF3D3935"/>
      <name val="Comic Sans MS"/>
      <family val="4"/>
      <charset val="238"/>
    </font>
    <font>
      <b/>
      <strike/>
      <sz val="10"/>
      <color theme="1"/>
      <name val="Comic Sans MS"/>
      <family val="4"/>
      <charset val="238"/>
    </font>
    <font>
      <strike/>
      <sz val="10"/>
      <color theme="1"/>
      <name val="Comic Sans MS"/>
      <family val="4"/>
      <charset val="238"/>
    </font>
    <font>
      <b/>
      <sz val="10"/>
      <color rgb="FF212529"/>
      <name val="Segoe UI"/>
      <family val="4"/>
      <charset val="238"/>
    </font>
    <font>
      <b/>
      <sz val="10"/>
      <color rgb="FF212529"/>
      <name val="Comic Sans MS"/>
      <family val="4"/>
      <charset val="238"/>
    </font>
    <font>
      <b/>
      <sz val="10"/>
      <color rgb="FF212529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6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2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1" xfId="0" applyFont="1" applyBorder="1"/>
    <xf numFmtId="0" fontId="3" fillId="0" borderId="0" xfId="0" applyFont="1" applyAlignment="1">
      <alignment vertical="top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3" fillId="0" borderId="9" xfId="0" applyFont="1" applyBorder="1"/>
    <xf numFmtId="0" fontId="6" fillId="0" borderId="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5" fillId="0" borderId="0" xfId="0" applyFont="1"/>
    <xf numFmtId="0" fontId="5" fillId="0" borderId="22" xfId="0" applyFont="1" applyBorder="1" applyAlignment="1">
      <alignment vertical="center"/>
    </xf>
    <xf numFmtId="165" fontId="5" fillId="0" borderId="23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/>
    </xf>
    <xf numFmtId="164" fontId="5" fillId="0" borderId="23" xfId="0" applyNumberFormat="1" applyFont="1" applyBorder="1" applyAlignment="1">
      <alignment horizontal="right"/>
    </xf>
    <xf numFmtId="164" fontId="5" fillId="0" borderId="23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23" xfId="0" applyNumberFormat="1" applyFont="1" applyBorder="1" applyAlignment="1">
      <alignment horizontal="right"/>
    </xf>
    <xf numFmtId="165" fontId="5" fillId="0" borderId="0" xfId="0" applyNumberFormat="1" applyFont="1"/>
    <xf numFmtId="0" fontId="6" fillId="0" borderId="18" xfId="0" applyFont="1" applyBorder="1" applyAlignment="1">
      <alignment vertical="top"/>
    </xf>
    <xf numFmtId="165" fontId="5" fillId="0" borderId="10" xfId="0" applyNumberFormat="1" applyFont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164" fontId="3" fillId="0" borderId="0" xfId="0" applyNumberFormat="1" applyFont="1"/>
    <xf numFmtId="0" fontId="1" fillId="0" borderId="24" xfId="0" applyFont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3" fillId="0" borderId="27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top" wrapText="1"/>
    </xf>
    <xf numFmtId="0" fontId="3" fillId="0" borderId="33" xfId="0" applyFont="1" applyBorder="1" applyAlignment="1">
      <alignment horizontal="center" vertical="top"/>
    </xf>
    <xf numFmtId="0" fontId="2" fillId="0" borderId="12" xfId="0" applyFont="1" applyBorder="1"/>
    <xf numFmtId="0" fontId="8" fillId="0" borderId="20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3" fillId="0" borderId="33" xfId="0" applyFont="1" applyBorder="1"/>
    <xf numFmtId="164" fontId="2" fillId="0" borderId="33" xfId="0" applyNumberFormat="1" applyFont="1" applyBorder="1" applyAlignment="1">
      <alignment horizontal="center" vertical="center"/>
    </xf>
    <xf numFmtId="0" fontId="3" fillId="0" borderId="24" xfId="0" applyFont="1" applyBorder="1"/>
    <xf numFmtId="164" fontId="2" fillId="0" borderId="10" xfId="0" applyNumberFormat="1" applyFont="1" applyBorder="1" applyAlignment="1">
      <alignment horizontal="center" vertical="center"/>
    </xf>
    <xf numFmtId="0" fontId="2" fillId="0" borderId="4" xfId="0" applyFont="1" applyBorder="1"/>
    <xf numFmtId="0" fontId="0" fillId="0" borderId="24" xfId="0" applyBorder="1"/>
    <xf numFmtId="0" fontId="6" fillId="0" borderId="24" xfId="0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top"/>
    </xf>
    <xf numFmtId="164" fontId="6" fillId="0" borderId="16" xfId="0" applyNumberFormat="1" applyFont="1" applyBorder="1" applyAlignment="1">
      <alignment horizontal="center" vertical="top"/>
    </xf>
    <xf numFmtId="0" fontId="20" fillId="0" borderId="12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center" vertical="top"/>
    </xf>
    <xf numFmtId="0" fontId="6" fillId="0" borderId="24" xfId="0" applyFont="1" applyBorder="1" applyAlignment="1">
      <alignment horizontal="right" vertical="top"/>
    </xf>
    <xf numFmtId="164" fontId="6" fillId="0" borderId="9" xfId="0" applyNumberFormat="1" applyFont="1" applyBorder="1" applyAlignment="1">
      <alignment horizontal="center" vertical="top"/>
    </xf>
    <xf numFmtId="0" fontId="8" fillId="0" borderId="20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0" fillId="0" borderId="21" xfId="0" applyBorder="1"/>
    <xf numFmtId="0" fontId="5" fillId="0" borderId="21" xfId="0" applyFont="1" applyBorder="1" applyAlignment="1">
      <alignment vertical="center"/>
    </xf>
    <xf numFmtId="0" fontId="8" fillId="0" borderId="32" xfId="0" applyFont="1" applyBorder="1" applyAlignment="1">
      <alignment vertical="top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8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2FC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Normal="100" workbookViewId="0">
      <selection activeCell="G4" sqref="G4"/>
    </sheetView>
  </sheetViews>
  <sheetFormatPr defaultRowHeight="15" x14ac:dyDescent="0.25"/>
  <cols>
    <col min="1" max="1" width="80.140625" customWidth="1"/>
    <col min="2" max="2" width="9.5703125" customWidth="1"/>
    <col min="3" max="4" width="9.7109375" customWidth="1"/>
    <col min="5" max="7" width="19.7109375" customWidth="1"/>
    <col min="8" max="8" width="21.85546875" customWidth="1"/>
    <col min="11" max="11" width="8.7109375" customWidth="1"/>
    <col min="12" max="14" width="9.140625" hidden="1" customWidth="1"/>
  </cols>
  <sheetData>
    <row r="1" spans="1:9" ht="30" customHeight="1" thickBot="1" x14ac:dyDescent="0.3">
      <c r="A1" s="93" t="s">
        <v>59</v>
      </c>
      <c r="B1" s="94"/>
      <c r="C1" s="94"/>
      <c r="D1" s="94"/>
      <c r="E1" s="94"/>
      <c r="F1" s="94"/>
      <c r="G1" s="94"/>
      <c r="H1" s="94"/>
      <c r="I1" s="87"/>
    </row>
    <row r="2" spans="1:9" ht="51" customHeight="1" thickBot="1" x14ac:dyDescent="0.3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52.5" customHeight="1" x14ac:dyDescent="0.25">
      <c r="A3" s="42" t="s">
        <v>41</v>
      </c>
      <c r="B3" s="12" t="s">
        <v>12</v>
      </c>
      <c r="C3" s="5">
        <v>1</v>
      </c>
      <c r="D3" s="12">
        <v>1</v>
      </c>
      <c r="E3" s="91">
        <v>0</v>
      </c>
      <c r="F3" s="45">
        <f>E3*D3</f>
        <v>0</v>
      </c>
      <c r="G3" s="45">
        <f t="shared" ref="G3:G7" si="0">F3*0.21</f>
        <v>0</v>
      </c>
      <c r="H3" s="46">
        <f t="shared" ref="H3:H7" si="1">(F3*1.21)</f>
        <v>0</v>
      </c>
    </row>
    <row r="4" spans="1:9" ht="53.1" customHeight="1" x14ac:dyDescent="0.25">
      <c r="A4" s="42" t="s">
        <v>42</v>
      </c>
      <c r="B4" s="12" t="s">
        <v>12</v>
      </c>
      <c r="C4" s="5">
        <v>1</v>
      </c>
      <c r="D4" s="7">
        <v>2</v>
      </c>
      <c r="E4" s="91">
        <v>0</v>
      </c>
      <c r="F4" s="45">
        <f t="shared" ref="F4:F7" si="2">E4*D4</f>
        <v>0</v>
      </c>
      <c r="G4" s="45">
        <f t="shared" si="0"/>
        <v>0</v>
      </c>
      <c r="H4" s="46">
        <f t="shared" si="1"/>
        <v>0</v>
      </c>
    </row>
    <row r="5" spans="1:9" ht="70.5" customHeight="1" x14ac:dyDescent="0.25">
      <c r="A5" s="42" t="s">
        <v>43</v>
      </c>
      <c r="B5" s="7" t="s">
        <v>12</v>
      </c>
      <c r="C5" s="7">
        <v>1</v>
      </c>
      <c r="D5" s="7">
        <v>1</v>
      </c>
      <c r="E5" s="90">
        <v>0</v>
      </c>
      <c r="F5" s="45">
        <f t="shared" si="2"/>
        <v>0</v>
      </c>
      <c r="G5" s="45">
        <f t="shared" si="0"/>
        <v>0</v>
      </c>
      <c r="H5" s="46">
        <f t="shared" si="1"/>
        <v>0</v>
      </c>
    </row>
    <row r="6" spans="1:9" ht="70.5" customHeight="1" x14ac:dyDescent="0.25">
      <c r="A6" s="61" t="s">
        <v>44</v>
      </c>
      <c r="B6" s="7" t="s">
        <v>12</v>
      </c>
      <c r="C6" s="7">
        <v>1</v>
      </c>
      <c r="D6" s="7">
        <v>1</v>
      </c>
      <c r="E6" s="92">
        <v>0</v>
      </c>
      <c r="F6" s="45">
        <f t="shared" si="2"/>
        <v>0</v>
      </c>
      <c r="G6" s="45">
        <f t="shared" si="0"/>
        <v>0</v>
      </c>
      <c r="H6" s="46">
        <f t="shared" si="1"/>
        <v>0</v>
      </c>
    </row>
    <row r="7" spans="1:9" ht="86.25" customHeight="1" thickBot="1" x14ac:dyDescent="0.3">
      <c r="A7" s="62" t="s">
        <v>45</v>
      </c>
      <c r="B7" s="7" t="s">
        <v>12</v>
      </c>
      <c r="C7" s="5">
        <v>10</v>
      </c>
      <c r="D7" s="10">
        <v>2</v>
      </c>
      <c r="E7" s="91">
        <v>0</v>
      </c>
      <c r="F7" s="45">
        <f t="shared" si="2"/>
        <v>0</v>
      </c>
      <c r="G7" s="45">
        <f t="shared" si="0"/>
        <v>0</v>
      </c>
      <c r="H7" s="46">
        <f t="shared" si="1"/>
        <v>0</v>
      </c>
    </row>
    <row r="8" spans="1:9" ht="21.75" customHeight="1" thickBot="1" x14ac:dyDescent="0.3">
      <c r="A8" s="29" t="s">
        <v>6</v>
      </c>
      <c r="B8" s="75"/>
      <c r="C8" s="75"/>
      <c r="D8" s="76"/>
      <c r="E8" s="77">
        <f>SUM(E3:E7)</f>
        <v>0</v>
      </c>
      <c r="F8" s="77">
        <f>SUM(F3:F7)</f>
        <v>0</v>
      </c>
      <c r="G8" s="78">
        <f>SUM(G3:G7)</f>
        <v>0</v>
      </c>
      <c r="H8" s="79">
        <f>SUM(H3:H7)</f>
        <v>0</v>
      </c>
    </row>
  </sheetData>
  <sheetProtection algorithmName="SHA-512" hashValue="J/b+lkyzGEwYutJm/iAmy0gRbMn/QSgN3ETNtrkiXD9zcot1UYHs007OsDuxpgaX2W4yT0bNkPtuxYy0Y+Lb7g==" saltValue="a0JkGcdwqFzpCd2qu9qkSA==" spinCount="100000" sheet="1" objects="1" scenarios="1"/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4149-3C9B-47FE-A344-D453C447A8E3}">
  <sheetPr>
    <tabColor rgb="FFFF00FF"/>
  </sheetPr>
  <dimension ref="A1:I24"/>
  <sheetViews>
    <sheetView topLeftCell="A2" zoomScaleNormal="100" workbookViewId="0">
      <selection activeCell="E3" sqref="E3"/>
    </sheetView>
  </sheetViews>
  <sheetFormatPr defaultRowHeight="15" x14ac:dyDescent="0.25"/>
  <cols>
    <col min="1" max="1" width="80.7109375" customWidth="1"/>
    <col min="2" max="4" width="9.7109375" customWidth="1"/>
    <col min="5" max="7" width="19.7109375" customWidth="1"/>
    <col min="8" max="8" width="21.85546875" customWidth="1"/>
  </cols>
  <sheetData>
    <row r="1" spans="1:9" ht="30" customHeight="1" thickBot="1" x14ac:dyDescent="0.3">
      <c r="A1" s="95" t="s">
        <v>19</v>
      </c>
      <c r="B1" s="96"/>
      <c r="C1" s="96"/>
      <c r="D1" s="96"/>
      <c r="E1" s="96"/>
      <c r="F1" s="96"/>
      <c r="G1" s="96"/>
      <c r="H1" s="96"/>
      <c r="I1" s="87"/>
    </row>
    <row r="2" spans="1:9" ht="50.25" thickBot="1" x14ac:dyDescent="0.3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111.75" customHeight="1" x14ac:dyDescent="0.25">
      <c r="A3" s="6" t="s">
        <v>61</v>
      </c>
      <c r="B3" s="7" t="s">
        <v>12</v>
      </c>
      <c r="C3" s="7">
        <v>1</v>
      </c>
      <c r="D3" s="7">
        <v>1</v>
      </c>
      <c r="E3" s="91">
        <v>0</v>
      </c>
      <c r="F3" s="45">
        <f t="shared" ref="F3:F4" si="0">E3*D3</f>
        <v>0</v>
      </c>
      <c r="G3" s="45">
        <f t="shared" ref="G3:G4" si="1">F3*0.21</f>
        <v>0</v>
      </c>
      <c r="H3" s="46">
        <f t="shared" ref="H3:H4" si="2">(F3*1.21)</f>
        <v>0</v>
      </c>
    </row>
    <row r="4" spans="1:9" ht="62.1" customHeight="1" x14ac:dyDescent="0.25">
      <c r="A4" s="6" t="s">
        <v>46</v>
      </c>
      <c r="B4" s="7" t="s">
        <v>0</v>
      </c>
      <c r="C4" s="7">
        <v>5</v>
      </c>
      <c r="D4" s="7">
        <v>80</v>
      </c>
      <c r="E4" s="91">
        <v>0</v>
      </c>
      <c r="F4" s="45">
        <f t="shared" si="0"/>
        <v>0</v>
      </c>
      <c r="G4" s="45">
        <f t="shared" si="1"/>
        <v>0</v>
      </c>
      <c r="H4" s="46">
        <f t="shared" si="2"/>
        <v>0</v>
      </c>
    </row>
    <row r="5" spans="1:9" ht="53.45" customHeight="1" x14ac:dyDescent="0.25">
      <c r="A5" s="50" t="s">
        <v>47</v>
      </c>
      <c r="B5" s="21" t="s">
        <v>0</v>
      </c>
      <c r="C5" s="5">
        <v>5</v>
      </c>
      <c r="D5" s="5">
        <v>80</v>
      </c>
      <c r="E5" s="91">
        <v>0</v>
      </c>
      <c r="F5" s="45">
        <f>E5*D5</f>
        <v>0</v>
      </c>
      <c r="G5" s="45">
        <f>F5*0.21</f>
        <v>0</v>
      </c>
      <c r="H5" s="46">
        <f>(F5*1.21)</f>
        <v>0</v>
      </c>
    </row>
    <row r="6" spans="1:9" ht="35.1" customHeight="1" x14ac:dyDescent="0.25">
      <c r="A6" s="64" t="s">
        <v>48</v>
      </c>
      <c r="B6" s="7" t="s">
        <v>12</v>
      </c>
      <c r="C6" s="7">
        <v>1</v>
      </c>
      <c r="D6" s="7">
        <v>5</v>
      </c>
      <c r="E6" s="90">
        <v>0</v>
      </c>
      <c r="F6" s="51">
        <f>E6*D6</f>
        <v>0</v>
      </c>
      <c r="G6" s="51">
        <f>F6*0.21</f>
        <v>0</v>
      </c>
      <c r="H6" s="46">
        <f>(F6*1.21)</f>
        <v>0</v>
      </c>
    </row>
    <row r="7" spans="1:9" ht="81.599999999999994" customHeight="1" x14ac:dyDescent="0.25">
      <c r="A7" s="16" t="s">
        <v>49</v>
      </c>
      <c r="B7" s="7" t="s">
        <v>12</v>
      </c>
      <c r="C7" s="7">
        <v>1</v>
      </c>
      <c r="D7" s="7">
        <v>1</v>
      </c>
      <c r="E7" s="90">
        <v>0</v>
      </c>
      <c r="F7" s="51">
        <f>E7*D7</f>
        <v>0</v>
      </c>
      <c r="G7" s="51">
        <f>F7*0.21</f>
        <v>0</v>
      </c>
      <c r="H7" s="46">
        <f>(F7*1.21)</f>
        <v>0</v>
      </c>
    </row>
    <row r="8" spans="1:9" ht="33.950000000000003" customHeight="1" thickBot="1" x14ac:dyDescent="0.35">
      <c r="A8" s="65" t="s">
        <v>50</v>
      </c>
      <c r="B8" s="7" t="s">
        <v>12</v>
      </c>
      <c r="C8" s="7">
        <v>1</v>
      </c>
      <c r="D8" s="7">
        <v>5</v>
      </c>
      <c r="E8" s="90">
        <v>0</v>
      </c>
      <c r="F8" s="45">
        <f t="shared" ref="F8" si="3">E8*D8</f>
        <v>0</v>
      </c>
      <c r="G8" s="51">
        <f>F8*0.21</f>
        <v>0</v>
      </c>
      <c r="H8" s="46">
        <f t="shared" ref="H8" si="4">(F8*1.21)</f>
        <v>0</v>
      </c>
      <c r="I8" s="31"/>
    </row>
    <row r="9" spans="1:9" ht="18.75" thickBot="1" x14ac:dyDescent="0.3">
      <c r="A9" s="80" t="s">
        <v>60</v>
      </c>
      <c r="B9" s="66"/>
      <c r="C9" s="81"/>
      <c r="D9" s="82"/>
      <c r="E9" s="78">
        <f>SUM(E3:E8)</f>
        <v>0</v>
      </c>
      <c r="F9" s="78">
        <f>SUM(F3:F8)</f>
        <v>0</v>
      </c>
      <c r="G9" s="83">
        <f>SUM(G3:G8)</f>
        <v>0</v>
      </c>
      <c r="H9" s="63">
        <f>SUM(H3:H8)</f>
        <v>0</v>
      </c>
    </row>
    <row r="10" spans="1:9" x14ac:dyDescent="0.25">
      <c r="A10" s="52"/>
    </row>
    <row r="11" spans="1:9" x14ac:dyDescent="0.25">
      <c r="A11" s="52"/>
    </row>
    <row r="12" spans="1:9" x14ac:dyDescent="0.25">
      <c r="A12" s="52"/>
    </row>
    <row r="13" spans="1:9" x14ac:dyDescent="0.25">
      <c r="A13" s="52"/>
    </row>
    <row r="14" spans="1:9" x14ac:dyDescent="0.25">
      <c r="A14" s="52"/>
    </row>
    <row r="15" spans="1:9" x14ac:dyDescent="0.25">
      <c r="A15" s="52"/>
    </row>
    <row r="16" spans="1:9" x14ac:dyDescent="0.25">
      <c r="A16" s="52"/>
    </row>
    <row r="17" spans="1:1" x14ac:dyDescent="0.25">
      <c r="A17" s="52"/>
    </row>
    <row r="18" spans="1:1" x14ac:dyDescent="0.25">
      <c r="A18" s="52"/>
    </row>
    <row r="19" spans="1:1" x14ac:dyDescent="0.25">
      <c r="A19" s="52"/>
    </row>
    <row r="20" spans="1:1" x14ac:dyDescent="0.25">
      <c r="A20" s="52"/>
    </row>
    <row r="21" spans="1:1" x14ac:dyDescent="0.25">
      <c r="A21" s="52"/>
    </row>
    <row r="22" spans="1:1" x14ac:dyDescent="0.25">
      <c r="A22" s="52"/>
    </row>
    <row r="23" spans="1:1" x14ac:dyDescent="0.25">
      <c r="A23" s="52"/>
    </row>
    <row r="24" spans="1:1" x14ac:dyDescent="0.25">
      <c r="A24" s="52"/>
    </row>
  </sheetData>
  <sheetProtection algorithmName="SHA-512" hashValue="QG4jj7IYgv7WhzuRdmveCJIiQHfhbPrOzznU+tNxLMeJg7pYcX/4VDdHieYIefzpHtk6cnwgx9QlvbHNX4ZsrQ==" saltValue="BLpCQCUhs1LoL27L3DghOA==" spinCount="100000" sheet="1" objects="1" scenarios="1"/>
  <mergeCells count="1">
    <mergeCell ref="A1:H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C49"/>
  <sheetViews>
    <sheetView zoomScaleNormal="100" workbookViewId="0">
      <selection activeCell="E3" sqref="E3"/>
    </sheetView>
  </sheetViews>
  <sheetFormatPr defaultColWidth="9.140625" defaultRowHeight="15" x14ac:dyDescent="0.3"/>
  <cols>
    <col min="1" max="1" width="77.7109375" style="17" customWidth="1"/>
    <col min="2" max="4" width="9.7109375" style="11" customWidth="1"/>
    <col min="5" max="7" width="19.7109375" style="11" customWidth="1"/>
    <col min="8" max="8" width="21.85546875" style="11" customWidth="1"/>
    <col min="9" max="9" width="12.7109375" style="11" bestFit="1" customWidth="1"/>
    <col min="10" max="16384" width="9.140625" style="11"/>
  </cols>
  <sheetData>
    <row r="1" spans="1:133" s="14" customFormat="1" ht="30" customHeight="1" thickBot="1" x14ac:dyDescent="0.35">
      <c r="A1" s="97" t="s">
        <v>23</v>
      </c>
      <c r="B1" s="98"/>
      <c r="C1" s="98"/>
      <c r="D1" s="98"/>
      <c r="E1" s="98"/>
      <c r="F1" s="98"/>
      <c r="G1" s="98"/>
      <c r="H1" s="99"/>
      <c r="I1" s="1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</row>
    <row r="2" spans="1:133" ht="51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133" ht="65.25" customHeight="1" x14ac:dyDescent="0.3">
      <c r="A3" s="15" t="s">
        <v>30</v>
      </c>
      <c r="B3" s="9" t="s">
        <v>12</v>
      </c>
      <c r="C3" s="9">
        <v>1</v>
      </c>
      <c r="D3" s="9">
        <v>3</v>
      </c>
      <c r="E3" s="22">
        <v>0</v>
      </c>
      <c r="F3" s="45">
        <f t="shared" ref="F3:F15" si="0">E3*D3</f>
        <v>0</v>
      </c>
      <c r="G3" s="45">
        <f>F3*0.21</f>
        <v>0</v>
      </c>
      <c r="H3" s="46">
        <f>(F3*1.21)</f>
        <v>0</v>
      </c>
      <c r="I3" s="43"/>
    </row>
    <row r="4" spans="1:133" ht="79.5" customHeight="1" x14ac:dyDescent="0.3">
      <c r="A4" s="6" t="s">
        <v>31</v>
      </c>
      <c r="B4" s="5" t="s">
        <v>12</v>
      </c>
      <c r="C4" s="5">
        <v>1</v>
      </c>
      <c r="D4" s="5">
        <v>1</v>
      </c>
      <c r="E4" s="22">
        <v>0</v>
      </c>
      <c r="F4" s="45">
        <f t="shared" si="0"/>
        <v>0</v>
      </c>
      <c r="G4" s="45">
        <f t="shared" ref="G4:G15" si="1">F4*0.21</f>
        <v>0</v>
      </c>
      <c r="H4" s="46">
        <f t="shared" ref="H4:H15" si="2">(F4*1.21)</f>
        <v>0</v>
      </c>
    </row>
    <row r="5" spans="1:133" s="18" customFormat="1" ht="64.5" customHeight="1" x14ac:dyDescent="0.25">
      <c r="A5" s="50" t="s">
        <v>32</v>
      </c>
      <c r="B5" s="10" t="s">
        <v>12</v>
      </c>
      <c r="C5" s="7">
        <v>1</v>
      </c>
      <c r="D5" s="10">
        <v>1</v>
      </c>
      <c r="E5" s="22">
        <v>0</v>
      </c>
      <c r="F5" s="45">
        <f t="shared" si="0"/>
        <v>0</v>
      </c>
      <c r="G5" s="45">
        <f t="shared" si="1"/>
        <v>0</v>
      </c>
      <c r="H5" s="46">
        <f t="shared" si="2"/>
        <v>0</v>
      </c>
    </row>
    <row r="6" spans="1:133" s="18" customFormat="1" ht="54.6" customHeight="1" x14ac:dyDescent="0.25">
      <c r="A6" s="50" t="s">
        <v>33</v>
      </c>
      <c r="B6" s="7" t="s">
        <v>12</v>
      </c>
      <c r="C6" s="7">
        <v>1</v>
      </c>
      <c r="D6" s="12">
        <v>2</v>
      </c>
      <c r="E6" s="22">
        <v>0</v>
      </c>
      <c r="F6" s="45">
        <f t="shared" si="0"/>
        <v>0</v>
      </c>
      <c r="G6" s="45">
        <f t="shared" ref="G6:G11" si="3">F6*0.21</f>
        <v>0</v>
      </c>
      <c r="H6" s="46">
        <f t="shared" ref="H6:H11" si="4">(F6*1.21)</f>
        <v>0</v>
      </c>
    </row>
    <row r="7" spans="1:133" s="18" customFormat="1" ht="65.25" customHeight="1" x14ac:dyDescent="0.25">
      <c r="A7" s="50" t="s">
        <v>34</v>
      </c>
      <c r="B7" s="7" t="s">
        <v>27</v>
      </c>
      <c r="C7" s="10">
        <v>1</v>
      </c>
      <c r="D7" s="12">
        <v>1</v>
      </c>
      <c r="E7" s="22">
        <v>0</v>
      </c>
      <c r="F7" s="45">
        <f t="shared" si="0"/>
        <v>0</v>
      </c>
      <c r="G7" s="45">
        <f t="shared" si="3"/>
        <v>0</v>
      </c>
      <c r="H7" s="46">
        <f t="shared" si="4"/>
        <v>0</v>
      </c>
    </row>
    <row r="8" spans="1:133" s="18" customFormat="1" ht="36.75" customHeight="1" x14ac:dyDescent="0.25">
      <c r="A8" s="50" t="s">
        <v>35</v>
      </c>
      <c r="B8" s="7" t="s">
        <v>12</v>
      </c>
      <c r="C8" s="12">
        <v>1</v>
      </c>
      <c r="D8" s="12">
        <v>50</v>
      </c>
      <c r="E8" s="22">
        <v>0</v>
      </c>
      <c r="F8" s="45">
        <f t="shared" si="0"/>
        <v>0</v>
      </c>
      <c r="G8" s="45">
        <f t="shared" si="3"/>
        <v>0</v>
      </c>
      <c r="H8" s="46">
        <f t="shared" si="4"/>
        <v>0</v>
      </c>
    </row>
    <row r="9" spans="1:133" s="18" customFormat="1" ht="40.5" customHeight="1" x14ac:dyDescent="0.25">
      <c r="A9" s="50" t="s">
        <v>36</v>
      </c>
      <c r="B9" s="7" t="s">
        <v>12</v>
      </c>
      <c r="C9" s="7">
        <v>1</v>
      </c>
      <c r="D9" s="7">
        <v>5</v>
      </c>
      <c r="E9" s="22">
        <v>0</v>
      </c>
      <c r="F9" s="45">
        <f t="shared" si="0"/>
        <v>0</v>
      </c>
      <c r="G9" s="45">
        <f t="shared" si="3"/>
        <v>0</v>
      </c>
      <c r="H9" s="46">
        <f t="shared" si="4"/>
        <v>0</v>
      </c>
    </row>
    <row r="10" spans="1:133" s="18" customFormat="1" ht="40.5" customHeight="1" x14ac:dyDescent="0.25">
      <c r="A10" s="50" t="s">
        <v>37</v>
      </c>
      <c r="B10" s="10" t="s">
        <v>12</v>
      </c>
      <c r="C10" s="10">
        <v>1</v>
      </c>
      <c r="D10" s="10">
        <v>1</v>
      </c>
      <c r="E10" s="22">
        <v>0</v>
      </c>
      <c r="F10" s="45">
        <f t="shared" si="0"/>
        <v>0</v>
      </c>
      <c r="G10" s="45">
        <f t="shared" si="3"/>
        <v>0</v>
      </c>
      <c r="H10" s="46">
        <f t="shared" si="4"/>
        <v>0</v>
      </c>
    </row>
    <row r="11" spans="1:133" s="18" customFormat="1" ht="36" customHeight="1" x14ac:dyDescent="0.25">
      <c r="A11" s="50" t="s">
        <v>28</v>
      </c>
      <c r="B11" s="7" t="s">
        <v>12</v>
      </c>
      <c r="C11" s="7">
        <v>1</v>
      </c>
      <c r="D11" s="7">
        <v>2</v>
      </c>
      <c r="E11" s="22">
        <v>0</v>
      </c>
      <c r="F11" s="45">
        <f t="shared" si="0"/>
        <v>0</v>
      </c>
      <c r="G11" s="45">
        <f t="shared" si="3"/>
        <v>0</v>
      </c>
      <c r="H11" s="46">
        <f t="shared" si="4"/>
        <v>0</v>
      </c>
    </row>
    <row r="12" spans="1:133" ht="33.950000000000003" customHeight="1" x14ac:dyDescent="0.3">
      <c r="A12" s="16" t="s">
        <v>29</v>
      </c>
      <c r="B12" s="7" t="s">
        <v>12</v>
      </c>
      <c r="C12" s="7">
        <v>1</v>
      </c>
      <c r="D12" s="7">
        <v>4</v>
      </c>
      <c r="E12" s="22">
        <v>0</v>
      </c>
      <c r="F12" s="45">
        <f t="shared" si="0"/>
        <v>0</v>
      </c>
      <c r="G12" s="45">
        <f t="shared" si="1"/>
        <v>0</v>
      </c>
      <c r="H12" s="46">
        <f t="shared" si="2"/>
        <v>0</v>
      </c>
    </row>
    <row r="13" spans="1:133" ht="53.25" customHeight="1" x14ac:dyDescent="0.3">
      <c r="A13" s="16" t="s">
        <v>38</v>
      </c>
      <c r="B13" s="12" t="s">
        <v>16</v>
      </c>
      <c r="C13" s="12">
        <v>100</v>
      </c>
      <c r="D13" s="12">
        <v>1</v>
      </c>
      <c r="E13" s="22">
        <v>0</v>
      </c>
      <c r="F13" s="45">
        <f t="shared" si="0"/>
        <v>0</v>
      </c>
      <c r="G13" s="45">
        <f t="shared" si="1"/>
        <v>0</v>
      </c>
      <c r="H13" s="59">
        <f t="shared" si="2"/>
        <v>0</v>
      </c>
    </row>
    <row r="14" spans="1:133" ht="35.25" customHeight="1" x14ac:dyDescent="0.3">
      <c r="A14" s="16" t="s">
        <v>39</v>
      </c>
      <c r="B14" s="7" t="s">
        <v>16</v>
      </c>
      <c r="C14" s="7">
        <v>100</v>
      </c>
      <c r="D14" s="7">
        <v>1</v>
      </c>
      <c r="E14" s="20">
        <v>0</v>
      </c>
      <c r="F14" s="51">
        <f t="shared" si="0"/>
        <v>0</v>
      </c>
      <c r="G14" s="51">
        <f t="shared" si="1"/>
        <v>0</v>
      </c>
      <c r="H14" s="23">
        <f t="shared" si="2"/>
        <v>0</v>
      </c>
    </row>
    <row r="15" spans="1:133" ht="55.5" customHeight="1" thickBot="1" x14ac:dyDescent="0.35">
      <c r="A15" s="53" t="s">
        <v>40</v>
      </c>
      <c r="B15" s="54" t="s">
        <v>12</v>
      </c>
      <c r="C15" s="55">
        <v>1</v>
      </c>
      <c r="D15" s="10">
        <v>1</v>
      </c>
      <c r="E15" s="56">
        <v>0</v>
      </c>
      <c r="F15" s="60">
        <f t="shared" si="0"/>
        <v>0</v>
      </c>
      <c r="G15" s="57">
        <f t="shared" si="1"/>
        <v>0</v>
      </c>
      <c r="H15" s="47">
        <f t="shared" si="2"/>
        <v>0</v>
      </c>
    </row>
    <row r="16" spans="1:133" ht="22.5" customHeight="1" thickBot="1" x14ac:dyDescent="0.35">
      <c r="A16" s="29" t="s">
        <v>6</v>
      </c>
      <c r="B16" s="8"/>
      <c r="C16" s="30"/>
      <c r="D16" s="27"/>
      <c r="E16" s="24">
        <f>SUM(E3:E15)</f>
        <v>0</v>
      </c>
      <c r="F16" s="58">
        <f>SUM(F3:F15)</f>
        <v>0</v>
      </c>
      <c r="G16" s="24">
        <f>SUM(G3:G15)</f>
        <v>0</v>
      </c>
      <c r="H16" s="26">
        <f>SUM(H3:H15)</f>
        <v>0</v>
      </c>
    </row>
    <row r="17" spans="1:6" x14ac:dyDescent="0.3">
      <c r="A17" s="11"/>
      <c r="B17" s="13"/>
      <c r="C17" s="13"/>
      <c r="D17" s="13"/>
      <c r="E17" s="13"/>
      <c r="F17" s="13"/>
    </row>
    <row r="18" spans="1:6" x14ac:dyDescent="0.3">
      <c r="A18" s="11"/>
      <c r="B18" s="13"/>
      <c r="C18" s="13"/>
      <c r="D18" s="13"/>
      <c r="E18" s="13"/>
      <c r="F18" s="13"/>
    </row>
    <row r="19" spans="1:6" x14ac:dyDescent="0.3">
      <c r="A19" s="11"/>
      <c r="B19" s="13"/>
      <c r="C19" s="13"/>
      <c r="D19" s="13"/>
      <c r="E19" s="13"/>
      <c r="F19" s="13"/>
    </row>
    <row r="20" spans="1:6" x14ac:dyDescent="0.3">
      <c r="A20" s="11"/>
      <c r="B20" s="13"/>
      <c r="C20" s="13"/>
      <c r="D20" s="13"/>
      <c r="E20" s="13"/>
      <c r="F20" s="13"/>
    </row>
    <row r="21" spans="1:6" x14ac:dyDescent="0.3">
      <c r="A21" s="11"/>
      <c r="B21" s="13"/>
      <c r="C21" s="13"/>
      <c r="D21" s="13"/>
      <c r="E21" s="13"/>
      <c r="F21" s="13"/>
    </row>
    <row r="22" spans="1:6" x14ac:dyDescent="0.3">
      <c r="A22" s="11"/>
      <c r="B22" s="13"/>
      <c r="C22" s="13"/>
      <c r="D22" s="13"/>
      <c r="E22" s="13"/>
      <c r="F22" s="13"/>
    </row>
    <row r="23" spans="1:6" x14ac:dyDescent="0.3">
      <c r="A23" s="18"/>
      <c r="B23" s="13"/>
      <c r="C23" s="13"/>
      <c r="D23" s="13"/>
      <c r="E23" s="13"/>
      <c r="F23" s="13"/>
    </row>
    <row r="24" spans="1:6" x14ac:dyDescent="0.3">
      <c r="A24" s="11"/>
      <c r="B24" s="13"/>
      <c r="C24" s="13"/>
      <c r="D24" s="13"/>
      <c r="E24" s="13"/>
      <c r="F24" s="13"/>
    </row>
    <row r="25" spans="1:6" x14ac:dyDescent="0.3">
      <c r="A25" s="11"/>
      <c r="B25" s="13"/>
      <c r="C25" s="13"/>
      <c r="D25" s="13"/>
      <c r="E25" s="13"/>
      <c r="F25" s="13"/>
    </row>
    <row r="26" spans="1:6" x14ac:dyDescent="0.3">
      <c r="A26" s="11"/>
      <c r="B26" s="13"/>
      <c r="C26" s="13"/>
      <c r="D26" s="13"/>
      <c r="E26" s="13"/>
      <c r="F26" s="13"/>
    </row>
    <row r="27" spans="1:6" x14ac:dyDescent="0.3">
      <c r="A27" s="11"/>
      <c r="B27" s="13"/>
      <c r="C27" s="13"/>
      <c r="D27" s="13"/>
      <c r="E27" s="13"/>
      <c r="F27" s="13"/>
    </row>
    <row r="28" spans="1:6" x14ac:dyDescent="0.3">
      <c r="A28" s="11"/>
      <c r="B28" s="13"/>
      <c r="C28" s="13"/>
      <c r="D28" s="13"/>
      <c r="E28" s="13"/>
      <c r="F28" s="13"/>
    </row>
    <row r="29" spans="1:6" x14ac:dyDescent="0.3">
      <c r="A29" s="11"/>
      <c r="B29" s="13"/>
      <c r="C29" s="13"/>
      <c r="D29" s="13"/>
      <c r="E29" s="13"/>
      <c r="F29" s="13"/>
    </row>
    <row r="30" spans="1:6" x14ac:dyDescent="0.3">
      <c r="A30" s="11"/>
      <c r="B30" s="13"/>
      <c r="C30" s="13"/>
      <c r="D30" s="13"/>
      <c r="E30" s="13"/>
      <c r="F30" s="13"/>
    </row>
    <row r="31" spans="1:6" x14ac:dyDescent="0.3">
      <c r="A31" s="11"/>
      <c r="B31" s="13"/>
      <c r="C31" s="13"/>
      <c r="D31" s="13"/>
      <c r="E31" s="13"/>
      <c r="F31" s="13"/>
    </row>
    <row r="32" spans="1:6" x14ac:dyDescent="0.3">
      <c r="A32" s="11"/>
      <c r="B32" s="13"/>
      <c r="C32" s="13"/>
      <c r="D32" s="13"/>
      <c r="E32" s="13"/>
      <c r="F32" s="13"/>
    </row>
    <row r="33" spans="1:6" x14ac:dyDescent="0.3">
      <c r="A33" s="11"/>
      <c r="B33" s="13"/>
      <c r="C33" s="13"/>
      <c r="D33" s="13"/>
      <c r="E33" s="13"/>
      <c r="F33" s="13"/>
    </row>
    <row r="34" spans="1:6" x14ac:dyDescent="0.3">
      <c r="A34" s="11"/>
      <c r="B34" s="13"/>
      <c r="C34" s="13"/>
      <c r="D34" s="13"/>
      <c r="E34" s="13"/>
      <c r="F34" s="13"/>
    </row>
    <row r="35" spans="1:6" x14ac:dyDescent="0.3">
      <c r="A35" s="11"/>
      <c r="B35" s="13"/>
      <c r="C35" s="13"/>
      <c r="D35" s="13"/>
      <c r="E35" s="13"/>
      <c r="F35" s="13"/>
    </row>
    <row r="36" spans="1:6" x14ac:dyDescent="0.3">
      <c r="A36" s="11"/>
      <c r="B36" s="13"/>
      <c r="C36" s="13"/>
      <c r="D36" s="13"/>
      <c r="E36" s="13"/>
      <c r="F36" s="13"/>
    </row>
    <row r="37" spans="1:6" x14ac:dyDescent="0.3">
      <c r="A37" s="11"/>
      <c r="B37" s="13"/>
      <c r="C37" s="13"/>
      <c r="D37" s="13"/>
      <c r="E37" s="13"/>
      <c r="F37" s="13"/>
    </row>
    <row r="38" spans="1:6" x14ac:dyDescent="0.3">
      <c r="A38" s="11"/>
      <c r="B38" s="13"/>
      <c r="C38" s="13"/>
      <c r="D38" s="13"/>
      <c r="E38" s="13"/>
      <c r="F38" s="13"/>
    </row>
    <row r="39" spans="1:6" x14ac:dyDescent="0.3">
      <c r="A39" s="11"/>
      <c r="B39" s="13"/>
      <c r="C39" s="13"/>
      <c r="D39" s="13"/>
      <c r="E39" s="13"/>
      <c r="F39" s="13"/>
    </row>
    <row r="40" spans="1:6" x14ac:dyDescent="0.3">
      <c r="A40" s="11"/>
      <c r="B40" s="13"/>
      <c r="C40" s="13"/>
      <c r="D40" s="13"/>
      <c r="E40" s="13"/>
      <c r="F40" s="13"/>
    </row>
    <row r="41" spans="1:6" x14ac:dyDescent="0.3">
      <c r="A41" s="11"/>
      <c r="B41" s="13"/>
      <c r="C41" s="13"/>
      <c r="D41" s="13"/>
      <c r="E41" s="13"/>
      <c r="F41" s="13"/>
    </row>
    <row r="42" spans="1:6" x14ac:dyDescent="0.3">
      <c r="A42" s="11"/>
    </row>
    <row r="43" spans="1:6" x14ac:dyDescent="0.3">
      <c r="A43" s="11"/>
    </row>
    <row r="44" spans="1:6" x14ac:dyDescent="0.3">
      <c r="A44" s="11"/>
    </row>
    <row r="45" spans="1:6" x14ac:dyDescent="0.3">
      <c r="A45" s="11"/>
    </row>
    <row r="46" spans="1:6" x14ac:dyDescent="0.3">
      <c r="A46" s="11"/>
    </row>
    <row r="47" spans="1:6" x14ac:dyDescent="0.3">
      <c r="A47" s="11"/>
    </row>
    <row r="48" spans="1:6" x14ac:dyDescent="0.3">
      <c r="A48" s="11"/>
    </row>
    <row r="49" spans="1:1" x14ac:dyDescent="0.3">
      <c r="A49" s="11"/>
    </row>
  </sheetData>
  <sheetProtection algorithmName="SHA-512" hashValue="tCeXNibfuUoLoa0srfuYChIm+oig4WwArF9C8u0u1IFcwHJEywV5jQETIngunbLSR4qDidPGSokUvmRRdWR9RA==" saltValue="FFUJ0U9LRK+KZucmQzsauw==" spinCount="100000" sheet="1" objects="1" scenarios="1"/>
  <mergeCells count="1">
    <mergeCell ref="A1:H1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377B-A955-4AC8-B856-C5EF16ED830A}">
  <sheetPr>
    <tabColor theme="5" tint="-0.249977111117893"/>
  </sheetPr>
  <dimension ref="A1:I11"/>
  <sheetViews>
    <sheetView zoomScaleNormal="100" workbookViewId="0">
      <selection activeCell="E3" sqref="E3"/>
    </sheetView>
  </sheetViews>
  <sheetFormatPr defaultColWidth="25.7109375" defaultRowHeight="16.5" x14ac:dyDescent="0.3"/>
  <cols>
    <col min="1" max="1" width="77.7109375" style="31" customWidth="1"/>
    <col min="2" max="4" width="9.7109375" style="31" customWidth="1"/>
    <col min="5" max="7" width="19.7109375" style="31" customWidth="1"/>
    <col min="8" max="8" width="21.85546875" style="31" customWidth="1"/>
    <col min="9" max="9" width="9.7109375" style="31" customWidth="1"/>
    <col min="10" max="16384" width="25.7109375" style="31"/>
  </cols>
  <sheetData>
    <row r="1" spans="1:9" s="49" customFormat="1" ht="30" customHeight="1" thickBot="1" x14ac:dyDescent="0.3">
      <c r="A1" s="93" t="s">
        <v>20</v>
      </c>
      <c r="B1" s="94"/>
      <c r="C1" s="94"/>
      <c r="D1" s="94"/>
      <c r="E1" s="94"/>
      <c r="F1" s="94"/>
      <c r="G1" s="94"/>
      <c r="H1" s="94"/>
      <c r="I1" s="88"/>
    </row>
    <row r="2" spans="1:9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54.75" customHeight="1" x14ac:dyDescent="0.3">
      <c r="A3" s="68" t="s">
        <v>51</v>
      </c>
      <c r="B3" s="7" t="s">
        <v>12</v>
      </c>
      <c r="C3" s="7">
        <v>1</v>
      </c>
      <c r="D3" s="7">
        <v>20</v>
      </c>
      <c r="E3" s="90">
        <v>0</v>
      </c>
      <c r="F3" s="45">
        <f t="shared" ref="F3:F4" si="0">E3*D3</f>
        <v>0</v>
      </c>
      <c r="G3" s="45">
        <f t="shared" ref="G3:G4" si="1">F3*0.21</f>
        <v>0</v>
      </c>
      <c r="H3" s="23">
        <f t="shared" ref="H3:H4" si="2">(F3*1.21)</f>
        <v>0</v>
      </c>
    </row>
    <row r="4" spans="1:9" ht="51.6" customHeight="1" thickBot="1" x14ac:dyDescent="0.35">
      <c r="A4" s="69" t="s">
        <v>52</v>
      </c>
      <c r="B4" s="7" t="s">
        <v>16</v>
      </c>
      <c r="C4" s="7">
        <v>1</v>
      </c>
      <c r="D4" s="7">
        <v>2</v>
      </c>
      <c r="E4" s="90">
        <v>0</v>
      </c>
      <c r="F4" s="45">
        <f t="shared" si="0"/>
        <v>0</v>
      </c>
      <c r="G4" s="45">
        <f t="shared" si="1"/>
        <v>0</v>
      </c>
      <c r="H4" s="23">
        <f t="shared" si="2"/>
        <v>0</v>
      </c>
    </row>
    <row r="5" spans="1:9" ht="18" thickBot="1" x14ac:dyDescent="0.4">
      <c r="A5" s="67" t="s">
        <v>6</v>
      </c>
      <c r="B5" s="28"/>
      <c r="C5" s="28"/>
      <c r="D5" s="28"/>
      <c r="E5" s="24">
        <f>SUM(E3:E4)</f>
        <v>0</v>
      </c>
      <c r="F5" s="25">
        <f>SUM(F3:F4)</f>
        <v>0</v>
      </c>
      <c r="G5" s="25">
        <f>SUM(G3:G4)</f>
        <v>0</v>
      </c>
      <c r="H5" s="26">
        <f>SUM(H3:H4)</f>
        <v>0</v>
      </c>
    </row>
    <row r="6" spans="1:9" x14ac:dyDescent="0.3">
      <c r="A6" s="11"/>
      <c r="B6" s="11"/>
      <c r="C6" s="11"/>
      <c r="D6" s="11"/>
      <c r="E6" s="11"/>
      <c r="F6" s="11"/>
      <c r="G6" s="11"/>
      <c r="H6" s="11"/>
    </row>
    <row r="7" spans="1:9" x14ac:dyDescent="0.3">
      <c r="A7" s="11"/>
      <c r="B7" s="11"/>
      <c r="C7" s="11"/>
      <c r="D7" s="11"/>
      <c r="E7" s="11"/>
      <c r="F7" s="11"/>
      <c r="G7" s="11"/>
      <c r="H7" s="11"/>
    </row>
    <row r="9" spans="1:9" x14ac:dyDescent="0.3">
      <c r="A9" s="11"/>
    </row>
    <row r="11" spans="1:9" x14ac:dyDescent="0.3">
      <c r="A11" s="11"/>
    </row>
  </sheetData>
  <sheetProtection algorithmName="SHA-512" hashValue="OuKkxmSRTc8Nz5bdPcPhK6qlXl46MFm4KaGggprse+QDYtVRWgeau4aZw4Ftp3S2LEV8dNDMn7WSGdej5tKcdQ==" saltValue="ebUno882xLylMF0cXU5sZA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CC69-4DA3-45F9-B7E3-96ED0EEE24EF}">
  <sheetPr>
    <tabColor theme="5" tint="-0.249977111117893"/>
  </sheetPr>
  <dimension ref="A1:I14"/>
  <sheetViews>
    <sheetView zoomScaleNormal="100" workbookViewId="0">
      <selection activeCell="E3" sqref="E3"/>
    </sheetView>
  </sheetViews>
  <sheetFormatPr defaultColWidth="25.7109375" defaultRowHeight="16.5" x14ac:dyDescent="0.3"/>
  <cols>
    <col min="1" max="1" width="77.7109375" style="31" customWidth="1"/>
    <col min="2" max="4" width="9.7109375" style="31" customWidth="1"/>
    <col min="5" max="7" width="19.7109375" style="31" customWidth="1"/>
    <col min="8" max="8" width="21.85546875" style="31" customWidth="1"/>
    <col min="9" max="9" width="8.140625" style="31" customWidth="1"/>
    <col min="10" max="16384" width="25.7109375" style="31"/>
  </cols>
  <sheetData>
    <row r="1" spans="1:9" s="49" customFormat="1" ht="30" customHeight="1" thickBot="1" x14ac:dyDescent="0.3">
      <c r="A1" s="93" t="s">
        <v>21</v>
      </c>
      <c r="B1" s="94"/>
      <c r="C1" s="94"/>
      <c r="D1" s="94"/>
      <c r="E1" s="94"/>
      <c r="F1" s="94"/>
      <c r="G1" s="94"/>
      <c r="H1" s="94"/>
      <c r="I1" s="88"/>
    </row>
    <row r="2" spans="1:9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71.25" customHeight="1" thickBot="1" x14ac:dyDescent="0.35">
      <c r="A3" s="6" t="s">
        <v>53</v>
      </c>
      <c r="B3" s="7" t="s">
        <v>12</v>
      </c>
      <c r="C3" s="7">
        <v>1</v>
      </c>
      <c r="D3" s="7">
        <v>5</v>
      </c>
      <c r="E3" s="90">
        <v>0</v>
      </c>
      <c r="F3" s="45">
        <f t="shared" ref="F3" si="0">E3*D3</f>
        <v>0</v>
      </c>
      <c r="G3" s="48">
        <f>F3*0.21</f>
        <v>0</v>
      </c>
      <c r="H3" s="23">
        <f t="shared" ref="H3" si="1">(F3*1.21)</f>
        <v>0</v>
      </c>
    </row>
    <row r="4" spans="1:9" ht="18" thickBot="1" x14ac:dyDescent="0.4">
      <c r="A4" s="74" t="s">
        <v>6</v>
      </c>
      <c r="B4" s="72"/>
      <c r="C4" s="28"/>
      <c r="D4" s="70"/>
      <c r="E4" s="77">
        <f>SUM(E3:E3)</f>
        <v>0</v>
      </c>
      <c r="F4" s="77">
        <f>SUM(F3:F3)</f>
        <v>0</v>
      </c>
      <c r="G4" s="77">
        <f>SUM(G3:G3)</f>
        <v>0</v>
      </c>
      <c r="H4" s="26">
        <f>SUM(H3:H3)</f>
        <v>0</v>
      </c>
    </row>
    <row r="5" spans="1:9" x14ac:dyDescent="0.3">
      <c r="A5" s="11"/>
      <c r="B5" s="11"/>
      <c r="C5" s="11"/>
      <c r="D5" s="11"/>
      <c r="E5" s="11"/>
      <c r="F5" s="11"/>
      <c r="G5" s="11"/>
      <c r="H5" s="11"/>
    </row>
    <row r="6" spans="1:9" x14ac:dyDescent="0.3">
      <c r="A6" s="11"/>
      <c r="B6" s="11"/>
      <c r="C6" s="11"/>
      <c r="D6" s="11"/>
      <c r="E6" s="11"/>
      <c r="F6" s="11"/>
      <c r="G6" s="11"/>
      <c r="H6" s="11"/>
    </row>
    <row r="11" spans="1:9" x14ac:dyDescent="0.3">
      <c r="H11" s="11"/>
    </row>
    <row r="14" spans="1:9" x14ac:dyDescent="0.3">
      <c r="A14" s="11"/>
    </row>
  </sheetData>
  <sheetProtection algorithmName="SHA-512" hashValue="j4Hj8QQtUe4zJEswGn03DcpPl3ZAS8XznhE6V/IwgluSOd9ZuKiKkxkjsvKUq2GepBv8N5tkWPd8Rc6q1UZetA==" saltValue="2ohYJZEmKm9WsGxDwavN/w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5D5C-FD42-4C5F-BD5B-004E97567F63}">
  <sheetPr>
    <tabColor theme="5" tint="-0.249977111117893"/>
  </sheetPr>
  <dimension ref="A1:I10"/>
  <sheetViews>
    <sheetView zoomScaleNormal="100" workbookViewId="0">
      <selection activeCell="E3" sqref="E3"/>
    </sheetView>
  </sheetViews>
  <sheetFormatPr defaultColWidth="25.7109375" defaultRowHeight="16.5" x14ac:dyDescent="0.3"/>
  <cols>
    <col min="1" max="1" width="77.7109375" style="31" customWidth="1"/>
    <col min="2" max="4" width="9.7109375" style="31" customWidth="1"/>
    <col min="5" max="7" width="19.7109375" style="31" customWidth="1"/>
    <col min="8" max="8" width="21.85546875" style="31" customWidth="1"/>
    <col min="9" max="9" width="8.85546875" style="31" customWidth="1"/>
    <col min="10" max="16384" width="25.7109375" style="31"/>
  </cols>
  <sheetData>
    <row r="1" spans="1:9" s="49" customFormat="1" ht="30" customHeight="1" thickBot="1" x14ac:dyDescent="0.3">
      <c r="A1" s="93" t="s">
        <v>22</v>
      </c>
      <c r="B1" s="94"/>
      <c r="C1" s="94"/>
      <c r="D1" s="94"/>
      <c r="E1" s="94"/>
      <c r="F1" s="94"/>
      <c r="G1" s="94"/>
      <c r="H1" s="94"/>
      <c r="I1" s="88"/>
    </row>
    <row r="2" spans="1:9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79.5" customHeight="1" x14ac:dyDescent="0.3">
      <c r="A3" s="6" t="s">
        <v>54</v>
      </c>
      <c r="B3" s="7" t="s">
        <v>12</v>
      </c>
      <c r="C3" s="7">
        <v>1</v>
      </c>
      <c r="D3" s="7">
        <v>1</v>
      </c>
      <c r="E3" s="90">
        <v>0</v>
      </c>
      <c r="F3" s="48">
        <f>E3*D3</f>
        <v>0</v>
      </c>
      <c r="G3" s="48">
        <f>F3*0.21</f>
        <v>0</v>
      </c>
      <c r="H3" s="23">
        <f t="shared" ref="H3" si="0">(F3*1.21)</f>
        <v>0</v>
      </c>
    </row>
    <row r="4" spans="1:9" ht="48.95" customHeight="1" thickBot="1" x14ac:dyDescent="0.35">
      <c r="A4" s="89" t="s">
        <v>55</v>
      </c>
      <c r="B4" s="7" t="s">
        <v>25</v>
      </c>
      <c r="C4" s="7">
        <v>10</v>
      </c>
      <c r="D4" s="7">
        <v>30</v>
      </c>
      <c r="E4" s="90">
        <v>0</v>
      </c>
      <c r="F4" s="48">
        <f>E4*D4</f>
        <v>0</v>
      </c>
      <c r="G4" s="48">
        <f t="shared" ref="G4" si="1">F4*0.21</f>
        <v>0</v>
      </c>
      <c r="H4" s="23">
        <f>(F4*1.21)</f>
        <v>0</v>
      </c>
    </row>
    <row r="5" spans="1:9" ht="18" thickBot="1" x14ac:dyDescent="0.4">
      <c r="A5" s="67" t="s">
        <v>6</v>
      </c>
      <c r="B5" s="70"/>
      <c r="C5" s="28"/>
      <c r="D5" s="28"/>
      <c r="E5" s="25">
        <f>SUM(E3:E4)</f>
        <v>0</v>
      </c>
      <c r="F5" s="25">
        <f>SUM(F3:F4)</f>
        <v>0</v>
      </c>
      <c r="G5" s="25">
        <f>SUM(G3:G4)</f>
        <v>0</v>
      </c>
      <c r="H5" s="26">
        <f>SUM(H3:H4)</f>
        <v>0</v>
      </c>
    </row>
    <row r="6" spans="1:9" x14ac:dyDescent="0.3">
      <c r="A6" s="11"/>
      <c r="B6" s="11"/>
      <c r="C6" s="11"/>
      <c r="D6" s="11"/>
      <c r="E6" s="11"/>
      <c r="F6" s="11"/>
      <c r="G6" s="11"/>
      <c r="H6" s="11"/>
    </row>
    <row r="7" spans="1:9" x14ac:dyDescent="0.3">
      <c r="A7" s="11"/>
      <c r="B7" s="11"/>
      <c r="C7" s="11"/>
      <c r="D7" s="11"/>
      <c r="E7" s="11"/>
      <c r="F7" s="11"/>
      <c r="G7" s="11"/>
      <c r="H7" s="11"/>
    </row>
    <row r="10" spans="1:9" x14ac:dyDescent="0.3">
      <c r="E10" s="11"/>
    </row>
  </sheetData>
  <sheetProtection algorithmName="SHA-512" hashValue="/PyY8wL9HfkI5qq/qBlRyvijuMoPFJyZA+Pyp8o8h57PasmkwuWWQScbX0Zk35S24wNkJqvpF6WJF+/HYTfs2g==" saltValue="ck2m0VogS+eJZYpQ6fHjqw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D5C4-D062-406A-BB82-6338A11647C5}">
  <sheetPr>
    <tabColor theme="5" tint="-0.249977111117893"/>
  </sheetPr>
  <dimension ref="A1:I8"/>
  <sheetViews>
    <sheetView zoomScaleNormal="100" workbookViewId="0">
      <selection activeCell="E3" sqref="E3"/>
    </sheetView>
  </sheetViews>
  <sheetFormatPr defaultColWidth="25.7109375" defaultRowHeight="16.5" x14ac:dyDescent="0.3"/>
  <cols>
    <col min="1" max="1" width="77.7109375" style="31" customWidth="1"/>
    <col min="2" max="4" width="9.7109375" style="31" customWidth="1"/>
    <col min="5" max="7" width="19.7109375" style="31" customWidth="1"/>
    <col min="8" max="8" width="21.85546875" style="31" customWidth="1"/>
    <col min="9" max="9" width="7.42578125" style="31" customWidth="1"/>
    <col min="10" max="16384" width="25.7109375" style="31"/>
  </cols>
  <sheetData>
    <row r="1" spans="1:9" s="49" customFormat="1" ht="30" customHeight="1" thickBot="1" x14ac:dyDescent="0.3">
      <c r="A1" s="93" t="s">
        <v>24</v>
      </c>
      <c r="B1" s="94"/>
      <c r="C1" s="94"/>
      <c r="D1" s="94"/>
      <c r="E1" s="94"/>
      <c r="F1" s="94"/>
      <c r="G1" s="94"/>
      <c r="H1" s="94"/>
      <c r="I1" s="88"/>
    </row>
    <row r="2" spans="1:9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101.25" customHeight="1" thickBot="1" x14ac:dyDescent="0.35">
      <c r="A3" s="6" t="s">
        <v>56</v>
      </c>
      <c r="B3" s="7" t="s">
        <v>12</v>
      </c>
      <c r="C3" s="7">
        <v>1</v>
      </c>
      <c r="D3" s="7">
        <v>1</v>
      </c>
      <c r="E3" s="90">
        <v>0</v>
      </c>
      <c r="F3" s="48">
        <f>E3*D3</f>
        <v>0</v>
      </c>
      <c r="G3" s="48">
        <f>F3*0.21</f>
        <v>0</v>
      </c>
      <c r="H3" s="23">
        <f t="shared" ref="H3" si="0">(F3*1.21)</f>
        <v>0</v>
      </c>
    </row>
    <row r="4" spans="1:9" ht="18" thickBot="1" x14ac:dyDescent="0.4">
      <c r="A4" s="67" t="s">
        <v>6</v>
      </c>
      <c r="B4" s="72"/>
      <c r="C4" s="28"/>
      <c r="D4" s="70"/>
      <c r="E4" s="25">
        <f>SUM(E3:E3)</f>
        <v>0</v>
      </c>
      <c r="F4" s="25">
        <f>SUM(F3:F3)</f>
        <v>0</v>
      </c>
      <c r="G4" s="25">
        <f>SUM(G3:G3)</f>
        <v>0</v>
      </c>
      <c r="H4" s="73">
        <f>SUM(H3:H3)</f>
        <v>0</v>
      </c>
    </row>
    <row r="5" spans="1:9" x14ac:dyDescent="0.3">
      <c r="A5" s="11"/>
      <c r="B5" s="11"/>
      <c r="C5" s="11"/>
      <c r="D5" s="11"/>
      <c r="E5" s="11"/>
      <c r="F5" s="11"/>
      <c r="G5" s="11"/>
      <c r="H5" s="11"/>
    </row>
    <row r="6" spans="1:9" x14ac:dyDescent="0.3">
      <c r="A6" s="11"/>
      <c r="B6" s="11"/>
      <c r="C6" s="11"/>
      <c r="D6" s="11"/>
      <c r="E6" s="11"/>
      <c r="F6" s="11"/>
      <c r="G6" s="11"/>
      <c r="H6" s="11"/>
    </row>
    <row r="8" spans="1:9" x14ac:dyDescent="0.3">
      <c r="A8" s="11"/>
    </row>
  </sheetData>
  <sheetProtection algorithmName="SHA-512" hashValue="3UI2DCXzTiGOuqK8pPkhLu3aI2BDfDLlZjj3w+ryCdQ0CcE8VmCNMdqiCY3GwSZ/it62tgVa7Tpgddj7y2OvwA==" saltValue="I3ZtaLfJo0dtZ0mpLDdO2w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CCE5-494A-44F6-B95B-CF92ECA8F09D}">
  <sheetPr>
    <tabColor theme="5" tint="-0.249977111117893"/>
  </sheetPr>
  <dimension ref="A1:I12"/>
  <sheetViews>
    <sheetView zoomScaleNormal="100" workbookViewId="0">
      <selection activeCell="E3" sqref="E3"/>
    </sheetView>
  </sheetViews>
  <sheetFormatPr defaultColWidth="25.7109375" defaultRowHeight="16.5" x14ac:dyDescent="0.3"/>
  <cols>
    <col min="1" max="1" width="77.7109375" style="31" customWidth="1"/>
    <col min="2" max="4" width="9.7109375" style="31" customWidth="1"/>
    <col min="5" max="7" width="19.7109375" style="31" customWidth="1"/>
    <col min="8" max="8" width="21.85546875" style="31" customWidth="1"/>
    <col min="9" max="9" width="7.85546875" style="31" customWidth="1"/>
    <col min="10" max="16384" width="25.7109375" style="31"/>
  </cols>
  <sheetData>
    <row r="1" spans="1:9" s="49" customFormat="1" ht="30" customHeight="1" thickBot="1" x14ac:dyDescent="0.3">
      <c r="A1" s="93" t="s">
        <v>26</v>
      </c>
      <c r="B1" s="94"/>
      <c r="C1" s="94"/>
      <c r="D1" s="94"/>
      <c r="E1" s="94"/>
      <c r="F1" s="94"/>
      <c r="G1" s="94"/>
      <c r="H1" s="94"/>
      <c r="I1" s="88"/>
    </row>
    <row r="2" spans="1:9" ht="62.25" customHeight="1" thickBot="1" x14ac:dyDescent="0.35">
      <c r="A2" s="2" t="s">
        <v>1</v>
      </c>
      <c r="B2" s="3" t="s">
        <v>2</v>
      </c>
      <c r="C2" s="4" t="s">
        <v>4</v>
      </c>
      <c r="D2" s="4" t="s">
        <v>3</v>
      </c>
      <c r="E2" s="19" t="s">
        <v>14</v>
      </c>
      <c r="F2" s="44" t="s">
        <v>15</v>
      </c>
      <c r="G2" s="44" t="s">
        <v>18</v>
      </c>
      <c r="H2" s="1" t="s">
        <v>17</v>
      </c>
    </row>
    <row r="3" spans="1:9" ht="32.450000000000003" customHeight="1" x14ac:dyDescent="0.3">
      <c r="A3" s="84" t="s">
        <v>62</v>
      </c>
      <c r="B3" s="7" t="s">
        <v>16</v>
      </c>
      <c r="C3" s="7">
        <v>70</v>
      </c>
      <c r="D3" s="7">
        <v>1</v>
      </c>
      <c r="E3" s="90">
        <v>0</v>
      </c>
      <c r="F3" s="45">
        <f t="shared" ref="F3:F5" si="0">E3*D3</f>
        <v>0</v>
      </c>
      <c r="G3" s="45">
        <f t="shared" ref="G3:G5" si="1">F3*0.21</f>
        <v>0</v>
      </c>
      <c r="H3" s="23">
        <f t="shared" ref="H3:H5" si="2">(F3*1.21)</f>
        <v>0</v>
      </c>
    </row>
    <row r="4" spans="1:9" ht="33" customHeight="1" x14ac:dyDescent="0.3">
      <c r="A4" s="85" t="s">
        <v>57</v>
      </c>
      <c r="B4" s="7" t="s">
        <v>12</v>
      </c>
      <c r="C4" s="7">
        <v>1</v>
      </c>
      <c r="D4" s="7">
        <v>1</v>
      </c>
      <c r="E4" s="90">
        <v>0</v>
      </c>
      <c r="F4" s="45">
        <f t="shared" si="0"/>
        <v>0</v>
      </c>
      <c r="G4" s="45">
        <f t="shared" si="1"/>
        <v>0</v>
      </c>
      <c r="H4" s="23">
        <f t="shared" si="2"/>
        <v>0</v>
      </c>
    </row>
    <row r="5" spans="1:9" ht="50.1" customHeight="1" thickBot="1" x14ac:dyDescent="0.35">
      <c r="A5" s="86" t="s">
        <v>58</v>
      </c>
      <c r="B5" s="7" t="s">
        <v>16</v>
      </c>
      <c r="C5" s="7">
        <v>50</v>
      </c>
      <c r="D5" s="7">
        <v>3</v>
      </c>
      <c r="E5" s="90">
        <v>0</v>
      </c>
      <c r="F5" s="45">
        <f t="shared" si="0"/>
        <v>0</v>
      </c>
      <c r="G5" s="45">
        <f t="shared" si="1"/>
        <v>0</v>
      </c>
      <c r="H5" s="23">
        <f t="shared" si="2"/>
        <v>0</v>
      </c>
    </row>
    <row r="6" spans="1:9" ht="18" thickBot="1" x14ac:dyDescent="0.4">
      <c r="A6" s="74" t="s">
        <v>6</v>
      </c>
      <c r="B6" s="28"/>
      <c r="C6" s="70"/>
      <c r="D6" s="28"/>
      <c r="E6" s="25">
        <f>SUM(E3:E5)</f>
        <v>0</v>
      </c>
      <c r="F6" s="71">
        <f>SUM(F3:F5)</f>
        <v>0</v>
      </c>
      <c r="G6" s="25">
        <f>SUM(G3:G5)</f>
        <v>0</v>
      </c>
      <c r="H6" s="26">
        <f>SUM(H3:H5)</f>
        <v>0</v>
      </c>
    </row>
    <row r="7" spans="1:9" x14ac:dyDescent="0.3">
      <c r="A7" s="11"/>
      <c r="B7" s="11"/>
      <c r="C7" s="11"/>
      <c r="D7" s="11"/>
      <c r="E7" s="11"/>
      <c r="F7" s="11"/>
      <c r="G7" s="11"/>
      <c r="H7" s="11"/>
    </row>
    <row r="8" spans="1:9" x14ac:dyDescent="0.3">
      <c r="A8" s="11"/>
      <c r="B8" s="11"/>
      <c r="C8" s="11"/>
      <c r="D8" s="11"/>
      <c r="E8" s="11"/>
      <c r="F8" s="11"/>
      <c r="G8" s="11"/>
      <c r="H8" s="11"/>
    </row>
    <row r="11" spans="1:9" x14ac:dyDescent="0.3">
      <c r="A11" s="11"/>
    </row>
    <row r="12" spans="1:9" x14ac:dyDescent="0.3">
      <c r="A12" s="11"/>
    </row>
  </sheetData>
  <sheetProtection algorithmName="SHA-512" hashValue="VoMw+jxYFEeRqy1Q7KTYMlmLi1bYAeP2X55CacqntT2mG/3umBYowoloLipiT9ArV2ByteSZgNXCixq+2D2X0g==" saltValue="aUHFNOUwGh632qetNq55KA==" spinCount="100000" sheet="1" objects="1" scenarios="1"/>
  <mergeCells count="1">
    <mergeCell ref="A1:H1"/>
  </mergeCells>
  <pageMargins left="0.51181102362204722" right="0.51181102362204722" top="0.59055118110236227" bottom="0.98425196850393704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D37B-9F73-4CDD-862C-9B59D1976BC7}">
  <dimension ref="A1:C12"/>
  <sheetViews>
    <sheetView workbookViewId="0">
      <selection activeCell="C17" sqref="C17"/>
    </sheetView>
  </sheetViews>
  <sheetFormatPr defaultColWidth="9.140625" defaultRowHeight="16.5" x14ac:dyDescent="0.3"/>
  <cols>
    <col min="1" max="1" width="15.42578125" style="31" customWidth="1"/>
    <col min="2" max="2" width="25.140625" style="39" customWidth="1"/>
    <col min="3" max="3" width="23.5703125" style="39" customWidth="1"/>
    <col min="4" max="16384" width="9.140625" style="31"/>
  </cols>
  <sheetData>
    <row r="1" spans="1:3" ht="18.75" thickBot="1" x14ac:dyDescent="0.35">
      <c r="A1" s="40" t="s">
        <v>13</v>
      </c>
      <c r="B1" s="41"/>
      <c r="C1" s="41"/>
    </row>
    <row r="2" spans="1:3" ht="17.25" thickBot="1" x14ac:dyDescent="0.35">
      <c r="A2" s="32" t="s">
        <v>7</v>
      </c>
      <c r="B2" s="33" t="s">
        <v>5</v>
      </c>
      <c r="C2" s="33" t="s">
        <v>8</v>
      </c>
    </row>
    <row r="3" spans="1:3" ht="17.25" thickBot="1" x14ac:dyDescent="0.35">
      <c r="A3" s="34" t="s">
        <v>9</v>
      </c>
      <c r="B3" s="35">
        <f>'ZHV PS6,PS9'!F8</f>
        <v>0</v>
      </c>
      <c r="C3" s="36">
        <f>'ZHV PS6,PS9'!H8</f>
        <v>0</v>
      </c>
    </row>
    <row r="4" spans="1:3" ht="17.25" thickBot="1" x14ac:dyDescent="0.35">
      <c r="A4" s="34" t="s">
        <v>10</v>
      </c>
      <c r="B4" s="35">
        <f>'ZDV 230'!F9</f>
        <v>0</v>
      </c>
      <c r="C4" s="36">
        <f>'ZDV 230'!H9</f>
        <v>0</v>
      </c>
    </row>
    <row r="5" spans="1:3" ht="17.25" thickBot="1" x14ac:dyDescent="0.35">
      <c r="A5" s="34" t="s">
        <v>11</v>
      </c>
      <c r="B5" s="35">
        <f>'ZBE 312'!F16</f>
        <v>0</v>
      </c>
      <c r="C5" s="36">
        <f>'ZBE 312'!H16</f>
        <v>0</v>
      </c>
    </row>
    <row r="6" spans="1:3" ht="17.25" thickBot="1" x14ac:dyDescent="0.35">
      <c r="A6" s="34">
        <v>410</v>
      </c>
      <c r="B6" s="35">
        <f>'410'!F5</f>
        <v>0</v>
      </c>
      <c r="C6" s="35">
        <f>'410'!H5</f>
        <v>0</v>
      </c>
    </row>
    <row r="7" spans="1:3" ht="17.25" thickBot="1" x14ac:dyDescent="0.35">
      <c r="A7" s="34">
        <v>421</v>
      </c>
      <c r="B7" s="35">
        <f>'421'!F4</f>
        <v>0</v>
      </c>
      <c r="C7" s="36">
        <f>'421'!H4</f>
        <v>0</v>
      </c>
    </row>
    <row r="8" spans="1:3" ht="17.25" thickBot="1" x14ac:dyDescent="0.35">
      <c r="A8" s="34">
        <v>423</v>
      </c>
      <c r="B8" s="35">
        <f>'423'!F5</f>
        <v>0</v>
      </c>
      <c r="C8" s="36">
        <f>'423'!H5</f>
        <v>0</v>
      </c>
    </row>
    <row r="9" spans="1:3" ht="17.25" thickBot="1" x14ac:dyDescent="0.35">
      <c r="A9" s="34">
        <v>460</v>
      </c>
      <c r="B9" s="35">
        <f>'460'!F4</f>
        <v>0</v>
      </c>
      <c r="C9" s="36">
        <f>'460'!H4</f>
        <v>0</v>
      </c>
    </row>
    <row r="10" spans="1:3" ht="17.25" thickBot="1" x14ac:dyDescent="0.35">
      <c r="A10" s="34">
        <v>910</v>
      </c>
      <c r="B10" s="35">
        <f>'910'!F6</f>
        <v>0</v>
      </c>
      <c r="C10" s="36">
        <f>'910'!H6</f>
        <v>0</v>
      </c>
    </row>
    <row r="11" spans="1:3" ht="18.75" thickBot="1" x14ac:dyDescent="0.4">
      <c r="A11" s="37" t="s">
        <v>6</v>
      </c>
      <c r="B11" s="38">
        <f>SUM(B3:B10)</f>
        <v>0</v>
      </c>
      <c r="C11" s="38">
        <f>SUM(C3:C10)</f>
        <v>0</v>
      </c>
    </row>
    <row r="12" spans="1:3" x14ac:dyDescent="0.3">
      <c r="B12" s="3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c14f1d-ac03-4440-9321-57329db7a3cd" xsi:nil="true"/>
    <LikesCount xmlns="http://schemas.microsoft.com/sharepoint/v3" xsi:nil="true"/>
    <Pozn_x00e1_mka xmlns="06be803c-3985-41a6-97c4-df8cf160c126" xsi:nil="true"/>
    <Vy_x0159__x00ed_zeno xmlns="06be803c-3985-41a6-97c4-df8cf160c126">Ne</Vy_x0159__x00ed_zeno>
    <D_x016f_le_x017e_itost xmlns="06be803c-3985-41a6-97c4-df8cf160c126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lcf76f155ced4ddcb4097134ff3c332f xmlns="06be803c-3985-41a6-97c4-df8cf160c126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  <_dlc_DocId xmlns="77c14f1d-ac03-4440-9321-57329db7a3cd">PVLGR500-1699631883-538871</_dlc_DocId>
    <_dlc_DocIdUrl xmlns="77c14f1d-ac03-4440-9321-57329db7a3cd">
      <Url>https://pvlcz.sharepoint.com/sites/sekce500/_layouts/15/DocIdRedir.aspx?ID=PVLGR500-1699631883-538871</Url>
      <Description>PVLGR500-1699631883-538871</Description>
    </_dlc_DocIdUrl>
    <SharedWithUsers xmlns="77c14f1d-ac03-4440-9321-57329db7a3c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256F099F7B040B393EA6B8C8088B6" ma:contentTypeVersion="27" ma:contentTypeDescription="Create a new document." ma:contentTypeScope="" ma:versionID="18c58630dc0a61257c7eae5d4bc91445">
  <xsd:schema xmlns:xsd="http://www.w3.org/2001/XMLSchema" xmlns:xs="http://www.w3.org/2001/XMLSchema" xmlns:p="http://schemas.microsoft.com/office/2006/metadata/properties" xmlns:ns1="http://schemas.microsoft.com/sharepoint/v3" xmlns:ns2="06be803c-3985-41a6-97c4-df8cf160c126" xmlns:ns3="77c14f1d-ac03-4440-9321-57329db7a3cd" targetNamespace="http://schemas.microsoft.com/office/2006/metadata/properties" ma:root="true" ma:fieldsID="8d1942f9eadcc7570805f88b8b0e5429" ns1:_="" ns2:_="" ns3:_="">
    <xsd:import namespace="http://schemas.microsoft.com/sharepoint/v3"/>
    <xsd:import namespace="06be803c-3985-41a6-97c4-df8cf160c126"/>
    <xsd:import namespace="77c14f1d-ac03-4440-9321-57329db7a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Vy_x0159__x00ed_zeno" minOccurs="0"/>
                <xsd:element ref="ns2:D_x016f_le_x017e_itost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cf76f155ced4ddcb4097134ff3c332f" minOccurs="0"/>
                <xsd:element ref="ns3:TaxCatchAll" minOccurs="0"/>
                <xsd:element ref="ns2:Pozn_x00e1_mk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7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8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0" nillable="true" ma:displayName="Number of Likes" ma:internalName="LikesCount">
      <xsd:simpleType>
        <xsd:restriction base="dms:Unknown"/>
      </xsd:simpleType>
    </xsd:element>
    <xsd:element name="LikedBy" ma:index="3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803c-3985-41a6-97c4-df8cf160c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y_x0159__x00ed_zeno" ma:index="24" nillable="true" ma:displayName="Vyřízeno" ma:default="Ne" ma:description="Stav dokumentu" ma:format="Dropdown" ma:internalName="Vy_x0159__x00ed_zeno">
      <xsd:simpleType>
        <xsd:restriction base="dms:Choice">
          <xsd:enumeration value="Ne"/>
          <xsd:enumeration value="Probíhá"/>
          <xsd:enumeration value="Ano"/>
        </xsd:restriction>
      </xsd:simpleType>
    </xsd:element>
    <xsd:element name="D_x016f_le_x017e_itost" ma:index="25" nillable="true" ma:displayName="Důležitost" ma:format="Dropdown" ma:internalName="D_x016f_le_x017e_itost">
      <xsd:simpleType>
        <xsd:restriction base="dms:Choice">
          <xsd:enumeration value="Nizká"/>
          <xsd:enumeration value="Střední"/>
          <xsd:enumeration value="Vysoká"/>
          <xsd:enumeration value="Extrémní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zn_x00e1_mka" ma:index="35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14f1d-ac03-4440-9321-57329db7a3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TaxCatchAll" ma:index="34" nillable="true" ma:displayName="Taxonomy Catch All Column" ma:hidden="true" ma:list="{b1a7689f-5694-4090-8f96-100e06b2049a}" ma:internalName="TaxCatchAll" ma:showField="CatchAllData" ma:web="77c14f1d-ac03-4440-9321-57329db7a3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8AFB1-6D96-4727-8B1A-066EA612C6F9}">
  <ds:schemaRefs>
    <ds:schemaRef ds:uri="http://schemas.microsoft.com/office/2006/metadata/properties"/>
    <ds:schemaRef ds:uri="http://schemas.microsoft.com/office/infopath/2007/PartnerControls"/>
    <ds:schemaRef ds:uri="77c14f1d-ac03-4440-9321-57329db7a3cd"/>
    <ds:schemaRef ds:uri="http://schemas.microsoft.com/sharepoint/v3"/>
    <ds:schemaRef ds:uri="06be803c-3985-41a6-97c4-df8cf160c126"/>
  </ds:schemaRefs>
</ds:datastoreItem>
</file>

<file path=customXml/itemProps2.xml><?xml version="1.0" encoding="utf-8"?>
<ds:datastoreItem xmlns:ds="http://schemas.openxmlformats.org/officeDocument/2006/customXml" ds:itemID="{F872BDFC-7822-4FC9-AB9D-82F0B51A4B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4C1F0-1A0A-40A0-A146-7794D196D65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5AC1BC-92D5-4DAC-B1D3-B27535A8B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be803c-3985-41a6-97c4-df8cf160c126"/>
    <ds:schemaRef ds:uri="77c14f1d-ac03-4440-9321-57329db7a3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ZHV PS6,PS9</vt:lpstr>
      <vt:lpstr>ZDV 230</vt:lpstr>
      <vt:lpstr>ZBE 312</vt:lpstr>
      <vt:lpstr>410</vt:lpstr>
      <vt:lpstr>421</vt:lpstr>
      <vt:lpstr>423</vt:lpstr>
      <vt:lpstr>460</vt:lpstr>
      <vt:lpstr>910</vt:lpstr>
      <vt:lpstr>Předpoklad</vt:lpstr>
      <vt:lpstr>'ZBE 312'!Oblast_tisku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svecova1</dc:creator>
  <cp:lastModifiedBy>Kubešová Ivona</cp:lastModifiedBy>
  <cp:lastPrinted>2025-04-07T12:38:11Z</cp:lastPrinted>
  <dcterms:created xsi:type="dcterms:W3CDTF">2018-03-22T08:02:11Z</dcterms:created>
  <dcterms:modified xsi:type="dcterms:W3CDTF">2025-04-08T08:04:45Z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0x010100276256F099F7B040B393EA6B8C8088B6</vt:lpwstr>
  </property>
  <property fmtid="{D5CDD505-2E9C-101B-9397-08002B2CF9AE}" pid="3" name="_dlc_DocIdItemGuid">
    <vt:lpwstr>a4643421-2558-4c0a-baaa-ed6581b8a46d</vt:lpwstr>
  </property>
  <property fmtid="{D5CDD505-2E9C-101B-9397-08002B2CF9AE}" pid="4" name="MediaServiceImageTags">
    <vt:lpwstr/>
  </property>
  <property fmtid="{D5CDD505-2E9C-101B-9397-08002B2CF9AE}" pid="5" name="Order">
    <vt:r8>26100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