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1032022_1 - Přístavba pa..." sheetId="2" r:id="rId2"/>
    <sheet name="21032022_2 - Přístavba pa..." sheetId="3" r:id="rId3"/>
    <sheet name="21032022_3 - Přístavba pa...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'21032022_1 - Přístavba pa...'!$C$84:$K$325</definedName>
    <definedName name="_xlnm.Print_Area" localSheetId="1">'21032022_1 - Přístavba pa...'!$C$4:$J$39,'21032022_1 - Přístavba pa...'!$C$72:$K$325</definedName>
    <definedName name="_xlnm.Print_Titles" localSheetId="1">'21032022_1 - Přístavba pa...'!$84:$84</definedName>
    <definedName name="_xlnm._FilterDatabase" localSheetId="2" hidden="1">'21032022_2 - Přístavba pa...'!$C$87:$K$349</definedName>
    <definedName name="_xlnm.Print_Area" localSheetId="2">'21032022_2 - Přístavba pa...'!$C$4:$J$39,'21032022_2 - Přístavba pa...'!$C$75:$K$349</definedName>
    <definedName name="_xlnm.Print_Titles" localSheetId="2">'21032022_2 - Přístavba pa...'!$87:$87</definedName>
    <definedName name="_xlnm._FilterDatabase" localSheetId="3" hidden="1">'21032022_3 - Přístavba pa...'!$C$83:$K$109</definedName>
    <definedName name="_xlnm.Print_Area" localSheetId="3">'21032022_3 - Přístavba pa...'!$C$4:$J$39,'21032022_3 - Přístavba pa...'!$C$71:$K$109</definedName>
    <definedName name="_xlnm.Print_Titles" localSheetId="3">'21032022_3 - Přístavba pa...'!$83:$83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4"/>
  <c r="BH94"/>
  <c r="BG94"/>
  <c r="BF94"/>
  <c r="T94"/>
  <c r="T93"/>
  <c r="R94"/>
  <c r="R93"/>
  <c r="P94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3" r="J345"/>
  <c r="J37"/>
  <c r="J36"/>
  <c i="1" r="AY56"/>
  <c i="3" r="J35"/>
  <c i="1" r="AX56"/>
  <c i="3" r="BI347"/>
  <c r="BH347"/>
  <c r="BG347"/>
  <c r="BF347"/>
  <c r="T347"/>
  <c r="T346"/>
  <c r="R347"/>
  <c r="R346"/>
  <c r="P347"/>
  <c r="P346"/>
  <c r="J67"/>
  <c r="BI343"/>
  <c r="BH343"/>
  <c r="BG343"/>
  <c r="BF343"/>
  <c r="T343"/>
  <c r="R343"/>
  <c r="P343"/>
  <c r="BI341"/>
  <c r="BH341"/>
  <c r="BG341"/>
  <c r="BF341"/>
  <c r="T341"/>
  <c r="R341"/>
  <c r="P341"/>
  <c r="BI336"/>
  <c r="BH336"/>
  <c r="BG336"/>
  <c r="BF336"/>
  <c r="T336"/>
  <c r="R336"/>
  <c r="P336"/>
  <c r="BI332"/>
  <c r="BH332"/>
  <c r="BG332"/>
  <c r="BF332"/>
  <c r="T332"/>
  <c r="R332"/>
  <c r="P332"/>
  <c r="BI327"/>
  <c r="BH327"/>
  <c r="BG327"/>
  <c r="BF327"/>
  <c r="T327"/>
  <c r="R327"/>
  <c r="P327"/>
  <c r="BI322"/>
  <c r="BH322"/>
  <c r="BG322"/>
  <c r="BF322"/>
  <c r="T322"/>
  <c r="R322"/>
  <c r="P322"/>
  <c r="BI320"/>
  <c r="BH320"/>
  <c r="BG320"/>
  <c r="BF320"/>
  <c r="T320"/>
  <c r="R320"/>
  <c r="P320"/>
  <c r="BI316"/>
  <c r="BH316"/>
  <c r="BG316"/>
  <c r="BF316"/>
  <c r="T316"/>
  <c r="R316"/>
  <c r="P316"/>
  <c r="BI310"/>
  <c r="BH310"/>
  <c r="BG310"/>
  <c r="BF310"/>
  <c r="T310"/>
  <c r="R310"/>
  <c r="P310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4"/>
  <c r="BH294"/>
  <c r="BG294"/>
  <c r="BF294"/>
  <c r="T294"/>
  <c r="R294"/>
  <c r="P294"/>
  <c r="BI289"/>
  <c r="BH289"/>
  <c r="BG289"/>
  <c r="BF289"/>
  <c r="T289"/>
  <c r="R289"/>
  <c r="P289"/>
  <c r="BI287"/>
  <c r="BH287"/>
  <c r="BG287"/>
  <c r="BF287"/>
  <c r="T287"/>
  <c r="R287"/>
  <c r="P287"/>
  <c r="BI282"/>
  <c r="BH282"/>
  <c r="BG282"/>
  <c r="BF282"/>
  <c r="T282"/>
  <c r="R282"/>
  <c r="P282"/>
  <c r="BI279"/>
  <c r="BH279"/>
  <c r="BG279"/>
  <c r="BF279"/>
  <c r="T279"/>
  <c r="R279"/>
  <c r="P279"/>
  <c r="BI273"/>
  <c r="BH273"/>
  <c r="BG273"/>
  <c r="BF273"/>
  <c r="T273"/>
  <c r="R273"/>
  <c r="P273"/>
  <c r="BI266"/>
  <c r="BH266"/>
  <c r="BG266"/>
  <c r="BF266"/>
  <c r="T266"/>
  <c r="R266"/>
  <c r="P266"/>
  <c r="BI262"/>
  <c r="BH262"/>
  <c r="BG262"/>
  <c r="BF262"/>
  <c r="T262"/>
  <c r="R262"/>
  <c r="P262"/>
  <c r="BI257"/>
  <c r="BH257"/>
  <c r="BG257"/>
  <c r="BF257"/>
  <c r="T257"/>
  <c r="R257"/>
  <c r="P257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4"/>
  <c r="BH234"/>
  <c r="BG234"/>
  <c r="BF234"/>
  <c r="T234"/>
  <c r="R234"/>
  <c r="P234"/>
  <c r="BI231"/>
  <c r="BH231"/>
  <c r="BG231"/>
  <c r="BF231"/>
  <c r="T231"/>
  <c r="R231"/>
  <c r="P231"/>
  <c r="BI226"/>
  <c r="BH226"/>
  <c r="BG226"/>
  <c r="BF226"/>
  <c r="T226"/>
  <c r="R226"/>
  <c r="P226"/>
  <c r="BI221"/>
  <c r="BH221"/>
  <c r="BG221"/>
  <c r="BF221"/>
  <c r="T221"/>
  <c r="R221"/>
  <c r="P221"/>
  <c r="BI213"/>
  <c r="BH213"/>
  <c r="BG213"/>
  <c r="BF213"/>
  <c r="T213"/>
  <c r="T206"/>
  <c r="R213"/>
  <c r="R206"/>
  <c r="P213"/>
  <c r="P206"/>
  <c r="BI207"/>
  <c r="BH207"/>
  <c r="BG207"/>
  <c r="BF207"/>
  <c r="T207"/>
  <c r="R207"/>
  <c r="P207"/>
  <c r="BI201"/>
  <c r="BH201"/>
  <c r="BG201"/>
  <c r="BF201"/>
  <c r="T201"/>
  <c r="R201"/>
  <c r="P201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6"/>
  <c r="BH176"/>
  <c r="BG176"/>
  <c r="BF176"/>
  <c r="T176"/>
  <c r="R176"/>
  <c r="P176"/>
  <c r="BI172"/>
  <c r="BH172"/>
  <c r="BG172"/>
  <c r="BF172"/>
  <c r="T172"/>
  <c r="R172"/>
  <c r="P172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29"/>
  <c r="BH129"/>
  <c r="BG129"/>
  <c r="BF129"/>
  <c r="T129"/>
  <c r="R129"/>
  <c r="P129"/>
  <c r="BI124"/>
  <c r="BH124"/>
  <c r="BG124"/>
  <c r="BF124"/>
  <c r="T124"/>
  <c r="R124"/>
  <c r="P124"/>
  <c r="BI121"/>
  <c r="BH121"/>
  <c r="BG121"/>
  <c r="BF121"/>
  <c r="T121"/>
  <c r="R121"/>
  <c r="P121"/>
  <c r="BI116"/>
  <c r="BH116"/>
  <c r="BG116"/>
  <c r="BF116"/>
  <c r="T116"/>
  <c r="R116"/>
  <c r="P116"/>
  <c r="BI109"/>
  <c r="BH109"/>
  <c r="BG109"/>
  <c r="BF109"/>
  <c r="T109"/>
  <c r="R109"/>
  <c r="P109"/>
  <c r="BI103"/>
  <c r="BH103"/>
  <c r="BG103"/>
  <c r="BF103"/>
  <c r="T103"/>
  <c r="R103"/>
  <c r="P103"/>
  <c r="BI96"/>
  <c r="BH96"/>
  <c r="BG96"/>
  <c r="BF96"/>
  <c r="T96"/>
  <c r="R96"/>
  <c r="P96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2" r="J37"/>
  <c r="J36"/>
  <c i="1" r="AY55"/>
  <c i="2" r="J35"/>
  <c i="1" r="AX55"/>
  <c i="2" r="BI323"/>
  <c r="BH323"/>
  <c r="BG323"/>
  <c r="BF323"/>
  <c r="T323"/>
  <c r="T322"/>
  <c r="R323"/>
  <c r="R322"/>
  <c r="P323"/>
  <c r="P322"/>
  <c r="BI317"/>
  <c r="BH317"/>
  <c r="BG317"/>
  <c r="BF317"/>
  <c r="T317"/>
  <c r="R317"/>
  <c r="P317"/>
  <c r="BI312"/>
  <c r="BH312"/>
  <c r="BG312"/>
  <c r="BF312"/>
  <c r="T312"/>
  <c r="R312"/>
  <c r="P312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82"/>
  <c r="BH282"/>
  <c r="BG282"/>
  <c r="BF282"/>
  <c r="T282"/>
  <c r="R282"/>
  <c r="P282"/>
  <c r="BI276"/>
  <c r="BH276"/>
  <c r="BG276"/>
  <c r="BF276"/>
  <c r="T276"/>
  <c r="R276"/>
  <c r="P276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196"/>
  <c r="BH196"/>
  <c r="BG196"/>
  <c r="BF196"/>
  <c r="T196"/>
  <c r="R196"/>
  <c r="P196"/>
  <c r="BI190"/>
  <c r="BH190"/>
  <c r="BG190"/>
  <c r="BF190"/>
  <c r="T190"/>
  <c r="R190"/>
  <c r="P190"/>
  <c r="BI184"/>
  <c r="BH184"/>
  <c r="BG184"/>
  <c r="BF184"/>
  <c r="T184"/>
  <c r="R184"/>
  <c r="P184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57"/>
  <c r="BH157"/>
  <c r="BG157"/>
  <c r="BF157"/>
  <c r="T157"/>
  <c r="R157"/>
  <c r="P157"/>
  <c r="BI149"/>
  <c r="BH149"/>
  <c r="BG149"/>
  <c r="BF149"/>
  <c r="T149"/>
  <c r="R149"/>
  <c r="P149"/>
  <c r="BI144"/>
  <c r="BH144"/>
  <c r="BG144"/>
  <c r="BF144"/>
  <c r="T144"/>
  <c r="R144"/>
  <c r="P144"/>
  <c r="BI135"/>
  <c r="BH135"/>
  <c r="BG135"/>
  <c r="BF135"/>
  <c r="T135"/>
  <c r="R135"/>
  <c r="P135"/>
  <c r="BI130"/>
  <c r="BH130"/>
  <c r="BG130"/>
  <c r="BF130"/>
  <c r="T130"/>
  <c r="R130"/>
  <c r="P130"/>
  <c r="BI122"/>
  <c r="BH122"/>
  <c r="BG122"/>
  <c r="BF122"/>
  <c r="T122"/>
  <c r="R122"/>
  <c r="P122"/>
  <c r="BI114"/>
  <c r="BH114"/>
  <c r="BG114"/>
  <c r="BF114"/>
  <c r="T114"/>
  <c r="R114"/>
  <c r="P114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1" r="L50"/>
  <c r="AM50"/>
  <c r="AM49"/>
  <c r="L49"/>
  <c r="AM47"/>
  <c r="L47"/>
  <c r="L45"/>
  <c r="L44"/>
  <c i="2" r="J173"/>
  <c r="J282"/>
  <c r="J267"/>
  <c r="J149"/>
  <c r="J101"/>
  <c r="J130"/>
  <c r="BK162"/>
  <c r="J204"/>
  <c i="3" r="BK282"/>
  <c r="BK316"/>
  <c r="J156"/>
  <c r="BK310"/>
  <c r="J343"/>
  <c r="BK192"/>
  <c r="J327"/>
  <c r="BK103"/>
  <c r="BK161"/>
  <c r="J289"/>
  <c r="BK150"/>
  <c r="BK287"/>
  <c r="BK124"/>
  <c i="4" r="BK89"/>
  <c i="2" r="BK282"/>
  <c r="J122"/>
  <c r="J252"/>
  <c r="J208"/>
  <c r="J106"/>
  <c r="J229"/>
  <c r="BK276"/>
  <c r="BK229"/>
  <c r="J144"/>
  <c r="BK312"/>
  <c r="BK263"/>
  <c r="BK101"/>
  <c i="3" r="J135"/>
  <c r="BK187"/>
  <c r="J305"/>
  <c r="J266"/>
  <c r="J341"/>
  <c r="BK182"/>
  <c r="BK221"/>
  <c r="J129"/>
  <c r="BK226"/>
  <c r="J124"/>
  <c r="J231"/>
  <c r="BK116"/>
  <c i="4" r="BK108"/>
  <c i="2" r="J247"/>
  <c r="BK302"/>
  <c r="BK213"/>
  <c r="BK267"/>
  <c r="J190"/>
  <c r="J292"/>
  <c r="BK224"/>
  <c r="BK317"/>
  <c r="BK114"/>
  <c i="3" r="J257"/>
  <c r="BK250"/>
  <c r="J316"/>
  <c r="J242"/>
  <c r="BK231"/>
  <c r="J294"/>
  <c r="J161"/>
  <c r="BK207"/>
  <c r="J320"/>
  <c r="J196"/>
  <c r="BK347"/>
  <c r="BK246"/>
  <c r="BK129"/>
  <c i="4" r="J105"/>
  <c r="J100"/>
  <c i="2" r="BK242"/>
  <c r="BK88"/>
  <c r="BK149"/>
  <c r="J168"/>
  <c r="J135"/>
  <c r="BK259"/>
  <c r="BK178"/>
  <c r="BK297"/>
  <c r="J219"/>
  <c r="BK323"/>
  <c r="BK307"/>
  <c r="BK190"/>
  <c i="3" r="BK341"/>
  <c r="BK242"/>
  <c r="BK305"/>
  <c r="J347"/>
  <c r="BK301"/>
  <c r="BK320"/>
  <c r="J109"/>
  <c r="BK279"/>
  <c r="BK109"/>
  <c r="J182"/>
  <c r="J91"/>
  <c r="J234"/>
  <c r="J103"/>
  <c r="BK266"/>
  <c r="J172"/>
  <c i="4" r="J108"/>
  <c r="J87"/>
  <c i="2" r="BK234"/>
  <c r="BK106"/>
  <c r="BK204"/>
  <c r="BK271"/>
  <c r="J96"/>
  <c r="J242"/>
  <c r="BK130"/>
  <c r="BK208"/>
  <c r="J213"/>
  <c r="J323"/>
  <c r="BK247"/>
  <c i="1" r="AS54"/>
  <c i="3" r="BK135"/>
  <c r="BK296"/>
  <c r="J282"/>
  <c r="BK166"/>
  <c r="J213"/>
  <c r="J96"/>
  <c r="J121"/>
  <c r="J262"/>
  <c r="J116"/>
  <c r="J279"/>
  <c r="BK196"/>
  <c i="4" r="BK91"/>
  <c r="J102"/>
  <c r="J89"/>
  <c i="2" r="J224"/>
  <c r="BK287"/>
  <c r="J287"/>
  <c r="J234"/>
  <c r="J271"/>
  <c r="BK168"/>
  <c r="BK219"/>
  <c r="J184"/>
  <c r="J317"/>
  <c r="J297"/>
  <c r="BK135"/>
  <c i="3" r="J150"/>
  <c r="BK289"/>
  <c r="BK145"/>
  <c r="J140"/>
  <c r="BK257"/>
  <c r="BK91"/>
  <c r="J226"/>
  <c r="BK121"/>
  <c r="BK262"/>
  <c r="BK140"/>
  <c r="BK273"/>
  <c r="J145"/>
  <c r="J310"/>
  <c r="BK213"/>
  <c i="4" r="BK102"/>
  <c r="J94"/>
  <c i="2" r="J259"/>
  <c r="BK157"/>
  <c r="J276"/>
  <c r="J114"/>
  <c r="J157"/>
  <c r="J263"/>
  <c r="BK184"/>
  <c r="BK122"/>
  <c r="J196"/>
  <c r="J312"/>
  <c r="BK196"/>
  <c i="3" r="J296"/>
  <c r="BK332"/>
  <c r="J192"/>
  <c r="BK96"/>
  <c r="J246"/>
  <c r="J273"/>
  <c r="BK176"/>
  <c r="J287"/>
  <c r="BK201"/>
  <c r="J332"/>
  <c r="J176"/>
  <c r="J301"/>
  <c r="BK172"/>
  <c r="J322"/>
  <c r="BK234"/>
  <c i="4" r="BK105"/>
  <c r="J91"/>
  <c r="BK100"/>
  <c i="2" r="J162"/>
  <c r="BK292"/>
  <c r="BK144"/>
  <c r="BK96"/>
  <c r="BK252"/>
  <c r="J88"/>
  <c r="J302"/>
  <c r="BK173"/>
  <c r="J307"/>
  <c r="J178"/>
  <c i="3" r="BK336"/>
  <c r="J166"/>
  <c r="J201"/>
  <c r="BK322"/>
  <c r="BK327"/>
  <c r="J187"/>
  <c r="J336"/>
  <c r="J207"/>
  <c r="BK294"/>
  <c r="BK156"/>
  <c r="J250"/>
  <c r="BK343"/>
  <c r="J221"/>
  <c i="4" r="BK94"/>
  <c r="BK87"/>
  <c i="2" l="1" r="P218"/>
  <c r="R251"/>
  <c i="3" r="P90"/>
  <c r="BK220"/>
  <c r="J220"/>
  <c r="J63"/>
  <c r="T220"/>
  <c r="R233"/>
  <c r="P256"/>
  <c i="2" r="T87"/>
  <c r="P251"/>
  <c i="3" r="T90"/>
  <c r="R220"/>
  <c r="P233"/>
  <c r="BK256"/>
  <c r="J256"/>
  <c r="J65"/>
  <c r="T256"/>
  <c i="2" r="R87"/>
  <c r="P281"/>
  <c i="3" r="T272"/>
  <c i="2" r="P87"/>
  <c r="P86"/>
  <c r="P85"/>
  <c i="1" r="AU55"/>
  <c i="2" r="R281"/>
  <c r="T218"/>
  <c r="T281"/>
  <c i="3" r="R90"/>
  <c r="P220"/>
  <c r="BK233"/>
  <c r="J233"/>
  <c r="J64"/>
  <c r="T233"/>
  <c r="R256"/>
  <c i="4" r="BK86"/>
  <c r="R99"/>
  <c i="2" r="R218"/>
  <c r="T251"/>
  <c i="3" r="BK90"/>
  <c r="J90"/>
  <c r="J61"/>
  <c r="R272"/>
  <c i="4" r="R86"/>
  <c r="T99"/>
  <c r="P104"/>
  <c i="2" r="BK218"/>
  <c r="J218"/>
  <c r="J62"/>
  <c r="BK251"/>
  <c r="J251"/>
  <c r="J63"/>
  <c i="3" r="P272"/>
  <c i="4" r="T86"/>
  <c r="BK99"/>
  <c r="J99"/>
  <c r="J63"/>
  <c r="BK104"/>
  <c r="J104"/>
  <c r="J64"/>
  <c r="R104"/>
  <c i="2" r="BK87"/>
  <c r="BK86"/>
  <c r="J86"/>
  <c r="J60"/>
  <c r="BK281"/>
  <c r="J281"/>
  <c r="J64"/>
  <c i="3" r="BK272"/>
  <c r="J272"/>
  <c r="J66"/>
  <c i="4" r="P86"/>
  <c r="P85"/>
  <c r="P84"/>
  <c i="1" r="AU57"/>
  <c i="4" r="P99"/>
  <c r="T104"/>
  <c i="2" r="BK322"/>
  <c r="J322"/>
  <c r="J65"/>
  <c i="4" r="BK93"/>
  <c r="J93"/>
  <c r="J62"/>
  <c i="3" r="BK346"/>
  <c r="J346"/>
  <c r="J68"/>
  <c r="BK206"/>
  <c r="J206"/>
  <c r="J62"/>
  <c i="4" r="J52"/>
  <c r="BE91"/>
  <c r="BE94"/>
  <c r="BE102"/>
  <c r="BE105"/>
  <c r="BE87"/>
  <c r="E48"/>
  <c r="BE100"/>
  <c r="F55"/>
  <c r="BE89"/>
  <c r="BE108"/>
  <c i="3" r="BE96"/>
  <c r="BE135"/>
  <c r="BE289"/>
  <c r="BE296"/>
  <c r="BE301"/>
  <c r="BE327"/>
  <c r="BE341"/>
  <c r="BE347"/>
  <c r="E48"/>
  <c r="F55"/>
  <c r="BE91"/>
  <c r="BE201"/>
  <c r="BE242"/>
  <c i="2" r="J87"/>
  <c r="J61"/>
  <c i="3" r="BE103"/>
  <c r="BE145"/>
  <c r="BE250"/>
  <c r="BE282"/>
  <c r="BE287"/>
  <c r="BE316"/>
  <c r="BE322"/>
  <c r="J82"/>
  <c r="BE231"/>
  <c r="BE246"/>
  <c r="BE262"/>
  <c r="BE266"/>
  <c r="BE305"/>
  <c r="BE310"/>
  <c r="BE121"/>
  <c r="BE150"/>
  <c r="BE294"/>
  <c r="BE332"/>
  <c i="2" r="BK85"/>
  <c r="J85"/>
  <c r="J59"/>
  <c i="3" r="BE109"/>
  <c r="BE156"/>
  <c r="BE161"/>
  <c r="BE166"/>
  <c r="BE172"/>
  <c r="BE187"/>
  <c r="BE207"/>
  <c r="BE213"/>
  <c r="BE226"/>
  <c r="BE234"/>
  <c r="BE257"/>
  <c r="BE273"/>
  <c r="BE336"/>
  <c r="BE343"/>
  <c r="BE116"/>
  <c r="BE124"/>
  <c r="BE129"/>
  <c r="BE221"/>
  <c r="BE279"/>
  <c r="BE140"/>
  <c r="BE176"/>
  <c r="BE182"/>
  <c r="BE192"/>
  <c r="BE196"/>
  <c r="BE320"/>
  <c i="2" r="BE122"/>
  <c r="BE157"/>
  <c r="BE168"/>
  <c r="BE229"/>
  <c r="BE267"/>
  <c r="BE276"/>
  <c r="BE302"/>
  <c r="BE307"/>
  <c r="BE312"/>
  <c r="BE317"/>
  <c r="BE323"/>
  <c r="F55"/>
  <c r="BE96"/>
  <c r="BE114"/>
  <c r="BE130"/>
  <c r="BE204"/>
  <c r="BE287"/>
  <c r="E48"/>
  <c r="BE106"/>
  <c r="BE162"/>
  <c r="BE173"/>
  <c r="BE190"/>
  <c r="BE224"/>
  <c r="BE263"/>
  <c r="BE149"/>
  <c r="BE196"/>
  <c r="BE219"/>
  <c r="J52"/>
  <c r="BE184"/>
  <c r="BE213"/>
  <c r="BE259"/>
  <c r="BE282"/>
  <c r="BE88"/>
  <c r="BE135"/>
  <c r="BE178"/>
  <c r="BE234"/>
  <c r="BE242"/>
  <c r="BE247"/>
  <c r="BE252"/>
  <c r="BE292"/>
  <c r="BE101"/>
  <c r="BE144"/>
  <c r="BE208"/>
  <c r="BE271"/>
  <c r="BE297"/>
  <c r="F36"/>
  <c i="1" r="BC55"/>
  <c i="4" r="F34"/>
  <c i="1" r="BA57"/>
  <c i="2" r="F34"/>
  <c i="1" r="BA55"/>
  <c i="3" r="F36"/>
  <c i="1" r="BC56"/>
  <c i="3" r="J34"/>
  <c i="1" r="AW56"/>
  <c i="4" r="F35"/>
  <c i="1" r="BB57"/>
  <c i="3" r="F34"/>
  <c i="1" r="BA56"/>
  <c i="4" r="F36"/>
  <c i="1" r="BC57"/>
  <c i="3" r="F35"/>
  <c i="1" r="BB56"/>
  <c i="4" r="F37"/>
  <c i="1" r="BD57"/>
  <c i="2" r="F37"/>
  <c i="1" r="BD55"/>
  <c i="2" r="J34"/>
  <c i="1" r="AW55"/>
  <c i="3" r="F37"/>
  <c i="1" r="BD56"/>
  <c i="2" r="F35"/>
  <c i="1" r="BB55"/>
  <c i="4" r="J34"/>
  <c i="1" r="AW57"/>
  <c i="3" l="1" r="R89"/>
  <c r="R88"/>
  <c i="4" r="T85"/>
  <c r="T84"/>
  <c r="BK85"/>
  <c r="J85"/>
  <c r="J60"/>
  <c i="2" r="T86"/>
  <c r="T85"/>
  <c i="4" r="R85"/>
  <c r="R84"/>
  <c i="2" r="R86"/>
  <c r="R85"/>
  <c i="3" r="P89"/>
  <c r="P88"/>
  <c i="1" r="AU56"/>
  <c i="3" r="T89"/>
  <c r="T88"/>
  <c r="BK89"/>
  <c r="J89"/>
  <c r="J60"/>
  <c i="4" r="J86"/>
  <c r="J61"/>
  <c i="3" r="BK88"/>
  <c r="J88"/>
  <c r="J59"/>
  <c i="1" r="AU54"/>
  <c i="2" r="F33"/>
  <c i="1" r="AZ55"/>
  <c r="BB54"/>
  <c r="W31"/>
  <c i="2" r="J33"/>
  <c i="1" r="AV55"/>
  <c r="AT55"/>
  <c i="2" r="J30"/>
  <c i="1" r="AG55"/>
  <c i="3" r="F33"/>
  <c i="1" r="AZ56"/>
  <c i="3" r="J33"/>
  <c i="1" r="AV56"/>
  <c r="AT56"/>
  <c i="4" r="J33"/>
  <c i="1" r="AV57"/>
  <c r="AT57"/>
  <c r="BA54"/>
  <c r="W30"/>
  <c r="BD54"/>
  <c r="W33"/>
  <c r="BC54"/>
  <c r="AY54"/>
  <c i="4" r="F33"/>
  <c i="1" r="AZ57"/>
  <c i="4" l="1" r="BK84"/>
  <c r="J84"/>
  <c r="J59"/>
  <c i="1" r="AN55"/>
  <c i="2" r="J39"/>
  <c i="1" r="AX54"/>
  <c r="AZ54"/>
  <c r="W29"/>
  <c r="W32"/>
  <c i="3" r="J30"/>
  <c i="1" r="AG56"/>
  <c r="AW54"/>
  <c r="AK30"/>
  <c i="3" l="1" r="J39"/>
  <c i="1" r="AN56"/>
  <c i="4" r="J30"/>
  <c i="1" r="AG57"/>
  <c r="AV54"/>
  <c r="AK29"/>
  <c i="4" l="1" r="J39"/>
  <c i="1" r="AN57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<sst xmlns="http://schemas.openxmlformats.org/spreadsheetml/2006/main">
  <si>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</si>
  <si>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</si>
  <si>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</si>
  <si>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</si>
  <si>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</si>
  <si>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{560c57e5-b9b6-420f-8a80-73dff813d78f}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</si>
  <si>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</si>
  <si>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</si>
  <si>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</si>
  <si>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</si>
  <si>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</si>
  <si>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</si>
  <si>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</si>
  <si>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</si>
  <si>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21032022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</si>
  <si>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</si>
  <si>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</si>
  <si>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Přístavba parkoviště  a zřízení pro odvod povrchových vod</t>
  </si>
  <si>
    <t>KSO:</t>
  </si>
  <si>
    <t>822</t>
  </si>
  <si>
    <t>CC-CZ:</t>
  </si>
  <si>
    <t>2</t>
  </si>
  <si>
    <t>Místo:</t>
  </si>
  <si>
    <t>Lysolaje</t>
  </si>
  <si>
    <t>Datum:</t>
  </si>
  <si>
    <t>14. 2. 2025</t>
  </si>
  <si>
    <t>CZ-CPV:</t>
  </si>
  <si>
    <t>45000000-7</t>
  </si>
  <si>
    <t>CZ-CPA:</t>
  </si>
  <si>
    <t>42</t>
  </si>
  <si>
    <t>Zadavatel:</t>
  </si>
  <si>
    <t>IČ:</t>
  </si>
  <si>
    <t/>
  </si>
  <si>
    <t>SÚV Praha Lysolaje</t>
  </si>
  <si>
    <t>DIČ:</t>
  </si>
  <si>
    <t>Účastník:</t>
  </si>
  <si>
    <t>Vyplň údaj</t>
  </si>
  <si>
    <t>Projektant:</t>
  </si>
  <si>
    <t>Ing.arch.J.Smutný</t>
  </si>
  <si>
    <t>True</t>
  </si>
  <si>
    <t>Zpracovatel:</t>
  </si>
  <si>
    <t>Poznámka:</t>
  </si>
  <si>
    <t xml:space="preserve">Zpracováno dle metodiky ÚRS s maximálním zatříděním položek (popisu činností) dle Třídníku stavebních konstrukcí a prací. Použita databáze směrných cen  Položky, které databáze neobsahuje, oceněny dle brutto ceníků příslušných dodavatelů. Veškeré názvy jednotlivých zařízení jsou uvedeny pouze pro určení technické úrovně a provozních parametrů. Ve všech případech lze použít i jiná než navržená zařízení, která mají podobnou nebo minimálně stejnou kvalitu, účinnost a výkon, parametry použití, ev. hlučnost (která bezpodmínečně splňuje platné hygienické normy).  Celková množství u jednotlivých položek (kusy, metry) byla odměřena a sečtena ručně a digitálně z výkresů.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</si>
  <si>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</si>
  <si>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</si>
  <si>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</si>
  <si>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</si>
  <si>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</si>
  <si>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</si>
  <si>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</si>
  <si>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</si>
  <si>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</si>
  <si>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</si>
  <si>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</si>
  <si>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</si>
  <si>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</si>
  <si>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</si>
  <si>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</si>
  <si>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</si>
  <si>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</si>
  <si>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</si>
  <si>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</si>
  <si>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</si>
  <si>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</si>
  <si>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</si>
  <si>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</si>
  <si>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</si>
  <si>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</si>
  <si>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</si>
  <si>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</si>
  <si>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</si>
  <si>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</si>
  <si>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</si>
  <si>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</si>
  <si>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</si>
  <si>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</si>
  <si>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</si>
  <si>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</si>
  <si>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</si>
  <si>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</si>
  <si>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</si>
  <si>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</si>
  <si>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21032022_1</t>
  </si>
  <si>
    <t xml:space="preserve">Přístavba parkoviště  a zřízení pro odvod povrchových vod - stavební část</t>
  </si>
  <si>
    <t>STA</t>
  </si>
  <si>
    <t>1</t>
  </si>
  <si>
    <t>{825062d3-e2f8-453b-838c-909a018606c0}</t>
  </si>
  <si>
    <t>21032022_2</t>
  </si>
  <si>
    <t xml:space="preserve">Přístavba parkoviště  a zřízení pro odvod povrchových vod - odvodnění</t>
  </si>
  <si>
    <t>{848708b0-3d45-4b54-a7d1-dbfe1ff23c0c}</t>
  </si>
  <si>
    <t>827</t>
  </si>
  <si>
    <t>21032022_3</t>
  </si>
  <si>
    <t xml:space="preserve">Přístavba parkoviště  a zřízení pro odvod povrchových vod - VRN a ostatní</t>
  </si>
  <si>
    <t>{5bd7cbd2-1024-47e1-94e4-70853351d7bb}</t>
  </si>
  <si>
    <t>KRYCÍ LIST SOUPISU PRACÍ</t>
  </si>
  <si>
    <t>Objekt:</t>
  </si>
  <si>
    <t xml:space="preserve">21032022_1 - Přístavba parkoviště  a zřízení pro odvod povrchových vod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</si>
  <si>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</si>
  <si>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</si>
  <si>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</si>
  <si>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</si>
  <si>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</si>
  <si>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</si>
  <si>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</si>
  <si>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</si>
  <si>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</si>
  <si>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</si>
  <si>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</si>
  <si>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</si>
  <si>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</si>
  <si>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</si>
  <si>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</si>
  <si>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</si>
  <si>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</si>
  <si>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</si>
  <si>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</si>
  <si>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</si>
  <si>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</si>
  <si>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</si>
  <si>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</si>
  <si>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</si>
  <si>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</si>
  <si>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</si>
  <si>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</si>
  <si>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</si>
  <si>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</si>
  <si>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</si>
  <si>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</si>
  <si>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</si>
  <si>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</si>
  <si>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-1467681898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</si>
  <si>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</si>
  <si>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</si>
  <si>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</si>
  <si>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https://podminky.urs.cz/item/CS_URS_2025_01/113106121</t>
  </si>
  <si>
    <t>VV</t>
  </si>
  <si>
    <t>"opr rohy na oblouky TO"</t>
  </si>
  <si>
    <t>7*2</t>
  </si>
  <si>
    <t>"str"</t>
  </si>
  <si>
    <t>1,5*4*2</t>
  </si>
  <si>
    <t>Součet</t>
  </si>
  <si>
    <t>113107111</t>
  </si>
  <si>
    <t>Odstranění podkladu z kameniva těženého tl do 100 mm ručně</t>
  </si>
  <si>
    <t>862881252</t>
  </si>
  <si>
    <t>Odstranění podkladů nebo krytů ručně s přemístěním hmot na skládku na vzdálenost do 3 m nebo s naložením na dopravní prostředek z kameniva těženého, o tl. vrstvy do 100 mm</t>
  </si>
  <si>
    <t>https://podminky.urs.cz/item/CS_URS_2025_01/113107111</t>
  </si>
  <si>
    <t>26</t>
  </si>
  <si>
    <t>3</t>
  </si>
  <si>
    <t>113107123</t>
  </si>
  <si>
    <t>Odstranění podkladu z kameniva drceného tl přes 200 do 300 mm ručně</t>
  </si>
  <si>
    <t>-1202995264</t>
  </si>
  <si>
    <t>Odstranění podkladů nebo krytů ručně s přemístěním hmot na skládku na vzdálenost do 3 m nebo s naložením na dopravní prostředek z kameniva hrubého drceného, o tl. vrstvy přes 200 do 300 mm</t>
  </si>
  <si>
    <t>https://podminky.urs.cz/item/CS_URS_2025_01/113107123</t>
  </si>
  <si>
    <t>113107130</t>
  </si>
  <si>
    <t>Odstranění podkladu z betonu prostého tl do 100 mm ručně</t>
  </si>
  <si>
    <t>-253504461</t>
  </si>
  <si>
    <t>Odstranění podkladů nebo krytů ručně s přemístěním hmot na skládku na vzdálenost do 3 m nebo s naložením na dopravní prostředek z betonu prostého, o tl. vrstvy do 100 mm</t>
  </si>
  <si>
    <t>https://podminky.urs.cz/item/CS_URS_2025_01/113107130</t>
  </si>
  <si>
    <t>"Pod obruby"</t>
  </si>
  <si>
    <t>15*0,3</t>
  </si>
  <si>
    <t>7*0,3</t>
  </si>
  <si>
    <t>1,5*4*2*0,3</t>
  </si>
  <si>
    <t>5</t>
  </si>
  <si>
    <t>113202111</t>
  </si>
  <si>
    <t>Vytrhání obrub krajníků obrubníků stojatých</t>
  </si>
  <si>
    <t>m</t>
  </si>
  <si>
    <t>-1310899565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</si>
  <si>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</si>
  <si>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</si>
  <si>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7</t>
  </si>
  <si>
    <t>6</t>
  </si>
  <si>
    <t>121151123</t>
  </si>
  <si>
    <t>Sejmutí ornice plochy přes 500 m2 tl vrstvy do 200 mm strojně</t>
  </si>
  <si>
    <t>1743349691</t>
  </si>
  <si>
    <t>Sejmutí ornice strojně při souvislé ploše přes 500 m2, tl. vrstvy do 200 mm</t>
  </si>
  <si>
    <t>https://podminky.urs.cz/item/CS_URS_2025_01/121151123</t>
  </si>
  <si>
    <t>"Plocha pro park"</t>
  </si>
  <si>
    <t>578</t>
  </si>
  <si>
    <t>"za ob upr."</t>
  </si>
  <si>
    <t>146*0,5</t>
  </si>
  <si>
    <t>122252204</t>
  </si>
  <si>
    <t>Odkopávky a prokopávky nezapažené pro silnice a dálnice v hornině třídy těžitelnosti I objem do 500 m3 strojně</t>
  </si>
  <si>
    <t>m3</t>
  </si>
  <si>
    <t>-884159135</t>
  </si>
  <si>
    <t>Odkopávky a prokopávky nezapažené pro silnice a dálnice strojně v hornině třídy těžitelnosti I přes 100 do 500 m3</t>
  </si>
  <si>
    <t>https://podminky.urs.cz/item/CS_URS_2025_01/122252204</t>
  </si>
  <si>
    <t>"odkop pro park"</t>
  </si>
  <si>
    <t>578*0,35</t>
  </si>
  <si>
    <t>8</t>
  </si>
  <si>
    <t>162306111</t>
  </si>
  <si>
    <t>Vodorovné přemístění do 500 m bez naložení výkopku ze zemin schopných zúrodnění</t>
  </si>
  <si>
    <t>1476800011</t>
  </si>
  <si>
    <t>Vodorovné přemístění výkopku bez naložení, avšak se složením zemin schopných zúrodnění, na vzdálenost přes 100 do 500 m</t>
  </si>
  <si>
    <t>https://podminky.urs.cz/item/CS_URS_2025_01/162306111</t>
  </si>
  <si>
    <t>"ornic mezidep pro odvoz a použ na st"</t>
  </si>
  <si>
    <t>651*0,15</t>
  </si>
  <si>
    <t>"pro použ. na st"</t>
  </si>
  <si>
    <t>50*0,05</t>
  </si>
  <si>
    <t>73*0,15</t>
  </si>
  <si>
    <t>9</t>
  </si>
  <si>
    <t>162751117</t>
  </si>
  <si>
    <t>Vodorovné přemístění přes 9 000 do 10000 m výkopku/sypaniny z horniny třídy těžitelnosti I skupiny 1 až 3</t>
  </si>
  <si>
    <t>16975556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</si>
  <si>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</si>
  <si>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</si>
  <si>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202,3</t>
  </si>
  <si>
    <t>10</t>
  </si>
  <si>
    <t>162706111</t>
  </si>
  <si>
    <t>Vodorovné přemístění do 6000 m bez naložení výkopku ze zemin schopných zúrodnění</t>
  </si>
  <si>
    <t>296003746</t>
  </si>
  <si>
    <t>Vodorovné přemístění výkopku bez naložení, avšak se složením zemin schopných zúrodnění, na vzdálenost přes 5000 do 6000 m</t>
  </si>
  <si>
    <t>https://podminky.urs.cz/item/CS_URS_2025_01/162706111</t>
  </si>
  <si>
    <t>"Odvoz"</t>
  </si>
  <si>
    <t>-50,0*0,05</t>
  </si>
  <si>
    <t>-73*0,15</t>
  </si>
  <si>
    <t>11</t>
  </si>
  <si>
    <t>162706119</t>
  </si>
  <si>
    <t>Příplatek pro vodorovné přemístění bez naložení výkopku ze zemin schopných zúrodnění ZKD 1000 m</t>
  </si>
  <si>
    <t>-51356438</t>
  </si>
  <si>
    <t>Vodorovné přemístění výkopku bez naložení, avšak se složením zemin schopných zúrodnění, na vzdálenost Příplatek k ceně za každých dalších i započatých 1000 m</t>
  </si>
  <si>
    <t>https://podminky.urs.cz/item/CS_URS_2025_01/162706119</t>
  </si>
  <si>
    <t>84,2*4</t>
  </si>
  <si>
    <t>12</t>
  </si>
  <si>
    <t>167103101</t>
  </si>
  <si>
    <t>Nakládání výkopku ze zemin schopných zúrodnění</t>
  </si>
  <si>
    <t>70438670</t>
  </si>
  <si>
    <t>Nakládání neulehlého výkopku z hromad zeminy schopné zúrodnění</t>
  </si>
  <si>
    <t>https://podminky.urs.cz/item/CS_URS_2025_01/167103101</t>
  </si>
  <si>
    <t>"pro odvoz a použ na st"</t>
  </si>
  <si>
    <t>97,65*2</t>
  </si>
  <si>
    <t>13</t>
  </si>
  <si>
    <t>171201231</t>
  </si>
  <si>
    <t>Poplatek za uložení zeminy a kamení na recyklační skládce (skládkovné) kód odpadu 17 05 04</t>
  </si>
  <si>
    <t>t</t>
  </si>
  <si>
    <t>2009763263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</si>
  <si>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</si>
  <si>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</si>
  <si>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202,3*1,8</t>
  </si>
  <si>
    <t>14</t>
  </si>
  <si>
    <t>181152302</t>
  </si>
  <si>
    <t>Úprava pláně pro silnice a dálnice v zářezech se zhutněním</t>
  </si>
  <si>
    <t>-1114209986</t>
  </si>
  <si>
    <t>Úprava pláně na stavbách silnic a dálnic strojně v zářezech mimo skalních se zhutněním</t>
  </si>
  <si>
    <t>https://podminky.urs.cz/item/CS_URS_2025_01/181152302</t>
  </si>
  <si>
    <t>604</t>
  </si>
  <si>
    <t>181111112</t>
  </si>
  <si>
    <t>Plošná úprava terénu do 500 m2 zemina skupiny 1 až 4 nerovnosti přes 50 do 100 mm ve svahu přes 1:5 do 1:2</t>
  </si>
  <si>
    <t>217617783</t>
  </si>
  <si>
    <t>Plošná úprava terénu v zemině skupiny 1 až 4 s urovnáním povrchu bez doplnění ornice souvislé plochy do 500 m2 při nerovnostech terénu přes 50 do 100 mm na svahu přes 1:5 do 1:2</t>
  </si>
  <si>
    <t>https://podminky.urs.cz/item/CS_URS_2025_01/181111112</t>
  </si>
  <si>
    <t>"pro upr ter u str TO"</t>
  </si>
  <si>
    <t>50</t>
  </si>
  <si>
    <t>16</t>
  </si>
  <si>
    <t>181111122</t>
  </si>
  <si>
    <t>Plošná úprava terénu do 500 m2 zemina skupiny 1 až 4 nerovnosti přes 100 do 150 mm ve svahu přes 1:5 do 1:2</t>
  </si>
  <si>
    <t>1431367266</t>
  </si>
  <si>
    <t>Plošná úprava terénu v zemině skupiny 1 až 4 s urovnáním povrchu bez doplnění ornice souvislé plochy do 500 m2 při nerovnostech terénu přes 100 do 150 mm na svahu přes 1:5 do 1:2</t>
  </si>
  <si>
    <t>https://podminky.urs.cz/item/CS_URS_2025_01/181111122</t>
  </si>
  <si>
    <t>"Upr za obr ter"</t>
  </si>
  <si>
    <t>73</t>
  </si>
  <si>
    <t>17</t>
  </si>
  <si>
    <t>181351003</t>
  </si>
  <si>
    <t>Rozprostření ornice tl vrstvy do 200 mm pl do 100 m2 v rovině nebo ve svahu do 1:5 strojně</t>
  </si>
  <si>
    <t>2037544680</t>
  </si>
  <si>
    <t>Rozprostření a urovnání ornice v rovině nebo ve svahu sklonu do 1:5 strojně při souvislé ploše do 100 m2, tl. vrstvy do 200 mm</t>
  </si>
  <si>
    <t>https://podminky.urs.cz/item/CS_URS_2025_01/181351003</t>
  </si>
  <si>
    <t>18</t>
  </si>
  <si>
    <t>181411131</t>
  </si>
  <si>
    <t>Založení parkového trávníku výsevem pl do 1000 m2 v rovině a ve svahu do 1:5</t>
  </si>
  <si>
    <t>-756994964</t>
  </si>
  <si>
    <t>Založení trávníku na půdě předem připravené plochy do 1000 m2 výsevem včetně utažení parkového v rovině nebo na svahu do 1:5</t>
  </si>
  <si>
    <t>https://podminky.urs.cz/item/CS_URS_2025_01/181411131</t>
  </si>
  <si>
    <t>"opr trav u str"</t>
  </si>
  <si>
    <t>"upr tra za obr"</t>
  </si>
  <si>
    <t>19</t>
  </si>
  <si>
    <t>M</t>
  </si>
  <si>
    <t>005724100</t>
  </si>
  <si>
    <t>osivo směs travní parková</t>
  </si>
  <si>
    <t>kg</t>
  </si>
  <si>
    <t>1120705898</t>
  </si>
  <si>
    <t>23*0,025</t>
  </si>
  <si>
    <t>20</t>
  </si>
  <si>
    <t>185803211</t>
  </si>
  <si>
    <t>Uválcování trávníku v rovině a svahu do 1:5</t>
  </si>
  <si>
    <t>-2045367010</t>
  </si>
  <si>
    <t>Uválcování trávníku v rovině nebo na svahu do 1:5</t>
  </si>
  <si>
    <t>https://podminky.urs.cz/item/CS_URS_2025_01/185803211</t>
  </si>
  <si>
    <t>123</t>
  </si>
  <si>
    <t>185811211</t>
  </si>
  <si>
    <t>Vyhrabání trávníku souvislé pl do 1000 m2 v rovině a svahu do 1:5</t>
  </si>
  <si>
    <t>628255931</t>
  </si>
  <si>
    <t>Vyhrabání trávníku souvislé plochy do 1000 m2 v rovině nebo na svahu do 1:5</t>
  </si>
  <si>
    <t>https://podminky.urs.cz/item/CS_URS_2025_01/185811211</t>
  </si>
  <si>
    <t>Komunikace pozemní</t>
  </si>
  <si>
    <t>22</t>
  </si>
  <si>
    <t>564201111</t>
  </si>
  <si>
    <t>Podklad nebo podsyp ze štěrkopísku ŠP plochy přes 100 m2 tl 40 mm</t>
  </si>
  <si>
    <t>-1834241455</t>
  </si>
  <si>
    <t>Podklad nebo podsyp ze štěrkopísku ŠP s rozprostřením, vlhčením a zhutněním plochy přes 100 m2, po zhutnění tl. 40 mm</t>
  </si>
  <si>
    <t>https://podminky.urs.cz/item/CS_URS_2025_01/564201111</t>
  </si>
  <si>
    <t>23</t>
  </si>
  <si>
    <t>564750012</t>
  </si>
  <si>
    <t>Podklad z kameniva hrubého drceného vel. 8-16 mm plochy přes 100 m2 tl 160 mm</t>
  </si>
  <si>
    <t>349779009</t>
  </si>
  <si>
    <t>Podklad nebo kryt z kameniva hrubého drceného vel. 8-16 mm s rozprostřením a zhutněním plochy přes 100 m2, po zhutnění tl. 160 mm</t>
  </si>
  <si>
    <t>https://podminky.urs.cz/item/CS_URS_2025_01/564750012</t>
  </si>
  <si>
    <t>24</t>
  </si>
  <si>
    <t>564750114</t>
  </si>
  <si>
    <t>Podklad z kameniva hrubého drceného vel. 16-32 mm plochy přes 100 m2 tl 180 mm</t>
  </si>
  <si>
    <t>-1263017987</t>
  </si>
  <si>
    <t>Podklad nebo kryt z kameniva hrubého drceného vel. 16-32 mm s rozprostřením a zhutněním plochy přes 100 m2, po zhutnění tl. 180 mm</t>
  </si>
  <si>
    <t>https://podminky.urs.cz/item/CS_URS_2025_01/564750114</t>
  </si>
  <si>
    <t>25</t>
  </si>
  <si>
    <t>564801112</t>
  </si>
  <si>
    <t>Podklad ze štěrkodrtě ŠD plochy přes 100 m2 tl 40 mm</t>
  </si>
  <si>
    <t>376288059</t>
  </si>
  <si>
    <t>Podklad ze štěrkodrti ŠD s rozprostřením a zhutněním plochy přes 100 m2, po zhutnění tl. 40 mm</t>
  </si>
  <si>
    <t>https://podminky.urs.cz/item/CS_URS_2025_01/564801112</t>
  </si>
  <si>
    <t>"opr obl"</t>
  </si>
  <si>
    <t>"nové park"</t>
  </si>
  <si>
    <t>596211231</t>
  </si>
  <si>
    <t>Kladení zámkové dlažby komunikací pro pěší ručně tl 80 mm skupiny C pl přes 50 do 100 m2</t>
  </si>
  <si>
    <t>-2027786509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</si>
  <si>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C, pro plochy přes 50 do 100 m2</t>
  </si>
  <si>
    <t>https://podminky.urs.cz/item/CS_URS_2025_01/596211231</t>
  </si>
  <si>
    <t>27</t>
  </si>
  <si>
    <t>59245292</t>
  </si>
  <si>
    <t>dlažba zámková betonová tvaru vlny 225x112mm tl 80mm přírodní</t>
  </si>
  <si>
    <t>-273655033</t>
  </si>
  <si>
    <t>604*1,02</t>
  </si>
  <si>
    <t>Ostatní konstrukce a práce, bourání</t>
  </si>
  <si>
    <t>28</t>
  </si>
  <si>
    <t>916131213</t>
  </si>
  <si>
    <t>Osazení silničního obrubníku betonového stojatého s boční opěrou do lože z betonu prostého</t>
  </si>
  <si>
    <t>1727930600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</si>
  <si>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</si>
  <si>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</si>
  <si>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"rov +kruh"</t>
  </si>
  <si>
    <t>140</t>
  </si>
  <si>
    <t>7*1,5</t>
  </si>
  <si>
    <t>29</t>
  </si>
  <si>
    <t>59217032</t>
  </si>
  <si>
    <t>obrubník silniční betonový nájezdový 1000x150x150mm</t>
  </si>
  <si>
    <t>741154350</t>
  </si>
  <si>
    <t>140*1,01</t>
  </si>
  <si>
    <t>30</t>
  </si>
  <si>
    <t>59217053</t>
  </si>
  <si>
    <t>obrubník betonový pro kruhový objezd vnější R1 200x520x300mm</t>
  </si>
  <si>
    <t>1017185418</t>
  </si>
  <si>
    <t>7*1,01</t>
  </si>
  <si>
    <t>31</t>
  </si>
  <si>
    <t>59217057</t>
  </si>
  <si>
    <t>obrubník betonový pro kruhový objezd přímý 200x600x300mm</t>
  </si>
  <si>
    <t>408889421</t>
  </si>
  <si>
    <t>14*0,5*1,01</t>
  </si>
  <si>
    <t>32</t>
  </si>
  <si>
    <t>916991121</t>
  </si>
  <si>
    <t>Lože pod obrubníky, krajníky nebo obruby z dlažebních kostek z betonu prostého</t>
  </si>
  <si>
    <t>-81825212</t>
  </si>
  <si>
    <t>https://podminky.urs.cz/item/CS_URS_2025_01/916991121</t>
  </si>
  <si>
    <t>141,4*0,5*0,1</t>
  </si>
  <si>
    <t>33</t>
  </si>
  <si>
    <t>919726122</t>
  </si>
  <si>
    <t>Geotextilie pro ochranu, separaci a filtraci netkaná měrná hm přes 200 do 300 g/m2</t>
  </si>
  <si>
    <t>-48916918</t>
  </si>
  <si>
    <t>Geotextilie netkaná pro ochranu, separaci nebo filtraci měrná hmotnost přes 200 do 300 g/m2</t>
  </si>
  <si>
    <t>https://podminky.urs.cz/item/CS_URS_2025_01/919726122</t>
  </si>
  <si>
    <t>997</t>
  </si>
  <si>
    <t>Přesun sutě</t>
  </si>
  <si>
    <t>34</t>
  </si>
  <si>
    <t>997221551</t>
  </si>
  <si>
    <t>Vodorovná doprava suti ze sypkých materiálů do 1 km</t>
  </si>
  <si>
    <t>1235389993</t>
  </si>
  <si>
    <t>Vodorovná doprava suti bez naložení, ale se složením a s hrubým urovnáním ze sypkých materiálů, na vzdálenost do 1 km</t>
  </si>
  <si>
    <t>https://podminky.urs.cz/item/CS_URS_2025_01/997221551</t>
  </si>
  <si>
    <t>4,68+11,44</t>
  </si>
  <si>
    <t>35</t>
  </si>
  <si>
    <t>997221559</t>
  </si>
  <si>
    <t>Příplatek ZKD 1 km u vodorovné dopravy suti ze sypkých materiálů</t>
  </si>
  <si>
    <t>305626990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</si>
  <si>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</si>
  <si>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</si>
  <si>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(4,68+11,44)*9</t>
  </si>
  <si>
    <t>36</t>
  </si>
  <si>
    <t>997221571</t>
  </si>
  <si>
    <t>Vodorovná doprava vybouraných hmot do 1 km</t>
  </si>
  <si>
    <t>1183121932</t>
  </si>
  <si>
    <t>Vodorovná doprava vybouraných hmot bez naložení, ale se složením a s hrubým urovnáním na vzdálenost do 1 km</t>
  </si>
  <si>
    <t>https://podminky.urs.cz/item/CS_URS_2025_01/997221571</t>
  </si>
  <si>
    <t>6,63+2,448+6,97</t>
  </si>
  <si>
    <t>37</t>
  </si>
  <si>
    <t>997221579</t>
  </si>
  <si>
    <t>Příplatek ZKD 1 km u vodorovné dopravy vybouraných hmot</t>
  </si>
  <si>
    <t>45102420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</si>
  <si>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</si>
  <si>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</si>
  <si>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16,048*9</t>
  </si>
  <si>
    <t>38</t>
  </si>
  <si>
    <t>997221611</t>
  </si>
  <si>
    <t>Nakládání suti na dopravní prostředky pro vodorovnou dopravu</t>
  </si>
  <si>
    <t>496793673</t>
  </si>
  <si>
    <t>Nakládání na dopravní prostředky pro vodorovnou dopravu suti</t>
  </si>
  <si>
    <t>https://podminky.urs.cz/item/CS_URS_2025_01/997221611</t>
  </si>
  <si>
    <t>16,120</t>
  </si>
  <si>
    <t>39</t>
  </si>
  <si>
    <t>997221612</t>
  </si>
  <si>
    <t>Nakládání vybouraných hmot na dopravní prostředky pro vodorovnou dopravu</t>
  </si>
  <si>
    <t>842205409</t>
  </si>
  <si>
    <t>Nakládání na dopravní prostředky pro vodorovnou dopravu vybouraných hmot</t>
  </si>
  <si>
    <t>https://podminky.urs.cz/item/CS_URS_2025_01/997221612</t>
  </si>
  <si>
    <t>16,048</t>
  </si>
  <si>
    <t>40</t>
  </si>
  <si>
    <t>997221615</t>
  </si>
  <si>
    <t>Poplatek za uložení na skládce (skládkovné) stavebního odpadu betonového kód odpadu 17 01 01</t>
  </si>
  <si>
    <t>-1835025228</t>
  </si>
  <si>
    <t>Poplatek za uložení stavebního odpadu na skládce (skládkovné) z prostého betonu zatříděného do Katalogu odpadů pod kódem 17 01 01</t>
  </si>
  <si>
    <t>https://podminky.urs.cz/item/CS_URS_2025_01/997221615</t>
  </si>
  <si>
    <t>41</t>
  </si>
  <si>
    <t>997221873</t>
  </si>
  <si>
    <t>Poplatek za uložení na recyklační skládce (skládkovné) stavebního odpadu zeminy a kamení zatříděného do Katalogu odpadů pod kódem 17 05 04</t>
  </si>
  <si>
    <t>1890979538</t>
  </si>
  <si>
    <t>https://podminky.urs.cz/item/CS_URS_2025_01/997221873</t>
  </si>
  <si>
    <t>16,20</t>
  </si>
  <si>
    <t>998</t>
  </si>
  <si>
    <t>Přesun hmot</t>
  </si>
  <si>
    <t>998223011</t>
  </si>
  <si>
    <t>Přesun hmot pro pozemní komunikace s krytem dlážděným</t>
  </si>
  <si>
    <t>439880626</t>
  </si>
  <si>
    <t>Přesun hmot pro pozemní komunikace s krytem dlážděným dopravní vzdálenost do 200 m jakékoliv délky objektu</t>
  </si>
  <si>
    <t>https://podminky.urs.cz/item/CS_URS_2025_01/998223011</t>
  </si>
  <si>
    <t xml:space="preserve">21032022_2 - Přístavba parkoviště  a zřízení pro odvod povrchových vod - odvodnění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</si>
  <si>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</si>
  <si>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</si>
  <si>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</si>
  <si>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</si>
  <si>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>131213701</t>
  </si>
  <si>
    <t>Hloubení nezapažených jam v soudržných horninách třídy těžitelnosti I skupiny 3 ručně</t>
  </si>
  <si>
    <t>-33904946</t>
  </si>
  <si>
    <t>Hloubení nezapažených jam ručně s urovnáním dna do předepsaného profilu a spádu v hornině třídy těžitelnosti I skupiny 3 soudržných</t>
  </si>
  <si>
    <t>https://podminky.urs.cz/item/CS_URS_2025_01/131213701</t>
  </si>
  <si>
    <t>17,9</t>
  </si>
  <si>
    <t>131251102</t>
  </si>
  <si>
    <t>Hloubení jam nezapažených v hornině třídy těžitelnosti I skupiny 3 objem do 50 m3 strojně</t>
  </si>
  <si>
    <t>-1707112244</t>
  </si>
  <si>
    <t>Hloubení nezapažených jam a zářezů strojně s urovnáním dna do předepsaného profilu a spádu v hornině třídy těžitelnosti I skupiny 3 přes 20 do 50 m3</t>
  </si>
  <si>
    <t>https://podminky.urs.cz/item/CS_URS_2025_01/131251102</t>
  </si>
  <si>
    <t>"vsak"</t>
  </si>
  <si>
    <t>179</t>
  </si>
  <si>
    <t>-17,9</t>
  </si>
  <si>
    <t>132212121</t>
  </si>
  <si>
    <t>Hloubení zapažených rýh šířky do 800 mm v soudržných horninách třídy těžitelnosti I skupiny 3 ručně</t>
  </si>
  <si>
    <t>-1073735474</t>
  </si>
  <si>
    <t>Hloubení zapažených rýh šířky do 800 mm ručně s urovnáním dna do předepsaného profilu a spádu v hornině třídy těžitelnosti I skupiny 3 soudržných</t>
  </si>
  <si>
    <t>https://podminky.urs.cz/item/CS_URS_2025_01/132212121</t>
  </si>
  <si>
    <t>"odv"</t>
  </si>
  <si>
    <t>7,6</t>
  </si>
  <si>
    <t>132251103</t>
  </si>
  <si>
    <t>Hloubení rýh nezapažených š do 800 mm v hornině třídy těžitelnosti I skupiny 3 objem do 100 m3 strojně</t>
  </si>
  <si>
    <t>-1576448294</t>
  </si>
  <si>
    <t>Hloubení nezapažených rýh šířky do 800 mm strojně s urovnáním dna do předepsaného profilu a spádu v hornině třídy těžitelnosti I skupiny 3 přes 50 do 100 m3</t>
  </si>
  <si>
    <t>https://podminky.urs.cz/item/CS_URS_2025_01/132251103</t>
  </si>
  <si>
    <t>"V zdav"</t>
  </si>
  <si>
    <t>76</t>
  </si>
  <si>
    <t>-7,6</t>
  </si>
  <si>
    <t>151101102</t>
  </si>
  <si>
    <t>Zřízení příložného pažení a rozepření stěn rýh hl přes 2 do 4 m</t>
  </si>
  <si>
    <t>-1934600099</t>
  </si>
  <si>
    <t>Zřízení pažení a rozepření stěn rýh pro podzemní vedení příložné pro jakoukoliv mezerovitost, hloubky přes 2 do 4 m</t>
  </si>
  <si>
    <t>https://podminky.urs.cz/item/CS_URS_2025_01/151101102</t>
  </si>
  <si>
    <t>155</t>
  </si>
  <si>
    <t>151101112</t>
  </si>
  <si>
    <t>Odstranění příložného pažení a rozepření stěn rýh hl přes 2 do 4 m</t>
  </si>
  <si>
    <t>-698606744</t>
  </si>
  <si>
    <t>Odstranění pažení a rozepření stěn rýh pro podzemní vedení s uložením materiálu na vzdálenost do 3 m od kraje výkopu příložné, hloubky přes 2 do 4 m</t>
  </si>
  <si>
    <t>https://podminky.urs.cz/item/CS_URS_2025_01/151101112</t>
  </si>
  <si>
    <t>-1802165026</t>
  </si>
  <si>
    <t>90*0,1*2</t>
  </si>
  <si>
    <t>275344955</t>
  </si>
  <si>
    <t>"Odvoz přeb zeminy"</t>
  </si>
  <si>
    <t>80,8</t>
  </si>
  <si>
    <t>-887952909</t>
  </si>
  <si>
    <t>-1053739357</t>
  </si>
  <si>
    <t>80,8*1,8</t>
  </si>
  <si>
    <t>174112101</t>
  </si>
  <si>
    <t>Zásyp jam, šachet a rýh do 30 m3 sypaninou se zhutněním při překopech inženýrských sítí ručně</t>
  </si>
  <si>
    <t>-595207860</t>
  </si>
  <si>
    <t>Zásyp sypaninou z jakékoliv horniny při překopech inženýrských sítí ručně objemu do 30 m3 s uložením výkopku ve vrstvách se zhutněním jam, šachet, rýh nebo kolem objektů v těchto vykopávkách</t>
  </si>
  <si>
    <t>https://podminky.urs.cz/item/CS_URS_2025_01/174112101</t>
  </si>
  <si>
    <t>17,42</t>
  </si>
  <si>
    <t>174152101</t>
  </si>
  <si>
    <t>Zásyp jam, šachet a rýh do 30 m3 sypaninou se zhutněním při překopech inženýrských sítí</t>
  </si>
  <si>
    <t>-869944966</t>
  </si>
  <si>
    <t>Zásyp sypaninou z jakékoliv horniny při překopech inženýrských sítí strojně objemu do 30 m3 s uložením výkopku ve vrstvách se zhutněním jam, šachet, rýh nebo kolem objektů v těchto vykopávkách</t>
  </si>
  <si>
    <t>https://podminky.urs.cz/item/CS_URS_2025_01/174152101</t>
  </si>
  <si>
    <t>174,2</t>
  </si>
  <si>
    <t>-17,42</t>
  </si>
  <si>
    <t>175111101</t>
  </si>
  <si>
    <t>Obsypání potrubí ručně sypaninou bez prohození, uloženou do 3 m</t>
  </si>
  <si>
    <t>1185136556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</si>
  <si>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</si>
  <si>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</si>
  <si>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21,2</t>
  </si>
  <si>
    <t>58337302</t>
  </si>
  <si>
    <t>štěrkopísek frakce 0/16</t>
  </si>
  <si>
    <t>-536386435</t>
  </si>
  <si>
    <t>21,2*2,05</t>
  </si>
  <si>
    <t>43,46*1,015 "Přepočtené koeficientem množství</t>
  </si>
  <si>
    <t>175151201</t>
  </si>
  <si>
    <t>Obsypání objektu nad přilehlým původním terénem sypaninou bez prohození, uloženou do 3 m strojně</t>
  </si>
  <si>
    <t>-1841061132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</si>
  <si>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</si>
  <si>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https://podminky.urs.cz/item/CS_URS_2025_01/175151201</t>
  </si>
  <si>
    <t>16,2</t>
  </si>
  <si>
    <t>58343872</t>
  </si>
  <si>
    <t>kamenivo drcené hrubé frakce 8/16</t>
  </si>
  <si>
    <t>-355854947</t>
  </si>
  <si>
    <t>32,4</t>
  </si>
  <si>
    <t>-126851603</t>
  </si>
  <si>
    <t>"mimo park"</t>
  </si>
  <si>
    <t>15*6</t>
  </si>
  <si>
    <t>-1316131634</t>
  </si>
  <si>
    <t>90</t>
  </si>
  <si>
    <t>-1413123159</t>
  </si>
  <si>
    <t>-394693634</t>
  </si>
  <si>
    <t>90*0,025</t>
  </si>
  <si>
    <t>-737230757</t>
  </si>
  <si>
    <t>1400935108</t>
  </si>
  <si>
    <t>Zakládání</t>
  </si>
  <si>
    <t>69311100</t>
  </si>
  <si>
    <t>geotextilie 200g/m2 pro akumulační box</t>
  </si>
  <si>
    <t>1447620703</t>
  </si>
  <si>
    <t>4,2*4,7*2*1,2</t>
  </si>
  <si>
    <t>(4,2+4,2+4,7+4,7)*0,6*1,2</t>
  </si>
  <si>
    <t>211971121</t>
  </si>
  <si>
    <t>Zřízení opláštění žeber nebo trativodů geotextilií v rýze nebo zářezu sklonu přes 1:2 š do 2,5 m</t>
  </si>
  <si>
    <t>1975015414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</si>
  <si>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</si>
  <si>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https://podminky.urs.cz/item/CS_URS_2025_01/211971121</t>
  </si>
  <si>
    <t>4,2*4,7*2*1,1</t>
  </si>
  <si>
    <t>(4,2+4,2+4,7+4,7)*0,6*1,1</t>
  </si>
  <si>
    <t>Svislé a kompletní konstrukce</t>
  </si>
  <si>
    <t>34000111a</t>
  </si>
  <si>
    <t>Zednické přípomoci 711</t>
  </si>
  <si>
    <t>sou</t>
  </si>
  <si>
    <t>1567105144</t>
  </si>
  <si>
    <t>"Zednické přípomoci k odlučovače"</t>
  </si>
  <si>
    <t>386110103</t>
  </si>
  <si>
    <t>Montáž odlučovače ropných látek betonového průtoku 10 l/s</t>
  </si>
  <si>
    <t>kus</t>
  </si>
  <si>
    <t>-47928857</t>
  </si>
  <si>
    <t>Montáž odlučovačů ropných látek betonových, průtoku 10 l/s</t>
  </si>
  <si>
    <t>https://podminky.urs.cz/item/CS_URS_2025_01/386110103</t>
  </si>
  <si>
    <t>59431301</t>
  </si>
  <si>
    <t>odlučovač ropných látek betonový, objem kalojemu 1m3, jmenovitý průtok 10L/s</t>
  </si>
  <si>
    <t>2119922475</t>
  </si>
  <si>
    <t>Vodorovné konstrukce</t>
  </si>
  <si>
    <t>451573111</t>
  </si>
  <si>
    <t>Lože pod potrubí otevřený výkop ze štěrkopísku</t>
  </si>
  <si>
    <t>2124852991</t>
  </si>
  <si>
    <t>Lože pod potrubí, stoky a drobné objekty v otevřeném výkopu z písku a štěrkopísku do 63 mm</t>
  </si>
  <si>
    <t>https://podminky.urs.cz/item/CS_URS_2025_01/451573111</t>
  </si>
  <si>
    <t>"potr"</t>
  </si>
  <si>
    <t>4,7</t>
  </si>
  <si>
    <t>"vsak obj"</t>
  </si>
  <si>
    <t>9,2</t>
  </si>
  <si>
    <t>58337303</t>
  </si>
  <si>
    <t>štěrkopísek frakce 0/8</t>
  </si>
  <si>
    <t>556140086</t>
  </si>
  <si>
    <t>9,2*2,05</t>
  </si>
  <si>
    <t>58337310</t>
  </si>
  <si>
    <t>štěrkopísek frakce 0/4</t>
  </si>
  <si>
    <t>667675055</t>
  </si>
  <si>
    <t>4,7*2,05</t>
  </si>
  <si>
    <t>452311141</t>
  </si>
  <si>
    <t>Podkladní desky z betonu prostého bez zvýšených nároků na prostředí tř. C 16/20 otevřený výkop</t>
  </si>
  <si>
    <t>1351981636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</si>
  <si>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</si>
  <si>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https://podminky.urs.cz/item/CS_URS_2025_01/452311141</t>
  </si>
  <si>
    <t>"UV+La +ša"</t>
  </si>
  <si>
    <t>1,8</t>
  </si>
  <si>
    <t>596211230</t>
  </si>
  <si>
    <t>Kladení zámkové dlažby komunikací pro pěší ručně tl 80 mm skupiny C pl do 50 m2</t>
  </si>
  <si>
    <t>1294421918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</si>
  <si>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C, pro plochy do 50 m2</t>
  </si>
  <si>
    <t>https://podminky.urs.cz/item/CS_URS_2025_01/596211230</t>
  </si>
  <si>
    <t>"dl ok š"</t>
  </si>
  <si>
    <t>1,5*1,5</t>
  </si>
  <si>
    <t>-1486199167</t>
  </si>
  <si>
    <t>2,25</t>
  </si>
  <si>
    <t>-1707222617</t>
  </si>
  <si>
    <t>"srovn pod dl ša"</t>
  </si>
  <si>
    <t>2,25*0,2</t>
  </si>
  <si>
    <t>Trubní vedení</t>
  </si>
  <si>
    <t>871353121</t>
  </si>
  <si>
    <t>Montáž kanalizačního potrubí hladkého plnostěnného SN 8 z PVC-U DN 200</t>
  </si>
  <si>
    <t>-344878284</t>
  </si>
  <si>
    <t>Montáž kanalizačního potrubí z tvrdého PVC-U hladkého plnostěnného tuhost SN 8 DN 200</t>
  </si>
  <si>
    <t>https://podminky.urs.cz/item/CS_URS_2025_01/871353121</t>
  </si>
  <si>
    <t>"VV vod"</t>
  </si>
  <si>
    <t>46,8</t>
  </si>
  <si>
    <t>28611136</t>
  </si>
  <si>
    <t>trubka kanalizační PVC DN 200x1000mm SN4</t>
  </si>
  <si>
    <t>930893140</t>
  </si>
  <si>
    <t>46,8*1,03 "Přepočtené koeficientem množství</t>
  </si>
  <si>
    <t>877350310</t>
  </si>
  <si>
    <t>Montáž kolen na kanalizačním potrubí z PP nebo tvrdého PVC-U trub hladkých plnostěnných DN 200</t>
  </si>
  <si>
    <t>-1228800166</t>
  </si>
  <si>
    <t>Montáž tvarovek na kanalizačním plastovém potrubí z PP nebo PVC-U hladkého plnostěnného kolen, víček nebo hrdlových uzávěrů DN 200</t>
  </si>
  <si>
    <t>https://podminky.urs.cz/item/CS_URS_2025_01/877350310</t>
  </si>
  <si>
    <t>28617163</t>
  </si>
  <si>
    <t>koleno kanalizační PP třívrstvé SN16 DN 200x15°</t>
  </si>
  <si>
    <t>1139929367</t>
  </si>
  <si>
    <t>877350320</t>
  </si>
  <si>
    <t>Montáž odboček na kanalizačním potrubí z PP nebo tvrdého PVC-U trub hladkých plnostěnných DN 200</t>
  </si>
  <si>
    <t>1900019242</t>
  </si>
  <si>
    <t>Montáž tvarovek na kanalizačním plastovém potrubí z PP nebo PVC-U hladkého plnostěnného odboček DN 200</t>
  </si>
  <si>
    <t>https://podminky.urs.cz/item/CS_URS_2025_01/877350320</t>
  </si>
  <si>
    <t>28617208</t>
  </si>
  <si>
    <t>odbočka kanalizační PP třívrstvá SN16 45° DN 200/200</t>
  </si>
  <si>
    <t>508493940</t>
  </si>
  <si>
    <t>892351111</t>
  </si>
  <si>
    <t>Tlaková zkouška vodou potrubí DN 150 nebo 200</t>
  </si>
  <si>
    <t>844343292</t>
  </si>
  <si>
    <t>Tlakové zkoušky vodou na potrubí DN 150 nebo 200</t>
  </si>
  <si>
    <t>https://podminky.urs.cz/item/CS_URS_2025_01/892351111</t>
  </si>
  <si>
    <t>894138001</t>
  </si>
  <si>
    <t>Šachty kanalizační zděné Příplatek k cenám šachet na stokách kruhových a vejčitých za každých dalších 0,60 m výšky</t>
  </si>
  <si>
    <t>797310332</t>
  </si>
  <si>
    <t>1+2</t>
  </si>
  <si>
    <t>43</t>
  </si>
  <si>
    <t>894211111</t>
  </si>
  <si>
    <t>Šachty kanalizační kruhové z prostého betonu na potrubí DN 200 dno beton tř. C 25/30</t>
  </si>
  <si>
    <t>-1151737691</t>
  </si>
  <si>
    <t>Šachty kanalizační z prostého betonu výšky vstupu do 1,50 m kruhové s obložením dna betonem tř. C 25/30, na potrubí DN do 200</t>
  </si>
  <si>
    <t>https://podminky.urs.cz/item/CS_URS_2025_01/894211111</t>
  </si>
  <si>
    <t>44</t>
  </si>
  <si>
    <t>894812356</t>
  </si>
  <si>
    <t>Revizní a čistící šachta z PP DN 600 poklop litinový pro třídu zatížení B125 s betonovým prstencem</t>
  </si>
  <si>
    <t>459594161</t>
  </si>
  <si>
    <t>Revizní a čistící šachta z polypropylenu PP pro hladké trouby DN 600 poklop (mříž) litinový pro třídu zatížení B125 s betonovým prstencem</t>
  </si>
  <si>
    <t>https://podminky.urs.cz/item/CS_URS_2025_01/894812356</t>
  </si>
  <si>
    <t>"odl ol"</t>
  </si>
  <si>
    <t>45</t>
  </si>
  <si>
    <t>895941111</t>
  </si>
  <si>
    <t xml:space="preserve">Zřízení vpusti kanalizační  uliční z betonových dílců typ UV-50 normální</t>
  </si>
  <si>
    <t>-17467682</t>
  </si>
  <si>
    <t>Zřízení vpusti kanalizační uliční z betonových dílců typ UV-50 normální</t>
  </si>
  <si>
    <t>46</t>
  </si>
  <si>
    <t>56241404</t>
  </si>
  <si>
    <t>vpusť s kalovým košem bez roštu zátěž A15-D 400kN pro žlaby PE š 100mm</t>
  </si>
  <si>
    <t>-642550223</t>
  </si>
  <si>
    <t>47</t>
  </si>
  <si>
    <t>897171112</t>
  </si>
  <si>
    <t>Akumulační boxy z PP pro vsakování dešťových vod pod pochozí plochy a plochy zatížené osobními automobily objemu přes 10 do 30 m3</t>
  </si>
  <si>
    <t>672520932</t>
  </si>
  <si>
    <t>Akumulační boxy z polypropylenu PP pro vsakování dešťových vod pro pochozí a pod plochy zatížené osobními automobily o celkovém akumulačním objemu přes 10 do 30 m3</t>
  </si>
  <si>
    <t>https://podminky.urs.cz/item/CS_URS_2025_01/897171112</t>
  </si>
  <si>
    <t>4,7*4,2*0,6</t>
  </si>
  <si>
    <t>48</t>
  </si>
  <si>
    <t>899102112</t>
  </si>
  <si>
    <t>Osazení poklopů litinových, ocelových nebo železobetonových včetně rámů pro třídu zatížení A15, A50</t>
  </si>
  <si>
    <t>1550505092</t>
  </si>
  <si>
    <t>Osazení poklopů šachtových litinových, ocelových nebo železobetonových včetně rámů pro třídu zatížení A15, A50</t>
  </si>
  <si>
    <t>https://podminky.urs.cz/item/CS_URS_2025_01/899102112</t>
  </si>
  <si>
    <t>49</t>
  </si>
  <si>
    <t>28661933</t>
  </si>
  <si>
    <t>poklop šachtový litinový DN 600 pro třídu zatížení B125</t>
  </si>
  <si>
    <t>-617301143</t>
  </si>
  <si>
    <t>899204112</t>
  </si>
  <si>
    <t>Osazení mříží litinových včetně rámů a košů na bahno pro třídu zatížení D400, E600</t>
  </si>
  <si>
    <t>1696417109</t>
  </si>
  <si>
    <t>https://podminky.urs.cz/item/CS_URS_2025_01/899204112</t>
  </si>
  <si>
    <t>"UV"</t>
  </si>
  <si>
    <t>51</t>
  </si>
  <si>
    <t>28661938</t>
  </si>
  <si>
    <t>mříž litinová 600/40T, 420x620 D400</t>
  </si>
  <si>
    <t>103682968</t>
  </si>
  <si>
    <t>52</t>
  </si>
  <si>
    <t>59223871</t>
  </si>
  <si>
    <t>koš vysoký pro uliční vpusti žárově Pz plech pro rám 500/500mm</t>
  </si>
  <si>
    <t>995514297</t>
  </si>
  <si>
    <t>53</t>
  </si>
  <si>
    <t>998276101</t>
  </si>
  <si>
    <t>Přesun hmot pro trubní vedení z trub z plastických hmot otevřený výkop</t>
  </si>
  <si>
    <t>-648714775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</si>
  <si>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</si>
  <si>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</si>
  <si>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 xml:space="preserve">21032022_3 - Přístavba parkoviště  a zřízení pro odvod povrchových vod - VRN a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</si>
  <si>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</si>
  <si>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</si>
  <si>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</si>
  <si>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</si>
  <si>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</si>
  <si>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</si>
  <si>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</si>
  <si>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</si>
  <si>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</si>
  <si>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</si>
  <si>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</si>
  <si>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Kus</t>
  </si>
  <si>
    <t>1024</t>
  </si>
  <si>
    <t>709400663</t>
  </si>
  <si>
    <t>012303000</t>
  </si>
  <si>
    <t>Geodetické práce po výstavbě</t>
  </si>
  <si>
    <t>-480518004</t>
  </si>
  <si>
    <t>013254000</t>
  </si>
  <si>
    <t>Dokumentace skutečného provedení stavby</t>
  </si>
  <si>
    <t>-653177825</t>
  </si>
  <si>
    <t>VRN3</t>
  </si>
  <si>
    <t>Zařízení staveniště</t>
  </si>
  <si>
    <t>030001000</t>
  </si>
  <si>
    <t>-1494554442</t>
  </si>
  <si>
    <t>https://podminky.urs.cz/item/CS_URS_2025_01/030001000</t>
  </si>
  <si>
    <t>VRN4</t>
  </si>
  <si>
    <t>Inženýrská činnost</t>
  </si>
  <si>
    <t>040001000</t>
  </si>
  <si>
    <t>-2125109074</t>
  </si>
  <si>
    <t>045002000</t>
  </si>
  <si>
    <t>Kompletační a koordinační činnost</t>
  </si>
  <si>
    <t>-1253889229</t>
  </si>
  <si>
    <t>VRN6</t>
  </si>
  <si>
    <t>Územní vlivy</t>
  </si>
  <si>
    <t>060001000</t>
  </si>
  <si>
    <t>1931077895</t>
  </si>
  <si>
    <t>065002000</t>
  </si>
  <si>
    <t>Mimostaveništní doprava materiálů</t>
  </si>
  <si>
    <t>-873339273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</si>
</sst>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1" TargetMode="External" /><Relationship Id="rId2" Type="http://schemas.openxmlformats.org/officeDocument/2006/relationships/hyperlink" Target="https://podminky.urs.cz/item/CS_URS_2025_01/113107111" TargetMode="External" /><Relationship Id="rId3" Type="http://schemas.openxmlformats.org/officeDocument/2006/relationships/hyperlink" Target="https://podminky.urs.cz/item/CS_URS_2025_01/113107123" TargetMode="External" /><Relationship Id="rId4" Type="http://schemas.openxmlformats.org/officeDocument/2006/relationships/hyperlink" Target="https://podminky.urs.cz/item/CS_URS_2025_01/113107130" TargetMode="External" /><Relationship Id="rId5" Type="http://schemas.openxmlformats.org/officeDocument/2006/relationships/hyperlink" Target="https://podminky.urs.cz/item/CS_URS_2025_01/113202111" TargetMode="External" /><Relationship Id="rId6" Type="http://schemas.openxmlformats.org/officeDocument/2006/relationships/hyperlink" Target="https://podminky.urs.cz/item/CS_URS_2025_01/121151123" TargetMode="External" /><Relationship Id="rId7" Type="http://schemas.openxmlformats.org/officeDocument/2006/relationships/hyperlink" Target="https://podminky.urs.cz/item/CS_URS_2025_01/122252204" TargetMode="External" /><Relationship Id="rId8" Type="http://schemas.openxmlformats.org/officeDocument/2006/relationships/hyperlink" Target="https://podminky.urs.cz/item/CS_URS_2025_01/162306111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2706111" TargetMode="External" /><Relationship Id="rId11" Type="http://schemas.openxmlformats.org/officeDocument/2006/relationships/hyperlink" Target="https://podminky.urs.cz/item/CS_URS_2025_01/162706119" TargetMode="External" /><Relationship Id="rId12" Type="http://schemas.openxmlformats.org/officeDocument/2006/relationships/hyperlink" Target="https://podminky.urs.cz/item/CS_URS_2025_01/167103101" TargetMode="External" /><Relationship Id="rId13" Type="http://schemas.openxmlformats.org/officeDocument/2006/relationships/hyperlink" Target="https://podminky.urs.cz/item/CS_URS_2025_01/171201231" TargetMode="External" /><Relationship Id="rId14" Type="http://schemas.openxmlformats.org/officeDocument/2006/relationships/hyperlink" Target="https://podminky.urs.cz/item/CS_URS_2025_01/181152302" TargetMode="External" /><Relationship Id="rId15" Type="http://schemas.openxmlformats.org/officeDocument/2006/relationships/hyperlink" Target="https://podminky.urs.cz/item/CS_URS_2025_01/181111112" TargetMode="External" /><Relationship Id="rId16" Type="http://schemas.openxmlformats.org/officeDocument/2006/relationships/hyperlink" Target="https://podminky.urs.cz/item/CS_URS_2025_01/181111122" TargetMode="External" /><Relationship Id="rId17" Type="http://schemas.openxmlformats.org/officeDocument/2006/relationships/hyperlink" Target="https://podminky.urs.cz/item/CS_URS_2025_01/181351003" TargetMode="External" /><Relationship Id="rId18" Type="http://schemas.openxmlformats.org/officeDocument/2006/relationships/hyperlink" Target="https://podminky.urs.cz/item/CS_URS_2025_01/181411131" TargetMode="External" /><Relationship Id="rId19" Type="http://schemas.openxmlformats.org/officeDocument/2006/relationships/hyperlink" Target="https://podminky.urs.cz/item/CS_URS_2025_01/185803211" TargetMode="External" /><Relationship Id="rId20" Type="http://schemas.openxmlformats.org/officeDocument/2006/relationships/hyperlink" Target="https://podminky.urs.cz/item/CS_URS_2025_01/185811211" TargetMode="External" /><Relationship Id="rId21" Type="http://schemas.openxmlformats.org/officeDocument/2006/relationships/hyperlink" Target="https://podminky.urs.cz/item/CS_URS_2025_01/564201111" TargetMode="External" /><Relationship Id="rId22" Type="http://schemas.openxmlformats.org/officeDocument/2006/relationships/hyperlink" Target="https://podminky.urs.cz/item/CS_URS_2025_01/564750012" TargetMode="External" /><Relationship Id="rId23" Type="http://schemas.openxmlformats.org/officeDocument/2006/relationships/hyperlink" Target="https://podminky.urs.cz/item/CS_URS_2025_01/564750114" TargetMode="External" /><Relationship Id="rId24" Type="http://schemas.openxmlformats.org/officeDocument/2006/relationships/hyperlink" Target="https://podminky.urs.cz/item/CS_URS_2025_01/564801112" TargetMode="External" /><Relationship Id="rId25" Type="http://schemas.openxmlformats.org/officeDocument/2006/relationships/hyperlink" Target="https://podminky.urs.cz/item/CS_URS_2025_01/596211231" TargetMode="External" /><Relationship Id="rId26" Type="http://schemas.openxmlformats.org/officeDocument/2006/relationships/hyperlink" Target="https://podminky.urs.cz/item/CS_URS_2025_01/916131213" TargetMode="External" /><Relationship Id="rId27" Type="http://schemas.openxmlformats.org/officeDocument/2006/relationships/hyperlink" Target="https://podminky.urs.cz/item/CS_URS_2025_01/916991121" TargetMode="External" /><Relationship Id="rId28" Type="http://schemas.openxmlformats.org/officeDocument/2006/relationships/hyperlink" Target="https://podminky.urs.cz/item/CS_URS_2025_01/919726122" TargetMode="External" /><Relationship Id="rId29" Type="http://schemas.openxmlformats.org/officeDocument/2006/relationships/hyperlink" Target="https://podminky.urs.cz/item/CS_URS_2025_01/997221551" TargetMode="External" /><Relationship Id="rId30" Type="http://schemas.openxmlformats.org/officeDocument/2006/relationships/hyperlink" Target="https://podminky.urs.cz/item/CS_URS_2025_01/997221559" TargetMode="External" /><Relationship Id="rId31" Type="http://schemas.openxmlformats.org/officeDocument/2006/relationships/hyperlink" Target="https://podminky.urs.cz/item/CS_URS_2025_01/997221571" TargetMode="External" /><Relationship Id="rId32" Type="http://schemas.openxmlformats.org/officeDocument/2006/relationships/hyperlink" Target="https://podminky.urs.cz/item/CS_URS_2025_01/997221579" TargetMode="External" /><Relationship Id="rId33" Type="http://schemas.openxmlformats.org/officeDocument/2006/relationships/hyperlink" Target="https://podminky.urs.cz/item/CS_URS_2025_01/997221611" TargetMode="External" /><Relationship Id="rId34" Type="http://schemas.openxmlformats.org/officeDocument/2006/relationships/hyperlink" Target="https://podminky.urs.cz/item/CS_URS_2025_01/997221612" TargetMode="External" /><Relationship Id="rId35" Type="http://schemas.openxmlformats.org/officeDocument/2006/relationships/hyperlink" Target="https://podminky.urs.cz/item/CS_URS_2025_01/997221615" TargetMode="External" /><Relationship Id="rId36" Type="http://schemas.openxmlformats.org/officeDocument/2006/relationships/hyperlink" Target="https://podminky.urs.cz/item/CS_URS_2025_01/997221873" TargetMode="External" /><Relationship Id="rId37" Type="http://schemas.openxmlformats.org/officeDocument/2006/relationships/hyperlink" Target="https://podminky.urs.cz/item/CS_URS_2025_01/998223011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13701" TargetMode="External" /><Relationship Id="rId2" Type="http://schemas.openxmlformats.org/officeDocument/2006/relationships/hyperlink" Target="https://podminky.urs.cz/item/CS_URS_2025_01/131251102" TargetMode="External" /><Relationship Id="rId3" Type="http://schemas.openxmlformats.org/officeDocument/2006/relationships/hyperlink" Target="https://podminky.urs.cz/item/CS_URS_2025_01/132212121" TargetMode="External" /><Relationship Id="rId4" Type="http://schemas.openxmlformats.org/officeDocument/2006/relationships/hyperlink" Target="https://podminky.urs.cz/item/CS_URS_2025_01/132251103" TargetMode="External" /><Relationship Id="rId5" Type="http://schemas.openxmlformats.org/officeDocument/2006/relationships/hyperlink" Target="https://podminky.urs.cz/item/CS_URS_2025_01/151101102" TargetMode="External" /><Relationship Id="rId6" Type="http://schemas.openxmlformats.org/officeDocument/2006/relationships/hyperlink" Target="https://podminky.urs.cz/item/CS_URS_2025_01/151101112" TargetMode="External" /><Relationship Id="rId7" Type="http://schemas.openxmlformats.org/officeDocument/2006/relationships/hyperlink" Target="https://podminky.urs.cz/item/CS_URS_2025_01/162306111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7103101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74112101" TargetMode="External" /><Relationship Id="rId12" Type="http://schemas.openxmlformats.org/officeDocument/2006/relationships/hyperlink" Target="https://podminky.urs.cz/item/CS_URS_2025_01/174152101" TargetMode="External" /><Relationship Id="rId13" Type="http://schemas.openxmlformats.org/officeDocument/2006/relationships/hyperlink" Target="https://podminky.urs.cz/item/CS_URS_2025_01/175111101" TargetMode="External" /><Relationship Id="rId14" Type="http://schemas.openxmlformats.org/officeDocument/2006/relationships/hyperlink" Target="https://podminky.urs.cz/item/CS_URS_2025_01/175151201" TargetMode="External" /><Relationship Id="rId15" Type="http://schemas.openxmlformats.org/officeDocument/2006/relationships/hyperlink" Target="https://podminky.urs.cz/item/CS_URS_2025_01/181111122" TargetMode="External" /><Relationship Id="rId16" Type="http://schemas.openxmlformats.org/officeDocument/2006/relationships/hyperlink" Target="https://podminky.urs.cz/item/CS_URS_2025_01/181351003" TargetMode="External" /><Relationship Id="rId17" Type="http://schemas.openxmlformats.org/officeDocument/2006/relationships/hyperlink" Target="https://podminky.urs.cz/item/CS_URS_2025_01/181411131" TargetMode="External" /><Relationship Id="rId18" Type="http://schemas.openxmlformats.org/officeDocument/2006/relationships/hyperlink" Target="https://podminky.urs.cz/item/CS_URS_2025_01/185803211" TargetMode="External" /><Relationship Id="rId19" Type="http://schemas.openxmlformats.org/officeDocument/2006/relationships/hyperlink" Target="https://podminky.urs.cz/item/CS_URS_2025_01/185811211" TargetMode="External" /><Relationship Id="rId20" Type="http://schemas.openxmlformats.org/officeDocument/2006/relationships/hyperlink" Target="https://podminky.urs.cz/item/CS_URS_2025_01/211971121" TargetMode="External" /><Relationship Id="rId21" Type="http://schemas.openxmlformats.org/officeDocument/2006/relationships/hyperlink" Target="https://podminky.urs.cz/item/CS_URS_2025_01/386110103" TargetMode="External" /><Relationship Id="rId22" Type="http://schemas.openxmlformats.org/officeDocument/2006/relationships/hyperlink" Target="https://podminky.urs.cz/item/CS_URS_2025_01/451573111" TargetMode="External" /><Relationship Id="rId23" Type="http://schemas.openxmlformats.org/officeDocument/2006/relationships/hyperlink" Target="https://podminky.urs.cz/item/CS_URS_2025_01/452311141" TargetMode="External" /><Relationship Id="rId24" Type="http://schemas.openxmlformats.org/officeDocument/2006/relationships/hyperlink" Target="https://podminky.urs.cz/item/CS_URS_2025_01/596211230" TargetMode="External" /><Relationship Id="rId25" Type="http://schemas.openxmlformats.org/officeDocument/2006/relationships/hyperlink" Target="https://podminky.urs.cz/item/CS_URS_2025_01/916991121" TargetMode="External" /><Relationship Id="rId26" Type="http://schemas.openxmlformats.org/officeDocument/2006/relationships/hyperlink" Target="https://podminky.urs.cz/item/CS_URS_2025_01/871353121" TargetMode="External" /><Relationship Id="rId27" Type="http://schemas.openxmlformats.org/officeDocument/2006/relationships/hyperlink" Target="https://podminky.urs.cz/item/CS_URS_2025_01/877350310" TargetMode="External" /><Relationship Id="rId28" Type="http://schemas.openxmlformats.org/officeDocument/2006/relationships/hyperlink" Target="https://podminky.urs.cz/item/CS_URS_2025_01/877350320" TargetMode="External" /><Relationship Id="rId29" Type="http://schemas.openxmlformats.org/officeDocument/2006/relationships/hyperlink" Target="https://podminky.urs.cz/item/CS_URS_2025_01/892351111" TargetMode="External" /><Relationship Id="rId30" Type="http://schemas.openxmlformats.org/officeDocument/2006/relationships/hyperlink" Target="https://podminky.urs.cz/item/CS_URS_2025_01/894211111" TargetMode="External" /><Relationship Id="rId31" Type="http://schemas.openxmlformats.org/officeDocument/2006/relationships/hyperlink" Target="https://podminky.urs.cz/item/CS_URS_2025_01/894812356" TargetMode="External" /><Relationship Id="rId32" Type="http://schemas.openxmlformats.org/officeDocument/2006/relationships/hyperlink" Target="https://podminky.urs.cz/item/CS_URS_2025_01/897171112" TargetMode="External" /><Relationship Id="rId33" Type="http://schemas.openxmlformats.org/officeDocument/2006/relationships/hyperlink" Target="https://podminky.urs.cz/item/CS_URS_2025_01/899102112" TargetMode="External" /><Relationship Id="rId34" Type="http://schemas.openxmlformats.org/officeDocument/2006/relationships/hyperlink" Target="https://podminky.urs.cz/item/CS_URS_2025_01/899204112" TargetMode="External" /><Relationship Id="rId35" Type="http://schemas.openxmlformats.org/officeDocument/2006/relationships/hyperlink" Target="https://podminky.urs.cz/item/CS_URS_2025_01/998276101" TargetMode="External" /><Relationship Id="rId3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21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24</v>
      </c>
      <c r="AL8" s="22"/>
      <c r="AM8" s="22"/>
      <c r="AN8" s="33" t="s">
        <v>25</v>
      </c>
      <c r="AO8" s="22"/>
      <c r="AP8" s="22"/>
      <c r="AQ8" s="22"/>
      <c r="AR8" s="20"/>
      <c r="BE8" s="31"/>
      <c r="BS8" s="17" t="s">
        <v>6</v>
      </c>
    </row>
    <row r="9" s="1" customFormat="1" ht="29.28" customHeight="1">
      <c r="B9" s="21"/>
      <c r="C9" s="22"/>
      <c r="D9" s="26" t="s">
        <v>26</v>
      </c>
      <c r="E9" s="22"/>
      <c r="F9" s="22"/>
      <c r="G9" s="22"/>
      <c r="H9" s="22"/>
      <c r="I9" s="22"/>
      <c r="J9" s="22"/>
      <c r="K9" s="34" t="s">
        <v>27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6" t="s">
        <v>28</v>
      </c>
      <c r="AL9" s="22"/>
      <c r="AM9" s="22"/>
      <c r="AN9" s="34" t="s">
        <v>29</v>
      </c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30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31</v>
      </c>
      <c r="AL10" s="22"/>
      <c r="AM10" s="22"/>
      <c r="AN10" s="27" t="s">
        <v>32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33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34</v>
      </c>
      <c r="AL11" s="22"/>
      <c r="AM11" s="22"/>
      <c r="AN11" s="27" t="s">
        <v>32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31</v>
      </c>
      <c r="AL13" s="22"/>
      <c r="AM13" s="22"/>
      <c r="AN13" s="35" t="s">
        <v>36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5" t="s">
        <v>36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 t="s">
        <v>34</v>
      </c>
      <c r="AL14" s="22"/>
      <c r="AM14" s="22"/>
      <c r="AN14" s="35" t="s">
        <v>36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37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31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38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34</v>
      </c>
      <c r="AL17" s="22"/>
      <c r="AM17" s="22"/>
      <c r="AN17" s="27" t="s">
        <v>32</v>
      </c>
      <c r="AO17" s="22"/>
      <c r="AP17" s="22"/>
      <c r="AQ17" s="22"/>
      <c r="AR17" s="20"/>
      <c r="BE17" s="31"/>
      <c r="BS17" s="17" t="s">
        <v>39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40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31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34</v>
      </c>
      <c r="AL20" s="22"/>
      <c r="AM20" s="22"/>
      <c r="AN20" s="27" t="s">
        <v>32</v>
      </c>
      <c r="AO20" s="22"/>
      <c r="AP20" s="22"/>
      <c r="AQ20" s="22"/>
      <c r="AR20" s="20"/>
      <c r="BE20" s="31"/>
      <c r="BS20" s="17" t="s">
        <v>39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84" customHeight="1">
      <c r="B23" s="21"/>
      <c r="C23" s="22"/>
      <c r="D23" s="22"/>
      <c r="E23" s="37" t="s">
        <v>42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2"/>
      <c r="AQ25" s="22"/>
      <c r="AR25" s="20"/>
      <c r="BE25" s="31"/>
    </row>
    <row r="26" s="2" customFormat="1" ht="25.92" customHeight="1">
      <c r="A26" s="39"/>
      <c r="B26" s="40"/>
      <c r="C26" s="41"/>
      <c r="D26" s="42" t="s">
        <v>43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1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1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46</v>
      </c>
      <c r="AL28" s="46"/>
      <c r="AM28" s="46"/>
      <c r="AN28" s="46"/>
      <c r="AO28" s="46"/>
      <c r="AP28" s="41"/>
      <c r="AQ28" s="41"/>
      <c r="AR28" s="45"/>
      <c r="BE28" s="31"/>
    </row>
    <row r="29" s="3" customFormat="1" ht="14.4" customHeight="1">
      <c r="A29" s="3"/>
      <c r="B29" s="47"/>
      <c r="C29" s="48"/>
      <c r="D29" s="32" t="s">
        <v>47</v>
      </c>
      <c r="E29" s="48"/>
      <c r="F29" s="32" t="s">
        <v>48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2" t="s">
        <v>49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2" t="s">
        <v>50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2" t="s">
        <v>51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2" t="s">
        <v>52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54</v>
      </c>
      <c r="U35" s="55"/>
      <c r="V35" s="55"/>
      <c r="W35" s="55"/>
      <c r="X35" s="57" t="s">
        <v>55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3" t="s">
        <v>56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2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21032022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 xml:space="preserve">Přístavba parkoviště  a zřízení pro odvod povrchových vod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2" t="s">
        <v>22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Lysolaje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2" t="s">
        <v>24</v>
      </c>
      <c r="AJ47" s="41"/>
      <c r="AK47" s="41"/>
      <c r="AL47" s="41"/>
      <c r="AM47" s="73" t="str">
        <f>IF(AN8= "","",AN8)</f>
        <v>14. 2. 2025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2" t="s">
        <v>30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SÚV Praha Lysolaje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2" t="s">
        <v>37</v>
      </c>
      <c r="AJ49" s="41"/>
      <c r="AK49" s="41"/>
      <c r="AL49" s="41"/>
      <c r="AM49" s="74" t="str">
        <f>IF(E17="","",E17)</f>
        <v>Ing.arch.J.Smutný</v>
      </c>
      <c r="AN49" s="65"/>
      <c r="AO49" s="65"/>
      <c r="AP49" s="65"/>
      <c r="AQ49" s="41"/>
      <c r="AR49" s="45"/>
      <c r="AS49" s="75" t="s">
        <v>57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2" t="s">
        <v>35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2" t="s">
        <v>40</v>
      </c>
      <c r="AJ50" s="41"/>
      <c r="AK50" s="41"/>
      <c r="AL50" s="41"/>
      <c r="AM50" s="74" t="str">
        <f>IF(E20="","",E20)</f>
        <v>Ing.arch.J.Smutný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58</v>
      </c>
      <c r="D52" s="88"/>
      <c r="E52" s="88"/>
      <c r="F52" s="88"/>
      <c r="G52" s="88"/>
      <c r="H52" s="89"/>
      <c r="I52" s="90" t="s">
        <v>59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60</v>
      </c>
      <c r="AH52" s="88"/>
      <c r="AI52" s="88"/>
      <c r="AJ52" s="88"/>
      <c r="AK52" s="88"/>
      <c r="AL52" s="88"/>
      <c r="AM52" s="88"/>
      <c r="AN52" s="90" t="s">
        <v>61</v>
      </c>
      <c r="AO52" s="88"/>
      <c r="AP52" s="88"/>
      <c r="AQ52" s="92" t="s">
        <v>62</v>
      </c>
      <c r="AR52" s="45"/>
      <c r="AS52" s="93" t="s">
        <v>63</v>
      </c>
      <c r="AT52" s="94" t="s">
        <v>64</v>
      </c>
      <c r="AU52" s="94" t="s">
        <v>65</v>
      </c>
      <c r="AV52" s="94" t="s">
        <v>66</v>
      </c>
      <c r="AW52" s="94" t="s">
        <v>67</v>
      </c>
      <c r="AX52" s="94" t="s">
        <v>68</v>
      </c>
      <c r="AY52" s="94" t="s">
        <v>69</v>
      </c>
      <c r="AZ52" s="94" t="s">
        <v>70</v>
      </c>
      <c r="BA52" s="94" t="s">
        <v>71</v>
      </c>
      <c r="BB52" s="94" t="s">
        <v>72</v>
      </c>
      <c r="BC52" s="94" t="s">
        <v>73</v>
      </c>
      <c r="BD52" s="95" t="s">
        <v>74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75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32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76</v>
      </c>
      <c r="BT54" s="110" t="s">
        <v>77</v>
      </c>
      <c r="BU54" s="111" t="s">
        <v>78</v>
      </c>
      <c r="BV54" s="110" t="s">
        <v>79</v>
      </c>
      <c r="BW54" s="110" t="s">
        <v>5</v>
      </c>
      <c r="BX54" s="110" t="s">
        <v>80</v>
      </c>
      <c r="CL54" s="110" t="s">
        <v>19</v>
      </c>
    </row>
    <row r="55" s="7" customFormat="1" ht="24.75" customHeight="1">
      <c r="A55" s="112" t="s">
        <v>81</v>
      </c>
      <c r="B55" s="113"/>
      <c r="C55" s="114"/>
      <c r="D55" s="115" t="s">
        <v>82</v>
      </c>
      <c r="E55" s="115"/>
      <c r="F55" s="115"/>
      <c r="G55" s="115"/>
      <c r="H55" s="115"/>
      <c r="I55" s="116"/>
      <c r="J55" s="115" t="s">
        <v>83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'21032022_1 - Přístavba pa...'!J30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84</v>
      </c>
      <c r="AR55" s="119"/>
      <c r="AS55" s="120">
        <v>0</v>
      </c>
      <c r="AT55" s="121">
        <f>ROUND(SUM(AV55:AW55),2)</f>
        <v>0</v>
      </c>
      <c r="AU55" s="122">
        <f>'21032022_1 - Přístavba pa...'!P85</f>
        <v>0</v>
      </c>
      <c r="AV55" s="121">
        <f>'21032022_1 - Přístavba pa...'!J33</f>
        <v>0</v>
      </c>
      <c r="AW55" s="121">
        <f>'21032022_1 - Přístavba pa...'!J34</f>
        <v>0</v>
      </c>
      <c r="AX55" s="121">
        <f>'21032022_1 - Přístavba pa...'!J35</f>
        <v>0</v>
      </c>
      <c r="AY55" s="121">
        <f>'21032022_1 - Přístavba pa...'!J36</f>
        <v>0</v>
      </c>
      <c r="AZ55" s="121">
        <f>'21032022_1 - Přístavba pa...'!F33</f>
        <v>0</v>
      </c>
      <c r="BA55" s="121">
        <f>'21032022_1 - Přístavba pa...'!F34</f>
        <v>0</v>
      </c>
      <c r="BB55" s="121">
        <f>'21032022_1 - Přístavba pa...'!F35</f>
        <v>0</v>
      </c>
      <c r="BC55" s="121">
        <f>'21032022_1 - Přístavba pa...'!F36</f>
        <v>0</v>
      </c>
      <c r="BD55" s="123">
        <f>'21032022_1 - Přístavba pa...'!F37</f>
        <v>0</v>
      </c>
      <c r="BE55" s="7"/>
      <c r="BT55" s="124" t="s">
        <v>85</v>
      </c>
      <c r="BV55" s="124" t="s">
        <v>79</v>
      </c>
      <c r="BW55" s="124" t="s">
        <v>86</v>
      </c>
      <c r="BX55" s="124" t="s">
        <v>5</v>
      </c>
      <c r="CL55" s="124" t="s">
        <v>19</v>
      </c>
      <c r="CM55" s="124" t="s">
        <v>21</v>
      </c>
    </row>
    <row r="56" s="7" customFormat="1" ht="24.75" customHeight="1">
      <c r="A56" s="112" t="s">
        <v>81</v>
      </c>
      <c r="B56" s="113"/>
      <c r="C56" s="114"/>
      <c r="D56" s="115" t="s">
        <v>87</v>
      </c>
      <c r="E56" s="115"/>
      <c r="F56" s="115"/>
      <c r="G56" s="115"/>
      <c r="H56" s="115"/>
      <c r="I56" s="116"/>
      <c r="J56" s="115" t="s">
        <v>88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'21032022_2 - Přístavba pa...'!J30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84</v>
      </c>
      <c r="AR56" s="119"/>
      <c r="AS56" s="120">
        <v>0</v>
      </c>
      <c r="AT56" s="121">
        <f>ROUND(SUM(AV56:AW56),2)</f>
        <v>0</v>
      </c>
      <c r="AU56" s="122">
        <f>'21032022_2 - Přístavba pa...'!P88</f>
        <v>0</v>
      </c>
      <c r="AV56" s="121">
        <f>'21032022_2 - Přístavba pa...'!J33</f>
        <v>0</v>
      </c>
      <c r="AW56" s="121">
        <f>'21032022_2 - Přístavba pa...'!J34</f>
        <v>0</v>
      </c>
      <c r="AX56" s="121">
        <f>'21032022_2 - Přístavba pa...'!J35</f>
        <v>0</v>
      </c>
      <c r="AY56" s="121">
        <f>'21032022_2 - Přístavba pa...'!J36</f>
        <v>0</v>
      </c>
      <c r="AZ56" s="121">
        <f>'21032022_2 - Přístavba pa...'!F33</f>
        <v>0</v>
      </c>
      <c r="BA56" s="121">
        <f>'21032022_2 - Přístavba pa...'!F34</f>
        <v>0</v>
      </c>
      <c r="BB56" s="121">
        <f>'21032022_2 - Přístavba pa...'!F35</f>
        <v>0</v>
      </c>
      <c r="BC56" s="121">
        <f>'21032022_2 - Přístavba pa...'!F36</f>
        <v>0</v>
      </c>
      <c r="BD56" s="123">
        <f>'21032022_2 - Přístavba pa...'!F37</f>
        <v>0</v>
      </c>
      <c r="BE56" s="7"/>
      <c r="BT56" s="124" t="s">
        <v>85</v>
      </c>
      <c r="BV56" s="124" t="s">
        <v>79</v>
      </c>
      <c r="BW56" s="124" t="s">
        <v>89</v>
      </c>
      <c r="BX56" s="124" t="s">
        <v>5</v>
      </c>
      <c r="CL56" s="124" t="s">
        <v>90</v>
      </c>
      <c r="CM56" s="124" t="s">
        <v>21</v>
      </c>
    </row>
    <row r="57" s="7" customFormat="1" ht="37.5" customHeight="1">
      <c r="A57" s="112" t="s">
        <v>81</v>
      </c>
      <c r="B57" s="113"/>
      <c r="C57" s="114"/>
      <c r="D57" s="115" t="s">
        <v>91</v>
      </c>
      <c r="E57" s="115"/>
      <c r="F57" s="115"/>
      <c r="G57" s="115"/>
      <c r="H57" s="115"/>
      <c r="I57" s="116"/>
      <c r="J57" s="115" t="s">
        <v>92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'21032022_3 - Přístavba pa...'!J30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84</v>
      </c>
      <c r="AR57" s="119"/>
      <c r="AS57" s="125">
        <v>0</v>
      </c>
      <c r="AT57" s="126">
        <f>ROUND(SUM(AV57:AW57),2)</f>
        <v>0</v>
      </c>
      <c r="AU57" s="127">
        <f>'21032022_3 - Přístavba pa...'!P84</f>
        <v>0</v>
      </c>
      <c r="AV57" s="126">
        <f>'21032022_3 - Přístavba pa...'!J33</f>
        <v>0</v>
      </c>
      <c r="AW57" s="126">
        <f>'21032022_3 - Přístavba pa...'!J34</f>
        <v>0</v>
      </c>
      <c r="AX57" s="126">
        <f>'21032022_3 - Přístavba pa...'!J35</f>
        <v>0</v>
      </c>
      <c r="AY57" s="126">
        <f>'21032022_3 - Přístavba pa...'!J36</f>
        <v>0</v>
      </c>
      <c r="AZ57" s="126">
        <f>'21032022_3 - Přístavba pa...'!F33</f>
        <v>0</v>
      </c>
      <c r="BA57" s="126">
        <f>'21032022_3 - Přístavba pa...'!F34</f>
        <v>0</v>
      </c>
      <c r="BB57" s="126">
        <f>'21032022_3 - Přístavba pa...'!F35</f>
        <v>0</v>
      </c>
      <c r="BC57" s="126">
        <f>'21032022_3 - Přístavba pa...'!F36</f>
        <v>0</v>
      </c>
      <c r="BD57" s="128">
        <f>'21032022_3 - Přístavba pa...'!F37</f>
        <v>0</v>
      </c>
      <c r="BE57" s="7"/>
      <c r="BT57" s="124" t="s">
        <v>85</v>
      </c>
      <c r="BV57" s="124" t="s">
        <v>79</v>
      </c>
      <c r="BW57" s="124" t="s">
        <v>93</v>
      </c>
      <c r="BX57" s="124" t="s">
        <v>5</v>
      </c>
      <c r="CL57" s="124" t="s">
        <v>90</v>
      </c>
      <c r="CM57" s="124" t="s">
        <v>21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8V6iS7AhL3rmOoAf20XHsIQ7+4xOxmmJUuobVRmrz/KuGMlh0NM9aJKZiGmJJGolCtHwW67RjaTsEBSsHoz11w==" hashValue="cPcH27KfaphX4gsj3azIJrg+UmmvxO9pLolMpKQwzRP7WDLss153+la4+cdrqkCIVIhHA1cZHWtltmRM+4a+ng==" algorithmName="SHA-512" password="F222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21032022_1 - Přístavba pa...'!C2" display="/"/>
    <hyperlink ref="A56" location="'21032022_2 - Přístavba pa...'!C2" display="/"/>
    <hyperlink ref="A57" location="'21032022_3 - Přístavba p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0"/>
      <c r="AT3" s="17" t="s">
        <v>21</v>
      </c>
    </row>
    <row r="4" s="1" customFormat="1" ht="24.96" customHeight="1">
      <c r="B4" s="20"/>
      <c r="D4" s="131" t="s">
        <v>94</v>
      </c>
      <c r="L4" s="20"/>
      <c r="M4" s="132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3" t="s">
        <v>16</v>
      </c>
      <c r="L6" s="20"/>
    </row>
    <row r="7" s="1" customFormat="1" ht="16.5" customHeight="1">
      <c r="B7" s="20"/>
      <c r="E7" s="134" t="str">
        <f>'Rekapitulace stavby'!K6</f>
        <v xml:space="preserve">Přístavba parkoviště  a zřízení pro odvod povrchových vod</v>
      </c>
      <c r="F7" s="133"/>
      <c r="G7" s="133"/>
      <c r="H7" s="133"/>
      <c r="L7" s="20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14. 2. 2025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21.84" customHeight="1">
      <c r="A13" s="39"/>
      <c r="B13" s="45"/>
      <c r="C13" s="39"/>
      <c r="D13" s="139" t="s">
        <v>26</v>
      </c>
      <c r="E13" s="39"/>
      <c r="F13" s="140" t="s">
        <v>27</v>
      </c>
      <c r="G13" s="39"/>
      <c r="H13" s="39"/>
      <c r="I13" s="139" t="s">
        <v>28</v>
      </c>
      <c r="J13" s="140" t="s">
        <v>29</v>
      </c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30</v>
      </c>
      <c r="E14" s="39"/>
      <c r="F14" s="39"/>
      <c r="G14" s="39"/>
      <c r="H14" s="39"/>
      <c r="I14" s="133" t="s">
        <v>31</v>
      </c>
      <c r="J14" s="137" t="s">
        <v>32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33</v>
      </c>
      <c r="F15" s="39"/>
      <c r="G15" s="39"/>
      <c r="H15" s="39"/>
      <c r="I15" s="133" t="s">
        <v>34</v>
      </c>
      <c r="J15" s="137" t="s">
        <v>32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35</v>
      </c>
      <c r="E17" s="39"/>
      <c r="F17" s="39"/>
      <c r="G17" s="39"/>
      <c r="H17" s="39"/>
      <c r="I17" s="133" t="s">
        <v>31</v>
      </c>
      <c r="J17" s="33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37"/>
      <c r="G18" s="137"/>
      <c r="H18" s="137"/>
      <c r="I18" s="133" t="s">
        <v>34</v>
      </c>
      <c r="J18" s="33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37</v>
      </c>
      <c r="E20" s="39"/>
      <c r="F20" s="39"/>
      <c r="G20" s="39"/>
      <c r="H20" s="39"/>
      <c r="I20" s="133" t="s">
        <v>31</v>
      </c>
      <c r="J20" s="137" t="s">
        <v>32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38</v>
      </c>
      <c r="F21" s="39"/>
      <c r="G21" s="39"/>
      <c r="H21" s="39"/>
      <c r="I21" s="133" t="s">
        <v>34</v>
      </c>
      <c r="J21" s="137" t="s">
        <v>32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40</v>
      </c>
      <c r="E23" s="39"/>
      <c r="F23" s="39"/>
      <c r="G23" s="39"/>
      <c r="H23" s="39"/>
      <c r="I23" s="133" t="s">
        <v>31</v>
      </c>
      <c r="J23" s="137" t="s">
        <v>32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38</v>
      </c>
      <c r="F24" s="39"/>
      <c r="G24" s="39"/>
      <c r="H24" s="39"/>
      <c r="I24" s="133" t="s">
        <v>34</v>
      </c>
      <c r="J24" s="137" t="s">
        <v>32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5"/>
      <c r="E29" s="145"/>
      <c r="F29" s="145"/>
      <c r="G29" s="145"/>
      <c r="H29" s="145"/>
      <c r="I29" s="145"/>
      <c r="J29" s="145"/>
      <c r="K29" s="145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6" t="s">
        <v>43</v>
      </c>
      <c r="E30" s="39"/>
      <c r="F30" s="39"/>
      <c r="G30" s="39"/>
      <c r="H30" s="39"/>
      <c r="I30" s="39"/>
      <c r="J30" s="147">
        <f>ROUND(J85,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5"/>
      <c r="E31" s="145"/>
      <c r="F31" s="145"/>
      <c r="G31" s="145"/>
      <c r="H31" s="145"/>
      <c r="I31" s="145"/>
      <c r="J31" s="145"/>
      <c r="K31" s="145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8" t="s">
        <v>45</v>
      </c>
      <c r="G32" s="39"/>
      <c r="H32" s="39"/>
      <c r="I32" s="148" t="s">
        <v>44</v>
      </c>
      <c r="J32" s="148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9" t="s">
        <v>47</v>
      </c>
      <c r="E33" s="133" t="s">
        <v>48</v>
      </c>
      <c r="F33" s="150">
        <f>ROUND((SUM(BE85:BE325)),  2)</f>
        <v>0</v>
      </c>
      <c r="G33" s="39"/>
      <c r="H33" s="39"/>
      <c r="I33" s="151">
        <v>0.20999999999999999</v>
      </c>
      <c r="J33" s="150">
        <f>ROUND(((SUM(BE85:BE325))*I33),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50">
        <f>ROUND((SUM(BF85:BF325)),  2)</f>
        <v>0</v>
      </c>
      <c r="G34" s="39"/>
      <c r="H34" s="39"/>
      <c r="I34" s="151">
        <v>0.14999999999999999</v>
      </c>
      <c r="J34" s="150">
        <f>ROUND(((SUM(BF85:BF325))*I34),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50">
        <f>ROUND((SUM(BG85:BG325)),  2)</f>
        <v>0</v>
      </c>
      <c r="G35" s="39"/>
      <c r="H35" s="39"/>
      <c r="I35" s="151">
        <v>0.20999999999999999</v>
      </c>
      <c r="J35" s="150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50">
        <f>ROUND((SUM(BH85:BH325)),  2)</f>
        <v>0</v>
      </c>
      <c r="G36" s="39"/>
      <c r="H36" s="39"/>
      <c r="I36" s="151">
        <v>0.14999999999999999</v>
      </c>
      <c r="J36" s="150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50">
        <f>ROUND((SUM(BI85:BI325)),  2)</f>
        <v>0</v>
      </c>
      <c r="G37" s="39"/>
      <c r="H37" s="39"/>
      <c r="I37" s="151">
        <v>0</v>
      </c>
      <c r="J37" s="150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3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2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3" t="str">
        <f>E7</f>
        <v xml:space="preserve">Přístavba parkoviště  a zřízení pro odvod povrchových vod</v>
      </c>
      <c r="F48" s="32"/>
      <c r="G48" s="32"/>
      <c r="H48" s="32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2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 xml:space="preserve">21032022_1 - Přístavba parkoviště  a zřízení pro odvod povrchových vod - stavební část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2" t="s">
        <v>22</v>
      </c>
      <c r="D52" s="41"/>
      <c r="E52" s="41"/>
      <c r="F52" s="27" t="str">
        <f>F12</f>
        <v>Lysolaje</v>
      </c>
      <c r="G52" s="41"/>
      <c r="H52" s="41"/>
      <c r="I52" s="32" t="s">
        <v>24</v>
      </c>
      <c r="J52" s="73" t="str">
        <f>IF(J12="","",J12)</f>
        <v>14. 2. 2025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2" t="s">
        <v>30</v>
      </c>
      <c r="D54" s="41"/>
      <c r="E54" s="41"/>
      <c r="F54" s="27" t="str">
        <f>E15</f>
        <v>SÚV Praha Lysolaje</v>
      </c>
      <c r="G54" s="41"/>
      <c r="H54" s="41"/>
      <c r="I54" s="32" t="s">
        <v>37</v>
      </c>
      <c r="J54" s="37" t="str">
        <f>E21</f>
        <v>Ing.arch.J.Smutný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2" t="s">
        <v>35</v>
      </c>
      <c r="D55" s="41"/>
      <c r="E55" s="41"/>
      <c r="F55" s="27" t="str">
        <f>IF(E18="","",E18)</f>
        <v>Vyplň údaj</v>
      </c>
      <c r="G55" s="41"/>
      <c r="H55" s="41"/>
      <c r="I55" s="32" t="s">
        <v>40</v>
      </c>
      <c r="J55" s="37" t="str">
        <f>E24</f>
        <v>Ing.arch.J.Smutný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4" t="s">
        <v>98</v>
      </c>
      <c r="D57" s="165"/>
      <c r="E57" s="165"/>
      <c r="F57" s="165"/>
      <c r="G57" s="165"/>
      <c r="H57" s="165"/>
      <c r="I57" s="165"/>
      <c r="J57" s="166" t="s">
        <v>99</v>
      </c>
      <c r="K57" s="165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7" t="s">
        <v>75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7" t="s">
        <v>100</v>
      </c>
    </row>
    <row r="60" hidden="1" s="9" customFormat="1" ht="24.96" customHeight="1">
      <c r="A60" s="9"/>
      <c r="B60" s="168"/>
      <c r="C60" s="169"/>
      <c r="D60" s="170" t="s">
        <v>101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4"/>
      <c r="C61" s="175"/>
      <c r="D61" s="176" t="s">
        <v>102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4"/>
      <c r="C62" s="175"/>
      <c r="D62" s="176" t="s">
        <v>103</v>
      </c>
      <c r="E62" s="177"/>
      <c r="F62" s="177"/>
      <c r="G62" s="177"/>
      <c r="H62" s="177"/>
      <c r="I62" s="177"/>
      <c r="J62" s="178">
        <f>J218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4"/>
      <c r="C63" s="175"/>
      <c r="D63" s="176" t="s">
        <v>104</v>
      </c>
      <c r="E63" s="177"/>
      <c r="F63" s="177"/>
      <c r="G63" s="177"/>
      <c r="H63" s="177"/>
      <c r="I63" s="177"/>
      <c r="J63" s="178">
        <f>J251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4"/>
      <c r="C64" s="175"/>
      <c r="D64" s="176" t="s">
        <v>105</v>
      </c>
      <c r="E64" s="177"/>
      <c r="F64" s="177"/>
      <c r="G64" s="177"/>
      <c r="H64" s="177"/>
      <c r="I64" s="177"/>
      <c r="J64" s="178">
        <f>J281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4"/>
      <c r="C65" s="175"/>
      <c r="D65" s="176" t="s">
        <v>106</v>
      </c>
      <c r="E65" s="177"/>
      <c r="F65" s="177"/>
      <c r="G65" s="177"/>
      <c r="H65" s="177"/>
      <c r="I65" s="177"/>
      <c r="J65" s="178">
        <f>J322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hidden="1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hidden="1"/>
    <row r="69" hidden="1"/>
    <row r="70" hidden="1"/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3" t="s">
        <v>107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2" t="s">
        <v>16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63" t="str">
        <f>E7</f>
        <v xml:space="preserve">Přístavba parkoviště  a zřízení pro odvod povrchových vod</v>
      </c>
      <c r="F75" s="32"/>
      <c r="G75" s="32"/>
      <c r="H75" s="32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2" t="s">
        <v>95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 xml:space="preserve">21032022_1 - Přístavba parkoviště  a zřízení pro odvod povrchových vod - stavební část</v>
      </c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2" t="s">
        <v>22</v>
      </c>
      <c r="D79" s="41"/>
      <c r="E79" s="41"/>
      <c r="F79" s="27" t="str">
        <f>F12</f>
        <v>Lysolaje</v>
      </c>
      <c r="G79" s="41"/>
      <c r="H79" s="41"/>
      <c r="I79" s="32" t="s">
        <v>24</v>
      </c>
      <c r="J79" s="73" t="str">
        <f>IF(J12="","",J12)</f>
        <v>14. 2. 2025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2" t="s">
        <v>30</v>
      </c>
      <c r="D81" s="41"/>
      <c r="E81" s="41"/>
      <c r="F81" s="27" t="str">
        <f>E15</f>
        <v>SÚV Praha Lysolaje</v>
      </c>
      <c r="G81" s="41"/>
      <c r="H81" s="41"/>
      <c r="I81" s="32" t="s">
        <v>37</v>
      </c>
      <c r="J81" s="37" t="str">
        <f>E21</f>
        <v>Ing.arch.J.Smutný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2" t="s">
        <v>35</v>
      </c>
      <c r="D82" s="41"/>
      <c r="E82" s="41"/>
      <c r="F82" s="27" t="str">
        <f>IF(E18="","",E18)</f>
        <v>Vyplň údaj</v>
      </c>
      <c r="G82" s="41"/>
      <c r="H82" s="41"/>
      <c r="I82" s="32" t="s">
        <v>40</v>
      </c>
      <c r="J82" s="37" t="str">
        <f>E24</f>
        <v>Ing.arch.J.Smutný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0"/>
      <c r="B84" s="181"/>
      <c r="C84" s="182" t="s">
        <v>108</v>
      </c>
      <c r="D84" s="183" t="s">
        <v>62</v>
      </c>
      <c r="E84" s="183" t="s">
        <v>58</v>
      </c>
      <c r="F84" s="183" t="s">
        <v>59</v>
      </c>
      <c r="G84" s="183" t="s">
        <v>109</v>
      </c>
      <c r="H84" s="183" t="s">
        <v>110</v>
      </c>
      <c r="I84" s="183" t="s">
        <v>111</v>
      </c>
      <c r="J84" s="183" t="s">
        <v>99</v>
      </c>
      <c r="K84" s="184" t="s">
        <v>112</v>
      </c>
      <c r="L84" s="185"/>
      <c r="M84" s="93" t="s">
        <v>32</v>
      </c>
      <c r="N84" s="94" t="s">
        <v>47</v>
      </c>
      <c r="O84" s="94" t="s">
        <v>113</v>
      </c>
      <c r="P84" s="94" t="s">
        <v>114</v>
      </c>
      <c r="Q84" s="94" t="s">
        <v>115</v>
      </c>
      <c r="R84" s="94" t="s">
        <v>116</v>
      </c>
      <c r="S84" s="94" t="s">
        <v>117</v>
      </c>
      <c r="T84" s="95" t="s">
        <v>118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39"/>
      <c r="B85" s="40"/>
      <c r="C85" s="100" t="s">
        <v>119</v>
      </c>
      <c r="D85" s="41"/>
      <c r="E85" s="41"/>
      <c r="F85" s="41"/>
      <c r="G85" s="41"/>
      <c r="H85" s="41"/>
      <c r="I85" s="41"/>
      <c r="J85" s="186">
        <f>BK85</f>
        <v>0</v>
      </c>
      <c r="K85" s="41"/>
      <c r="L85" s="45"/>
      <c r="M85" s="96"/>
      <c r="N85" s="187"/>
      <c r="O85" s="97"/>
      <c r="P85" s="188">
        <f>P86</f>
        <v>0</v>
      </c>
      <c r="Q85" s="97"/>
      <c r="R85" s="188">
        <f>R86</f>
        <v>724.07578139999998</v>
      </c>
      <c r="S85" s="97"/>
      <c r="T85" s="189">
        <f>T86</f>
        <v>32.167999999999999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7" t="s">
        <v>76</v>
      </c>
      <c r="AU85" s="17" t="s">
        <v>100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76</v>
      </c>
      <c r="E86" s="194" t="s">
        <v>120</v>
      </c>
      <c r="F86" s="194" t="s">
        <v>121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P87+P218+P251+P281+P322</f>
        <v>0</v>
      </c>
      <c r="Q86" s="199"/>
      <c r="R86" s="200">
        <f>R87+R218+R251+R281+R322</f>
        <v>724.07578139999998</v>
      </c>
      <c r="S86" s="199"/>
      <c r="T86" s="201">
        <f>T87+T218+T251+T281+T322</f>
        <v>32.167999999999999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76</v>
      </c>
      <c r="AU86" s="203" t="s">
        <v>77</v>
      </c>
      <c r="AY86" s="202" t="s">
        <v>122</v>
      </c>
      <c r="BK86" s="204">
        <f>BK87+BK218+BK251+BK281+BK322</f>
        <v>0</v>
      </c>
    </row>
    <row r="87" s="12" customFormat="1" ht="22.8" customHeight="1">
      <c r="A87" s="12"/>
      <c r="B87" s="191"/>
      <c r="C87" s="192"/>
      <c r="D87" s="193" t="s">
        <v>76</v>
      </c>
      <c r="E87" s="205" t="s">
        <v>85</v>
      </c>
      <c r="F87" s="205" t="s">
        <v>123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SUM(P88:P217)</f>
        <v>0</v>
      </c>
      <c r="Q87" s="199"/>
      <c r="R87" s="200">
        <f>SUM(R88:R217)</f>
        <v>0.00057499999999999999</v>
      </c>
      <c r="S87" s="199"/>
      <c r="T87" s="201">
        <f>SUM(T88:T217)</f>
        <v>32.167999999999999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85</v>
      </c>
      <c r="AT87" s="203" t="s">
        <v>76</v>
      </c>
      <c r="AU87" s="203" t="s">
        <v>85</v>
      </c>
      <c r="AY87" s="202" t="s">
        <v>122</v>
      </c>
      <c r="BK87" s="204">
        <f>SUM(BK88:BK217)</f>
        <v>0</v>
      </c>
    </row>
    <row r="88" s="2" customFormat="1" ht="16.5" customHeight="1">
      <c r="A88" s="39"/>
      <c r="B88" s="40"/>
      <c r="C88" s="207" t="s">
        <v>85</v>
      </c>
      <c r="D88" s="207" t="s">
        <v>124</v>
      </c>
      <c r="E88" s="208" t="s">
        <v>125</v>
      </c>
      <c r="F88" s="209" t="s">
        <v>126</v>
      </c>
      <c r="G88" s="210" t="s">
        <v>127</v>
      </c>
      <c r="H88" s="211">
        <v>26</v>
      </c>
      <c r="I88" s="212"/>
      <c r="J88" s="213">
        <f>ROUND(I88*H88,2)</f>
        <v>0</v>
      </c>
      <c r="K88" s="209" t="s">
        <v>128</v>
      </c>
      <c r="L88" s="45"/>
      <c r="M88" s="214" t="s">
        <v>32</v>
      </c>
      <c r="N88" s="215" t="s">
        <v>48</v>
      </c>
      <c r="O88" s="85"/>
      <c r="P88" s="216">
        <f>O88*H88</f>
        <v>0</v>
      </c>
      <c r="Q88" s="216">
        <v>0</v>
      </c>
      <c r="R88" s="216">
        <f>Q88*H88</f>
        <v>0</v>
      </c>
      <c r="S88" s="216">
        <v>0.255</v>
      </c>
      <c r="T88" s="217">
        <f>S88*H88</f>
        <v>6.6299999999999999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8" t="s">
        <v>129</v>
      </c>
      <c r="AT88" s="218" t="s">
        <v>124</v>
      </c>
      <c r="AU88" s="218" t="s">
        <v>21</v>
      </c>
      <c r="AY88" s="17" t="s">
        <v>122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7" t="s">
        <v>85</v>
      </c>
      <c r="BK88" s="219">
        <f>ROUND(I88*H88,2)</f>
        <v>0</v>
      </c>
      <c r="BL88" s="17" t="s">
        <v>129</v>
      </c>
      <c r="BM88" s="218" t="s">
        <v>130</v>
      </c>
    </row>
    <row r="89" s="2" customFormat="1">
      <c r="A89" s="39"/>
      <c r="B89" s="40"/>
      <c r="C89" s="41"/>
      <c r="D89" s="220" t="s">
        <v>131</v>
      </c>
      <c r="E89" s="41"/>
      <c r="F89" s="221" t="s">
        <v>132</v>
      </c>
      <c r="G89" s="41"/>
      <c r="H89" s="41"/>
      <c r="I89" s="222"/>
      <c r="J89" s="41"/>
      <c r="K89" s="41"/>
      <c r="L89" s="45"/>
      <c r="M89" s="223"/>
      <c r="N89" s="224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7" t="s">
        <v>131</v>
      </c>
      <c r="AU89" s="17" t="s">
        <v>21</v>
      </c>
    </row>
    <row r="90" s="2" customFormat="1">
      <c r="A90" s="39"/>
      <c r="B90" s="40"/>
      <c r="C90" s="41"/>
      <c r="D90" s="225" t="s">
        <v>133</v>
      </c>
      <c r="E90" s="41"/>
      <c r="F90" s="226" t="s">
        <v>134</v>
      </c>
      <c r="G90" s="41"/>
      <c r="H90" s="41"/>
      <c r="I90" s="222"/>
      <c r="J90" s="41"/>
      <c r="K90" s="41"/>
      <c r="L90" s="45"/>
      <c r="M90" s="223"/>
      <c r="N90" s="224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7" t="s">
        <v>133</v>
      </c>
      <c r="AU90" s="17" t="s">
        <v>21</v>
      </c>
    </row>
    <row r="91" s="13" customFormat="1">
      <c r="A91" s="13"/>
      <c r="B91" s="227"/>
      <c r="C91" s="228"/>
      <c r="D91" s="220" t="s">
        <v>135</v>
      </c>
      <c r="E91" s="229" t="s">
        <v>32</v>
      </c>
      <c r="F91" s="230" t="s">
        <v>136</v>
      </c>
      <c r="G91" s="228"/>
      <c r="H91" s="229" t="s">
        <v>32</v>
      </c>
      <c r="I91" s="231"/>
      <c r="J91" s="228"/>
      <c r="K91" s="228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135</v>
      </c>
      <c r="AU91" s="236" t="s">
        <v>21</v>
      </c>
      <c r="AV91" s="13" t="s">
        <v>85</v>
      </c>
      <c r="AW91" s="13" t="s">
        <v>39</v>
      </c>
      <c r="AX91" s="13" t="s">
        <v>77</v>
      </c>
      <c r="AY91" s="236" t="s">
        <v>122</v>
      </c>
    </row>
    <row r="92" s="14" customFormat="1">
      <c r="A92" s="14"/>
      <c r="B92" s="237"/>
      <c r="C92" s="238"/>
      <c r="D92" s="220" t="s">
        <v>135</v>
      </c>
      <c r="E92" s="239" t="s">
        <v>32</v>
      </c>
      <c r="F92" s="240" t="s">
        <v>137</v>
      </c>
      <c r="G92" s="238"/>
      <c r="H92" s="241">
        <v>14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135</v>
      </c>
      <c r="AU92" s="247" t="s">
        <v>21</v>
      </c>
      <c r="AV92" s="14" t="s">
        <v>21</v>
      </c>
      <c r="AW92" s="14" t="s">
        <v>39</v>
      </c>
      <c r="AX92" s="14" t="s">
        <v>77</v>
      </c>
      <c r="AY92" s="247" t="s">
        <v>122</v>
      </c>
    </row>
    <row r="93" s="13" customFormat="1">
      <c r="A93" s="13"/>
      <c r="B93" s="227"/>
      <c r="C93" s="228"/>
      <c r="D93" s="220" t="s">
        <v>135</v>
      </c>
      <c r="E93" s="229" t="s">
        <v>32</v>
      </c>
      <c r="F93" s="230" t="s">
        <v>138</v>
      </c>
      <c r="G93" s="228"/>
      <c r="H93" s="229" t="s">
        <v>32</v>
      </c>
      <c r="I93" s="231"/>
      <c r="J93" s="228"/>
      <c r="K93" s="228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135</v>
      </c>
      <c r="AU93" s="236" t="s">
        <v>21</v>
      </c>
      <c r="AV93" s="13" t="s">
        <v>85</v>
      </c>
      <c r="AW93" s="13" t="s">
        <v>39</v>
      </c>
      <c r="AX93" s="13" t="s">
        <v>77</v>
      </c>
      <c r="AY93" s="236" t="s">
        <v>122</v>
      </c>
    </row>
    <row r="94" s="14" customFormat="1">
      <c r="A94" s="14"/>
      <c r="B94" s="237"/>
      <c r="C94" s="238"/>
      <c r="D94" s="220" t="s">
        <v>135</v>
      </c>
      <c r="E94" s="239" t="s">
        <v>32</v>
      </c>
      <c r="F94" s="240" t="s">
        <v>139</v>
      </c>
      <c r="G94" s="238"/>
      <c r="H94" s="241">
        <v>12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135</v>
      </c>
      <c r="AU94" s="247" t="s">
        <v>21</v>
      </c>
      <c r="AV94" s="14" t="s">
        <v>21</v>
      </c>
      <c r="AW94" s="14" t="s">
        <v>39</v>
      </c>
      <c r="AX94" s="14" t="s">
        <v>77</v>
      </c>
      <c r="AY94" s="247" t="s">
        <v>122</v>
      </c>
    </row>
    <row r="95" s="15" customFormat="1">
      <c r="A95" s="15"/>
      <c r="B95" s="248"/>
      <c r="C95" s="249"/>
      <c r="D95" s="220" t="s">
        <v>135</v>
      </c>
      <c r="E95" s="250" t="s">
        <v>32</v>
      </c>
      <c r="F95" s="251" t="s">
        <v>140</v>
      </c>
      <c r="G95" s="249"/>
      <c r="H95" s="252">
        <v>26</v>
      </c>
      <c r="I95" s="253"/>
      <c r="J95" s="249"/>
      <c r="K95" s="249"/>
      <c r="L95" s="254"/>
      <c r="M95" s="255"/>
      <c r="N95" s="256"/>
      <c r="O95" s="256"/>
      <c r="P95" s="256"/>
      <c r="Q95" s="256"/>
      <c r="R95" s="256"/>
      <c r="S95" s="256"/>
      <c r="T95" s="257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8" t="s">
        <v>135</v>
      </c>
      <c r="AU95" s="258" t="s">
        <v>21</v>
      </c>
      <c r="AV95" s="15" t="s">
        <v>129</v>
      </c>
      <c r="AW95" s="15" t="s">
        <v>39</v>
      </c>
      <c r="AX95" s="15" t="s">
        <v>85</v>
      </c>
      <c r="AY95" s="258" t="s">
        <v>122</v>
      </c>
    </row>
    <row r="96" s="2" customFormat="1" ht="16.5" customHeight="1">
      <c r="A96" s="39"/>
      <c r="B96" s="40"/>
      <c r="C96" s="207" t="s">
        <v>21</v>
      </c>
      <c r="D96" s="207" t="s">
        <v>124</v>
      </c>
      <c r="E96" s="208" t="s">
        <v>141</v>
      </c>
      <c r="F96" s="209" t="s">
        <v>142</v>
      </c>
      <c r="G96" s="210" t="s">
        <v>127</v>
      </c>
      <c r="H96" s="211">
        <v>26</v>
      </c>
      <c r="I96" s="212"/>
      <c r="J96" s="213">
        <f>ROUND(I96*H96,2)</f>
        <v>0</v>
      </c>
      <c r="K96" s="209" t="s">
        <v>128</v>
      </c>
      <c r="L96" s="45"/>
      <c r="M96" s="214" t="s">
        <v>32</v>
      </c>
      <c r="N96" s="215" t="s">
        <v>48</v>
      </c>
      <c r="O96" s="85"/>
      <c r="P96" s="216">
        <f>O96*H96</f>
        <v>0</v>
      </c>
      <c r="Q96" s="216">
        <v>0</v>
      </c>
      <c r="R96" s="216">
        <f>Q96*H96</f>
        <v>0</v>
      </c>
      <c r="S96" s="216">
        <v>0.17999999999999999</v>
      </c>
      <c r="T96" s="217">
        <f>S96*H96</f>
        <v>4.6799999999999997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8" t="s">
        <v>129</v>
      </c>
      <c r="AT96" s="218" t="s">
        <v>124</v>
      </c>
      <c r="AU96" s="218" t="s">
        <v>21</v>
      </c>
      <c r="AY96" s="17" t="s">
        <v>122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7" t="s">
        <v>85</v>
      </c>
      <c r="BK96" s="219">
        <f>ROUND(I96*H96,2)</f>
        <v>0</v>
      </c>
      <c r="BL96" s="17" t="s">
        <v>129</v>
      </c>
      <c r="BM96" s="218" t="s">
        <v>143</v>
      </c>
    </row>
    <row r="97" s="2" customFormat="1">
      <c r="A97" s="39"/>
      <c r="B97" s="40"/>
      <c r="C97" s="41"/>
      <c r="D97" s="220" t="s">
        <v>131</v>
      </c>
      <c r="E97" s="41"/>
      <c r="F97" s="221" t="s">
        <v>144</v>
      </c>
      <c r="G97" s="41"/>
      <c r="H97" s="41"/>
      <c r="I97" s="222"/>
      <c r="J97" s="41"/>
      <c r="K97" s="41"/>
      <c r="L97" s="45"/>
      <c r="M97" s="223"/>
      <c r="N97" s="22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7" t="s">
        <v>131</v>
      </c>
      <c r="AU97" s="17" t="s">
        <v>21</v>
      </c>
    </row>
    <row r="98" s="2" customFormat="1">
      <c r="A98" s="39"/>
      <c r="B98" s="40"/>
      <c r="C98" s="41"/>
      <c r="D98" s="225" t="s">
        <v>133</v>
      </c>
      <c r="E98" s="41"/>
      <c r="F98" s="226" t="s">
        <v>145</v>
      </c>
      <c r="G98" s="41"/>
      <c r="H98" s="41"/>
      <c r="I98" s="222"/>
      <c r="J98" s="41"/>
      <c r="K98" s="41"/>
      <c r="L98" s="45"/>
      <c r="M98" s="223"/>
      <c r="N98" s="22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7" t="s">
        <v>133</v>
      </c>
      <c r="AU98" s="17" t="s">
        <v>21</v>
      </c>
    </row>
    <row r="99" s="14" customFormat="1">
      <c r="A99" s="14"/>
      <c r="B99" s="237"/>
      <c r="C99" s="238"/>
      <c r="D99" s="220" t="s">
        <v>135</v>
      </c>
      <c r="E99" s="239" t="s">
        <v>32</v>
      </c>
      <c r="F99" s="240" t="s">
        <v>146</v>
      </c>
      <c r="G99" s="238"/>
      <c r="H99" s="241">
        <v>26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135</v>
      </c>
      <c r="AU99" s="247" t="s">
        <v>21</v>
      </c>
      <c r="AV99" s="14" t="s">
        <v>21</v>
      </c>
      <c r="AW99" s="14" t="s">
        <v>39</v>
      </c>
      <c r="AX99" s="14" t="s">
        <v>77</v>
      </c>
      <c r="AY99" s="247" t="s">
        <v>122</v>
      </c>
    </row>
    <row r="100" s="15" customFormat="1">
      <c r="A100" s="15"/>
      <c r="B100" s="248"/>
      <c r="C100" s="249"/>
      <c r="D100" s="220" t="s">
        <v>135</v>
      </c>
      <c r="E100" s="250" t="s">
        <v>32</v>
      </c>
      <c r="F100" s="251" t="s">
        <v>140</v>
      </c>
      <c r="G100" s="249"/>
      <c r="H100" s="252">
        <v>26</v>
      </c>
      <c r="I100" s="253"/>
      <c r="J100" s="249"/>
      <c r="K100" s="249"/>
      <c r="L100" s="254"/>
      <c r="M100" s="255"/>
      <c r="N100" s="256"/>
      <c r="O100" s="256"/>
      <c r="P100" s="256"/>
      <c r="Q100" s="256"/>
      <c r="R100" s="256"/>
      <c r="S100" s="256"/>
      <c r="T100" s="257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8" t="s">
        <v>135</v>
      </c>
      <c r="AU100" s="258" t="s">
        <v>21</v>
      </c>
      <c r="AV100" s="15" t="s">
        <v>129</v>
      </c>
      <c r="AW100" s="15" t="s">
        <v>39</v>
      </c>
      <c r="AX100" s="15" t="s">
        <v>85</v>
      </c>
      <c r="AY100" s="258" t="s">
        <v>122</v>
      </c>
    </row>
    <row r="101" s="2" customFormat="1" ht="16.5" customHeight="1">
      <c r="A101" s="39"/>
      <c r="B101" s="40"/>
      <c r="C101" s="207" t="s">
        <v>147</v>
      </c>
      <c r="D101" s="207" t="s">
        <v>124</v>
      </c>
      <c r="E101" s="208" t="s">
        <v>148</v>
      </c>
      <c r="F101" s="209" t="s">
        <v>149</v>
      </c>
      <c r="G101" s="210" t="s">
        <v>127</v>
      </c>
      <c r="H101" s="211">
        <v>26</v>
      </c>
      <c r="I101" s="212"/>
      <c r="J101" s="213">
        <f>ROUND(I101*H101,2)</f>
        <v>0</v>
      </c>
      <c r="K101" s="209" t="s">
        <v>128</v>
      </c>
      <c r="L101" s="45"/>
      <c r="M101" s="214" t="s">
        <v>32</v>
      </c>
      <c r="N101" s="215" t="s">
        <v>48</v>
      </c>
      <c r="O101" s="85"/>
      <c r="P101" s="216">
        <f>O101*H101</f>
        <v>0</v>
      </c>
      <c r="Q101" s="216">
        <v>0</v>
      </c>
      <c r="R101" s="216">
        <f>Q101*H101</f>
        <v>0</v>
      </c>
      <c r="S101" s="216">
        <v>0.44</v>
      </c>
      <c r="T101" s="217">
        <f>S101*H101</f>
        <v>11.44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8" t="s">
        <v>129</v>
      </c>
      <c r="AT101" s="218" t="s">
        <v>124</v>
      </c>
      <c r="AU101" s="218" t="s">
        <v>21</v>
      </c>
      <c r="AY101" s="17" t="s">
        <v>122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7" t="s">
        <v>85</v>
      </c>
      <c r="BK101" s="219">
        <f>ROUND(I101*H101,2)</f>
        <v>0</v>
      </c>
      <c r="BL101" s="17" t="s">
        <v>129</v>
      </c>
      <c r="BM101" s="218" t="s">
        <v>150</v>
      </c>
    </row>
    <row r="102" s="2" customFormat="1">
      <c r="A102" s="39"/>
      <c r="B102" s="40"/>
      <c r="C102" s="41"/>
      <c r="D102" s="220" t="s">
        <v>131</v>
      </c>
      <c r="E102" s="41"/>
      <c r="F102" s="221" t="s">
        <v>151</v>
      </c>
      <c r="G102" s="41"/>
      <c r="H102" s="41"/>
      <c r="I102" s="222"/>
      <c r="J102" s="41"/>
      <c r="K102" s="41"/>
      <c r="L102" s="45"/>
      <c r="M102" s="223"/>
      <c r="N102" s="22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7" t="s">
        <v>131</v>
      </c>
      <c r="AU102" s="17" t="s">
        <v>21</v>
      </c>
    </row>
    <row r="103" s="2" customFormat="1">
      <c r="A103" s="39"/>
      <c r="B103" s="40"/>
      <c r="C103" s="41"/>
      <c r="D103" s="225" t="s">
        <v>133</v>
      </c>
      <c r="E103" s="41"/>
      <c r="F103" s="226" t="s">
        <v>152</v>
      </c>
      <c r="G103" s="41"/>
      <c r="H103" s="41"/>
      <c r="I103" s="222"/>
      <c r="J103" s="41"/>
      <c r="K103" s="41"/>
      <c r="L103" s="45"/>
      <c r="M103" s="223"/>
      <c r="N103" s="22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7" t="s">
        <v>133</v>
      </c>
      <c r="AU103" s="17" t="s">
        <v>21</v>
      </c>
    </row>
    <row r="104" s="14" customFormat="1">
      <c r="A104" s="14"/>
      <c r="B104" s="237"/>
      <c r="C104" s="238"/>
      <c r="D104" s="220" t="s">
        <v>135</v>
      </c>
      <c r="E104" s="239" t="s">
        <v>32</v>
      </c>
      <c r="F104" s="240" t="s">
        <v>146</v>
      </c>
      <c r="G104" s="238"/>
      <c r="H104" s="241">
        <v>26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135</v>
      </c>
      <c r="AU104" s="247" t="s">
        <v>21</v>
      </c>
      <c r="AV104" s="14" t="s">
        <v>21</v>
      </c>
      <c r="AW104" s="14" t="s">
        <v>39</v>
      </c>
      <c r="AX104" s="14" t="s">
        <v>77</v>
      </c>
      <c r="AY104" s="247" t="s">
        <v>122</v>
      </c>
    </row>
    <row r="105" s="15" customFormat="1">
      <c r="A105" s="15"/>
      <c r="B105" s="248"/>
      <c r="C105" s="249"/>
      <c r="D105" s="220" t="s">
        <v>135</v>
      </c>
      <c r="E105" s="250" t="s">
        <v>32</v>
      </c>
      <c r="F105" s="251" t="s">
        <v>140</v>
      </c>
      <c r="G105" s="249"/>
      <c r="H105" s="252">
        <v>26</v>
      </c>
      <c r="I105" s="253"/>
      <c r="J105" s="249"/>
      <c r="K105" s="249"/>
      <c r="L105" s="254"/>
      <c r="M105" s="255"/>
      <c r="N105" s="256"/>
      <c r="O105" s="256"/>
      <c r="P105" s="256"/>
      <c r="Q105" s="256"/>
      <c r="R105" s="256"/>
      <c r="S105" s="256"/>
      <c r="T105" s="257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8" t="s">
        <v>135</v>
      </c>
      <c r="AU105" s="258" t="s">
        <v>21</v>
      </c>
      <c r="AV105" s="15" t="s">
        <v>129</v>
      </c>
      <c r="AW105" s="15" t="s">
        <v>39</v>
      </c>
      <c r="AX105" s="15" t="s">
        <v>85</v>
      </c>
      <c r="AY105" s="258" t="s">
        <v>122</v>
      </c>
    </row>
    <row r="106" s="2" customFormat="1" ht="16.5" customHeight="1">
      <c r="A106" s="39"/>
      <c r="B106" s="40"/>
      <c r="C106" s="207" t="s">
        <v>129</v>
      </c>
      <c r="D106" s="207" t="s">
        <v>124</v>
      </c>
      <c r="E106" s="208" t="s">
        <v>153</v>
      </c>
      <c r="F106" s="209" t="s">
        <v>154</v>
      </c>
      <c r="G106" s="210" t="s">
        <v>127</v>
      </c>
      <c r="H106" s="211">
        <v>10.199999999999999</v>
      </c>
      <c r="I106" s="212"/>
      <c r="J106" s="213">
        <f>ROUND(I106*H106,2)</f>
        <v>0</v>
      </c>
      <c r="K106" s="209" t="s">
        <v>128</v>
      </c>
      <c r="L106" s="45"/>
      <c r="M106" s="214" t="s">
        <v>32</v>
      </c>
      <c r="N106" s="215" t="s">
        <v>48</v>
      </c>
      <c r="O106" s="85"/>
      <c r="P106" s="216">
        <f>O106*H106</f>
        <v>0</v>
      </c>
      <c r="Q106" s="216">
        <v>0</v>
      </c>
      <c r="R106" s="216">
        <f>Q106*H106</f>
        <v>0</v>
      </c>
      <c r="S106" s="216">
        <v>0.23999999999999999</v>
      </c>
      <c r="T106" s="217">
        <f>S106*H106</f>
        <v>2.448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8" t="s">
        <v>129</v>
      </c>
      <c r="AT106" s="218" t="s">
        <v>124</v>
      </c>
      <c r="AU106" s="218" t="s">
        <v>21</v>
      </c>
      <c r="AY106" s="17" t="s">
        <v>122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7" t="s">
        <v>85</v>
      </c>
      <c r="BK106" s="219">
        <f>ROUND(I106*H106,2)</f>
        <v>0</v>
      </c>
      <c r="BL106" s="17" t="s">
        <v>129</v>
      </c>
      <c r="BM106" s="218" t="s">
        <v>155</v>
      </c>
    </row>
    <row r="107" s="2" customFormat="1">
      <c r="A107" s="39"/>
      <c r="B107" s="40"/>
      <c r="C107" s="41"/>
      <c r="D107" s="220" t="s">
        <v>131</v>
      </c>
      <c r="E107" s="41"/>
      <c r="F107" s="221" t="s">
        <v>156</v>
      </c>
      <c r="G107" s="41"/>
      <c r="H107" s="41"/>
      <c r="I107" s="222"/>
      <c r="J107" s="41"/>
      <c r="K107" s="41"/>
      <c r="L107" s="45"/>
      <c r="M107" s="223"/>
      <c r="N107" s="22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7" t="s">
        <v>131</v>
      </c>
      <c r="AU107" s="17" t="s">
        <v>21</v>
      </c>
    </row>
    <row r="108" s="2" customFormat="1">
      <c r="A108" s="39"/>
      <c r="B108" s="40"/>
      <c r="C108" s="41"/>
      <c r="D108" s="225" t="s">
        <v>133</v>
      </c>
      <c r="E108" s="41"/>
      <c r="F108" s="226" t="s">
        <v>157</v>
      </c>
      <c r="G108" s="41"/>
      <c r="H108" s="41"/>
      <c r="I108" s="222"/>
      <c r="J108" s="41"/>
      <c r="K108" s="41"/>
      <c r="L108" s="45"/>
      <c r="M108" s="223"/>
      <c r="N108" s="22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7" t="s">
        <v>133</v>
      </c>
      <c r="AU108" s="17" t="s">
        <v>21</v>
      </c>
    </row>
    <row r="109" s="13" customFormat="1">
      <c r="A109" s="13"/>
      <c r="B109" s="227"/>
      <c r="C109" s="228"/>
      <c r="D109" s="220" t="s">
        <v>135</v>
      </c>
      <c r="E109" s="229" t="s">
        <v>32</v>
      </c>
      <c r="F109" s="230" t="s">
        <v>158</v>
      </c>
      <c r="G109" s="228"/>
      <c r="H109" s="229" t="s">
        <v>32</v>
      </c>
      <c r="I109" s="231"/>
      <c r="J109" s="228"/>
      <c r="K109" s="228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135</v>
      </c>
      <c r="AU109" s="236" t="s">
        <v>21</v>
      </c>
      <c r="AV109" s="13" t="s">
        <v>85</v>
      </c>
      <c r="AW109" s="13" t="s">
        <v>39</v>
      </c>
      <c r="AX109" s="13" t="s">
        <v>77</v>
      </c>
      <c r="AY109" s="236" t="s">
        <v>122</v>
      </c>
    </row>
    <row r="110" s="14" customFormat="1">
      <c r="A110" s="14"/>
      <c r="B110" s="237"/>
      <c r="C110" s="238"/>
      <c r="D110" s="220" t="s">
        <v>135</v>
      </c>
      <c r="E110" s="239" t="s">
        <v>32</v>
      </c>
      <c r="F110" s="240" t="s">
        <v>159</v>
      </c>
      <c r="G110" s="238"/>
      <c r="H110" s="241">
        <v>4.5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135</v>
      </c>
      <c r="AU110" s="247" t="s">
        <v>21</v>
      </c>
      <c r="AV110" s="14" t="s">
        <v>21</v>
      </c>
      <c r="AW110" s="14" t="s">
        <v>39</v>
      </c>
      <c r="AX110" s="14" t="s">
        <v>77</v>
      </c>
      <c r="AY110" s="247" t="s">
        <v>122</v>
      </c>
    </row>
    <row r="111" s="14" customFormat="1">
      <c r="A111" s="14"/>
      <c r="B111" s="237"/>
      <c r="C111" s="238"/>
      <c r="D111" s="220" t="s">
        <v>135</v>
      </c>
      <c r="E111" s="239" t="s">
        <v>32</v>
      </c>
      <c r="F111" s="240" t="s">
        <v>160</v>
      </c>
      <c r="G111" s="238"/>
      <c r="H111" s="241">
        <v>2.1000000000000001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135</v>
      </c>
      <c r="AU111" s="247" t="s">
        <v>21</v>
      </c>
      <c r="AV111" s="14" t="s">
        <v>21</v>
      </c>
      <c r="AW111" s="14" t="s">
        <v>39</v>
      </c>
      <c r="AX111" s="14" t="s">
        <v>77</v>
      </c>
      <c r="AY111" s="247" t="s">
        <v>122</v>
      </c>
    </row>
    <row r="112" s="14" customFormat="1">
      <c r="A112" s="14"/>
      <c r="B112" s="237"/>
      <c r="C112" s="238"/>
      <c r="D112" s="220" t="s">
        <v>135</v>
      </c>
      <c r="E112" s="239" t="s">
        <v>32</v>
      </c>
      <c r="F112" s="240" t="s">
        <v>161</v>
      </c>
      <c r="G112" s="238"/>
      <c r="H112" s="241">
        <v>3.6000000000000001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135</v>
      </c>
      <c r="AU112" s="247" t="s">
        <v>21</v>
      </c>
      <c r="AV112" s="14" t="s">
        <v>21</v>
      </c>
      <c r="AW112" s="14" t="s">
        <v>39</v>
      </c>
      <c r="AX112" s="14" t="s">
        <v>77</v>
      </c>
      <c r="AY112" s="247" t="s">
        <v>122</v>
      </c>
    </row>
    <row r="113" s="15" customFormat="1">
      <c r="A113" s="15"/>
      <c r="B113" s="248"/>
      <c r="C113" s="249"/>
      <c r="D113" s="220" t="s">
        <v>135</v>
      </c>
      <c r="E113" s="250" t="s">
        <v>32</v>
      </c>
      <c r="F113" s="251" t="s">
        <v>140</v>
      </c>
      <c r="G113" s="249"/>
      <c r="H113" s="252">
        <v>10.199999999999999</v>
      </c>
      <c r="I113" s="253"/>
      <c r="J113" s="249"/>
      <c r="K113" s="249"/>
      <c r="L113" s="254"/>
      <c r="M113" s="255"/>
      <c r="N113" s="256"/>
      <c r="O113" s="256"/>
      <c r="P113" s="256"/>
      <c r="Q113" s="256"/>
      <c r="R113" s="256"/>
      <c r="S113" s="256"/>
      <c r="T113" s="257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8" t="s">
        <v>135</v>
      </c>
      <c r="AU113" s="258" t="s">
        <v>21</v>
      </c>
      <c r="AV113" s="15" t="s">
        <v>129</v>
      </c>
      <c r="AW113" s="15" t="s">
        <v>39</v>
      </c>
      <c r="AX113" s="15" t="s">
        <v>85</v>
      </c>
      <c r="AY113" s="258" t="s">
        <v>122</v>
      </c>
    </row>
    <row r="114" s="2" customFormat="1" ht="16.5" customHeight="1">
      <c r="A114" s="39"/>
      <c r="B114" s="40"/>
      <c r="C114" s="207" t="s">
        <v>162</v>
      </c>
      <c r="D114" s="207" t="s">
        <v>124</v>
      </c>
      <c r="E114" s="208" t="s">
        <v>163</v>
      </c>
      <c r="F114" s="209" t="s">
        <v>164</v>
      </c>
      <c r="G114" s="210" t="s">
        <v>165</v>
      </c>
      <c r="H114" s="211">
        <v>34</v>
      </c>
      <c r="I114" s="212"/>
      <c r="J114" s="213">
        <f>ROUND(I114*H114,2)</f>
        <v>0</v>
      </c>
      <c r="K114" s="209" t="s">
        <v>128</v>
      </c>
      <c r="L114" s="45"/>
      <c r="M114" s="214" t="s">
        <v>32</v>
      </c>
      <c r="N114" s="215" t="s">
        <v>48</v>
      </c>
      <c r="O114" s="85"/>
      <c r="P114" s="216">
        <f>O114*H114</f>
        <v>0</v>
      </c>
      <c r="Q114" s="216">
        <v>0</v>
      </c>
      <c r="R114" s="216">
        <f>Q114*H114</f>
        <v>0</v>
      </c>
      <c r="S114" s="216">
        <v>0.20499999999999999</v>
      </c>
      <c r="T114" s="217">
        <f>S114*H114</f>
        <v>6.9699999999999998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8" t="s">
        <v>129</v>
      </c>
      <c r="AT114" s="218" t="s">
        <v>124</v>
      </c>
      <c r="AU114" s="218" t="s">
        <v>21</v>
      </c>
      <c r="AY114" s="17" t="s">
        <v>122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7" t="s">
        <v>85</v>
      </c>
      <c r="BK114" s="219">
        <f>ROUND(I114*H114,2)</f>
        <v>0</v>
      </c>
      <c r="BL114" s="17" t="s">
        <v>129</v>
      </c>
      <c r="BM114" s="218" t="s">
        <v>166</v>
      </c>
    </row>
    <row r="115" s="2" customFormat="1">
      <c r="A115" s="39"/>
      <c r="B115" s="40"/>
      <c r="C115" s="41"/>
      <c r="D115" s="220" t="s">
        <v>131</v>
      </c>
      <c r="E115" s="41"/>
      <c r="F115" s="221" t="s">
        <v>167</v>
      </c>
      <c r="G115" s="41"/>
      <c r="H115" s="41"/>
      <c r="I115" s="222"/>
      <c r="J115" s="41"/>
      <c r="K115" s="41"/>
      <c r="L115" s="45"/>
      <c r="M115" s="223"/>
      <c r="N115" s="22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7" t="s">
        <v>131</v>
      </c>
      <c r="AU115" s="17" t="s">
        <v>21</v>
      </c>
    </row>
    <row r="116" s="2" customFormat="1">
      <c r="A116" s="39"/>
      <c r="B116" s="40"/>
      <c r="C116" s="41"/>
      <c r="D116" s="225" t="s">
        <v>133</v>
      </c>
      <c r="E116" s="41"/>
      <c r="F116" s="226" t="s">
        <v>168</v>
      </c>
      <c r="G116" s="41"/>
      <c r="H116" s="41"/>
      <c r="I116" s="222"/>
      <c r="J116" s="41"/>
      <c r="K116" s="41"/>
      <c r="L116" s="45"/>
      <c r="M116" s="223"/>
      <c r="N116" s="22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7" t="s">
        <v>133</v>
      </c>
      <c r="AU116" s="17" t="s">
        <v>21</v>
      </c>
    </row>
    <row r="117" s="13" customFormat="1">
      <c r="A117" s="13"/>
      <c r="B117" s="227"/>
      <c r="C117" s="228"/>
      <c r="D117" s="220" t="s">
        <v>135</v>
      </c>
      <c r="E117" s="229" t="s">
        <v>32</v>
      </c>
      <c r="F117" s="230" t="s">
        <v>158</v>
      </c>
      <c r="G117" s="228"/>
      <c r="H117" s="229" t="s">
        <v>32</v>
      </c>
      <c r="I117" s="231"/>
      <c r="J117" s="228"/>
      <c r="K117" s="228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135</v>
      </c>
      <c r="AU117" s="236" t="s">
        <v>21</v>
      </c>
      <c r="AV117" s="13" t="s">
        <v>85</v>
      </c>
      <c r="AW117" s="13" t="s">
        <v>39</v>
      </c>
      <c r="AX117" s="13" t="s">
        <v>77</v>
      </c>
      <c r="AY117" s="236" t="s">
        <v>122</v>
      </c>
    </row>
    <row r="118" s="14" customFormat="1">
      <c r="A118" s="14"/>
      <c r="B118" s="237"/>
      <c r="C118" s="238"/>
      <c r="D118" s="220" t="s">
        <v>135</v>
      </c>
      <c r="E118" s="239" t="s">
        <v>32</v>
      </c>
      <c r="F118" s="240" t="s">
        <v>8</v>
      </c>
      <c r="G118" s="238"/>
      <c r="H118" s="241">
        <v>15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135</v>
      </c>
      <c r="AU118" s="247" t="s">
        <v>21</v>
      </c>
      <c r="AV118" s="14" t="s">
        <v>21</v>
      </c>
      <c r="AW118" s="14" t="s">
        <v>39</v>
      </c>
      <c r="AX118" s="14" t="s">
        <v>77</v>
      </c>
      <c r="AY118" s="247" t="s">
        <v>122</v>
      </c>
    </row>
    <row r="119" s="14" customFormat="1">
      <c r="A119" s="14"/>
      <c r="B119" s="237"/>
      <c r="C119" s="238"/>
      <c r="D119" s="220" t="s">
        <v>135</v>
      </c>
      <c r="E119" s="239" t="s">
        <v>32</v>
      </c>
      <c r="F119" s="240" t="s">
        <v>169</v>
      </c>
      <c r="G119" s="238"/>
      <c r="H119" s="241">
        <v>7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135</v>
      </c>
      <c r="AU119" s="247" t="s">
        <v>21</v>
      </c>
      <c r="AV119" s="14" t="s">
        <v>21</v>
      </c>
      <c r="AW119" s="14" t="s">
        <v>39</v>
      </c>
      <c r="AX119" s="14" t="s">
        <v>77</v>
      </c>
      <c r="AY119" s="247" t="s">
        <v>122</v>
      </c>
    </row>
    <row r="120" s="14" customFormat="1">
      <c r="A120" s="14"/>
      <c r="B120" s="237"/>
      <c r="C120" s="238"/>
      <c r="D120" s="220" t="s">
        <v>135</v>
      </c>
      <c r="E120" s="239" t="s">
        <v>32</v>
      </c>
      <c r="F120" s="240" t="s">
        <v>139</v>
      </c>
      <c r="G120" s="238"/>
      <c r="H120" s="241">
        <v>12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135</v>
      </c>
      <c r="AU120" s="247" t="s">
        <v>21</v>
      </c>
      <c r="AV120" s="14" t="s">
        <v>21</v>
      </c>
      <c r="AW120" s="14" t="s">
        <v>39</v>
      </c>
      <c r="AX120" s="14" t="s">
        <v>77</v>
      </c>
      <c r="AY120" s="247" t="s">
        <v>122</v>
      </c>
    </row>
    <row r="121" s="15" customFormat="1">
      <c r="A121" s="15"/>
      <c r="B121" s="248"/>
      <c r="C121" s="249"/>
      <c r="D121" s="220" t="s">
        <v>135</v>
      </c>
      <c r="E121" s="250" t="s">
        <v>32</v>
      </c>
      <c r="F121" s="251" t="s">
        <v>140</v>
      </c>
      <c r="G121" s="249"/>
      <c r="H121" s="252">
        <v>34</v>
      </c>
      <c r="I121" s="253"/>
      <c r="J121" s="249"/>
      <c r="K121" s="249"/>
      <c r="L121" s="254"/>
      <c r="M121" s="255"/>
      <c r="N121" s="256"/>
      <c r="O121" s="256"/>
      <c r="P121" s="256"/>
      <c r="Q121" s="256"/>
      <c r="R121" s="256"/>
      <c r="S121" s="256"/>
      <c r="T121" s="257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8" t="s">
        <v>135</v>
      </c>
      <c r="AU121" s="258" t="s">
        <v>21</v>
      </c>
      <c r="AV121" s="15" t="s">
        <v>129</v>
      </c>
      <c r="AW121" s="15" t="s">
        <v>39</v>
      </c>
      <c r="AX121" s="15" t="s">
        <v>85</v>
      </c>
      <c r="AY121" s="258" t="s">
        <v>122</v>
      </c>
    </row>
    <row r="122" s="2" customFormat="1" ht="16.5" customHeight="1">
      <c r="A122" s="39"/>
      <c r="B122" s="40"/>
      <c r="C122" s="207" t="s">
        <v>170</v>
      </c>
      <c r="D122" s="207" t="s">
        <v>124</v>
      </c>
      <c r="E122" s="208" t="s">
        <v>171</v>
      </c>
      <c r="F122" s="209" t="s">
        <v>172</v>
      </c>
      <c r="G122" s="210" t="s">
        <v>127</v>
      </c>
      <c r="H122" s="211">
        <v>651</v>
      </c>
      <c r="I122" s="212"/>
      <c r="J122" s="213">
        <f>ROUND(I122*H122,2)</f>
        <v>0</v>
      </c>
      <c r="K122" s="209" t="s">
        <v>128</v>
      </c>
      <c r="L122" s="45"/>
      <c r="M122" s="214" t="s">
        <v>32</v>
      </c>
      <c r="N122" s="215" t="s">
        <v>48</v>
      </c>
      <c r="O122" s="85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8" t="s">
        <v>129</v>
      </c>
      <c r="AT122" s="218" t="s">
        <v>124</v>
      </c>
      <c r="AU122" s="218" t="s">
        <v>21</v>
      </c>
      <c r="AY122" s="17" t="s">
        <v>122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7" t="s">
        <v>85</v>
      </c>
      <c r="BK122" s="219">
        <f>ROUND(I122*H122,2)</f>
        <v>0</v>
      </c>
      <c r="BL122" s="17" t="s">
        <v>129</v>
      </c>
      <c r="BM122" s="218" t="s">
        <v>173</v>
      </c>
    </row>
    <row r="123" s="2" customFormat="1">
      <c r="A123" s="39"/>
      <c r="B123" s="40"/>
      <c r="C123" s="41"/>
      <c r="D123" s="220" t="s">
        <v>131</v>
      </c>
      <c r="E123" s="41"/>
      <c r="F123" s="221" t="s">
        <v>174</v>
      </c>
      <c r="G123" s="41"/>
      <c r="H123" s="41"/>
      <c r="I123" s="222"/>
      <c r="J123" s="41"/>
      <c r="K123" s="41"/>
      <c r="L123" s="45"/>
      <c r="M123" s="223"/>
      <c r="N123" s="22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7" t="s">
        <v>131</v>
      </c>
      <c r="AU123" s="17" t="s">
        <v>21</v>
      </c>
    </row>
    <row r="124" s="2" customFormat="1">
      <c r="A124" s="39"/>
      <c r="B124" s="40"/>
      <c r="C124" s="41"/>
      <c r="D124" s="225" t="s">
        <v>133</v>
      </c>
      <c r="E124" s="41"/>
      <c r="F124" s="226" t="s">
        <v>175</v>
      </c>
      <c r="G124" s="41"/>
      <c r="H124" s="41"/>
      <c r="I124" s="222"/>
      <c r="J124" s="41"/>
      <c r="K124" s="41"/>
      <c r="L124" s="45"/>
      <c r="M124" s="223"/>
      <c r="N124" s="22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7" t="s">
        <v>133</v>
      </c>
      <c r="AU124" s="17" t="s">
        <v>21</v>
      </c>
    </row>
    <row r="125" s="13" customFormat="1">
      <c r="A125" s="13"/>
      <c r="B125" s="227"/>
      <c r="C125" s="228"/>
      <c r="D125" s="220" t="s">
        <v>135</v>
      </c>
      <c r="E125" s="229" t="s">
        <v>32</v>
      </c>
      <c r="F125" s="230" t="s">
        <v>176</v>
      </c>
      <c r="G125" s="228"/>
      <c r="H125" s="229" t="s">
        <v>32</v>
      </c>
      <c r="I125" s="231"/>
      <c r="J125" s="228"/>
      <c r="K125" s="228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135</v>
      </c>
      <c r="AU125" s="236" t="s">
        <v>21</v>
      </c>
      <c r="AV125" s="13" t="s">
        <v>85</v>
      </c>
      <c r="AW125" s="13" t="s">
        <v>39</v>
      </c>
      <c r="AX125" s="13" t="s">
        <v>77</v>
      </c>
      <c r="AY125" s="236" t="s">
        <v>122</v>
      </c>
    </row>
    <row r="126" s="14" customFormat="1">
      <c r="A126" s="14"/>
      <c r="B126" s="237"/>
      <c r="C126" s="238"/>
      <c r="D126" s="220" t="s">
        <v>135</v>
      </c>
      <c r="E126" s="239" t="s">
        <v>32</v>
      </c>
      <c r="F126" s="240" t="s">
        <v>177</v>
      </c>
      <c r="G126" s="238"/>
      <c r="H126" s="241">
        <v>578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135</v>
      </c>
      <c r="AU126" s="247" t="s">
        <v>21</v>
      </c>
      <c r="AV126" s="14" t="s">
        <v>21</v>
      </c>
      <c r="AW126" s="14" t="s">
        <v>39</v>
      </c>
      <c r="AX126" s="14" t="s">
        <v>77</v>
      </c>
      <c r="AY126" s="247" t="s">
        <v>122</v>
      </c>
    </row>
    <row r="127" s="13" customFormat="1">
      <c r="A127" s="13"/>
      <c r="B127" s="227"/>
      <c r="C127" s="228"/>
      <c r="D127" s="220" t="s">
        <v>135</v>
      </c>
      <c r="E127" s="229" t="s">
        <v>32</v>
      </c>
      <c r="F127" s="230" t="s">
        <v>178</v>
      </c>
      <c r="G127" s="228"/>
      <c r="H127" s="229" t="s">
        <v>32</v>
      </c>
      <c r="I127" s="231"/>
      <c r="J127" s="228"/>
      <c r="K127" s="228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135</v>
      </c>
      <c r="AU127" s="236" t="s">
        <v>21</v>
      </c>
      <c r="AV127" s="13" t="s">
        <v>85</v>
      </c>
      <c r="AW127" s="13" t="s">
        <v>39</v>
      </c>
      <c r="AX127" s="13" t="s">
        <v>77</v>
      </c>
      <c r="AY127" s="236" t="s">
        <v>122</v>
      </c>
    </row>
    <row r="128" s="14" customFormat="1">
      <c r="A128" s="14"/>
      <c r="B128" s="237"/>
      <c r="C128" s="238"/>
      <c r="D128" s="220" t="s">
        <v>135</v>
      </c>
      <c r="E128" s="239" t="s">
        <v>32</v>
      </c>
      <c r="F128" s="240" t="s">
        <v>179</v>
      </c>
      <c r="G128" s="238"/>
      <c r="H128" s="241">
        <v>73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135</v>
      </c>
      <c r="AU128" s="247" t="s">
        <v>21</v>
      </c>
      <c r="AV128" s="14" t="s">
        <v>21</v>
      </c>
      <c r="AW128" s="14" t="s">
        <v>39</v>
      </c>
      <c r="AX128" s="14" t="s">
        <v>77</v>
      </c>
      <c r="AY128" s="247" t="s">
        <v>122</v>
      </c>
    </row>
    <row r="129" s="15" customFormat="1">
      <c r="A129" s="15"/>
      <c r="B129" s="248"/>
      <c r="C129" s="249"/>
      <c r="D129" s="220" t="s">
        <v>135</v>
      </c>
      <c r="E129" s="250" t="s">
        <v>32</v>
      </c>
      <c r="F129" s="251" t="s">
        <v>140</v>
      </c>
      <c r="G129" s="249"/>
      <c r="H129" s="252">
        <v>651</v>
      </c>
      <c r="I129" s="253"/>
      <c r="J129" s="249"/>
      <c r="K129" s="249"/>
      <c r="L129" s="254"/>
      <c r="M129" s="255"/>
      <c r="N129" s="256"/>
      <c r="O129" s="256"/>
      <c r="P129" s="256"/>
      <c r="Q129" s="256"/>
      <c r="R129" s="256"/>
      <c r="S129" s="256"/>
      <c r="T129" s="25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8" t="s">
        <v>135</v>
      </c>
      <c r="AU129" s="258" t="s">
        <v>21</v>
      </c>
      <c r="AV129" s="15" t="s">
        <v>129</v>
      </c>
      <c r="AW129" s="15" t="s">
        <v>39</v>
      </c>
      <c r="AX129" s="15" t="s">
        <v>85</v>
      </c>
      <c r="AY129" s="258" t="s">
        <v>122</v>
      </c>
    </row>
    <row r="130" s="2" customFormat="1" ht="21.75" customHeight="1">
      <c r="A130" s="39"/>
      <c r="B130" s="40"/>
      <c r="C130" s="207" t="s">
        <v>169</v>
      </c>
      <c r="D130" s="207" t="s">
        <v>124</v>
      </c>
      <c r="E130" s="208" t="s">
        <v>180</v>
      </c>
      <c r="F130" s="209" t="s">
        <v>181</v>
      </c>
      <c r="G130" s="210" t="s">
        <v>182</v>
      </c>
      <c r="H130" s="211">
        <v>202.30000000000001</v>
      </c>
      <c r="I130" s="212"/>
      <c r="J130" s="213">
        <f>ROUND(I130*H130,2)</f>
        <v>0</v>
      </c>
      <c r="K130" s="209" t="s">
        <v>128</v>
      </c>
      <c r="L130" s="45"/>
      <c r="M130" s="214" t="s">
        <v>32</v>
      </c>
      <c r="N130" s="215" t="s">
        <v>48</v>
      </c>
      <c r="O130" s="85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8" t="s">
        <v>129</v>
      </c>
      <c r="AT130" s="218" t="s">
        <v>124</v>
      </c>
      <c r="AU130" s="218" t="s">
        <v>21</v>
      </c>
      <c r="AY130" s="17" t="s">
        <v>122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7" t="s">
        <v>85</v>
      </c>
      <c r="BK130" s="219">
        <f>ROUND(I130*H130,2)</f>
        <v>0</v>
      </c>
      <c r="BL130" s="17" t="s">
        <v>129</v>
      </c>
      <c r="BM130" s="218" t="s">
        <v>183</v>
      </c>
    </row>
    <row r="131" s="2" customFormat="1">
      <c r="A131" s="39"/>
      <c r="B131" s="40"/>
      <c r="C131" s="41"/>
      <c r="D131" s="220" t="s">
        <v>131</v>
      </c>
      <c r="E131" s="41"/>
      <c r="F131" s="221" t="s">
        <v>184</v>
      </c>
      <c r="G131" s="41"/>
      <c r="H131" s="41"/>
      <c r="I131" s="222"/>
      <c r="J131" s="41"/>
      <c r="K131" s="41"/>
      <c r="L131" s="45"/>
      <c r="M131" s="223"/>
      <c r="N131" s="22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131</v>
      </c>
      <c r="AU131" s="17" t="s">
        <v>21</v>
      </c>
    </row>
    <row r="132" s="2" customFormat="1">
      <c r="A132" s="39"/>
      <c r="B132" s="40"/>
      <c r="C132" s="41"/>
      <c r="D132" s="225" t="s">
        <v>133</v>
      </c>
      <c r="E132" s="41"/>
      <c r="F132" s="226" t="s">
        <v>185</v>
      </c>
      <c r="G132" s="41"/>
      <c r="H132" s="41"/>
      <c r="I132" s="222"/>
      <c r="J132" s="41"/>
      <c r="K132" s="41"/>
      <c r="L132" s="45"/>
      <c r="M132" s="223"/>
      <c r="N132" s="224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7" t="s">
        <v>133</v>
      </c>
      <c r="AU132" s="17" t="s">
        <v>21</v>
      </c>
    </row>
    <row r="133" s="13" customFormat="1">
      <c r="A133" s="13"/>
      <c r="B133" s="227"/>
      <c r="C133" s="228"/>
      <c r="D133" s="220" t="s">
        <v>135</v>
      </c>
      <c r="E133" s="229" t="s">
        <v>32</v>
      </c>
      <c r="F133" s="230" t="s">
        <v>186</v>
      </c>
      <c r="G133" s="228"/>
      <c r="H133" s="229" t="s">
        <v>32</v>
      </c>
      <c r="I133" s="231"/>
      <c r="J133" s="228"/>
      <c r="K133" s="228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135</v>
      </c>
      <c r="AU133" s="236" t="s">
        <v>21</v>
      </c>
      <c r="AV133" s="13" t="s">
        <v>85</v>
      </c>
      <c r="AW133" s="13" t="s">
        <v>39</v>
      </c>
      <c r="AX133" s="13" t="s">
        <v>77</v>
      </c>
      <c r="AY133" s="236" t="s">
        <v>122</v>
      </c>
    </row>
    <row r="134" s="14" customFormat="1">
      <c r="A134" s="14"/>
      <c r="B134" s="237"/>
      <c r="C134" s="238"/>
      <c r="D134" s="220" t="s">
        <v>135</v>
      </c>
      <c r="E134" s="239" t="s">
        <v>32</v>
      </c>
      <c r="F134" s="240" t="s">
        <v>187</v>
      </c>
      <c r="G134" s="238"/>
      <c r="H134" s="241">
        <v>202.30000000000001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135</v>
      </c>
      <c r="AU134" s="247" t="s">
        <v>21</v>
      </c>
      <c r="AV134" s="14" t="s">
        <v>21</v>
      </c>
      <c r="AW134" s="14" t="s">
        <v>39</v>
      </c>
      <c r="AX134" s="14" t="s">
        <v>85</v>
      </c>
      <c r="AY134" s="247" t="s">
        <v>122</v>
      </c>
    </row>
    <row r="135" s="2" customFormat="1" ht="16.5" customHeight="1">
      <c r="A135" s="39"/>
      <c r="B135" s="40"/>
      <c r="C135" s="207" t="s">
        <v>188</v>
      </c>
      <c r="D135" s="207" t="s">
        <v>124</v>
      </c>
      <c r="E135" s="208" t="s">
        <v>189</v>
      </c>
      <c r="F135" s="209" t="s">
        <v>190</v>
      </c>
      <c r="G135" s="210" t="s">
        <v>182</v>
      </c>
      <c r="H135" s="211">
        <v>111.09999999999999</v>
      </c>
      <c r="I135" s="212"/>
      <c r="J135" s="213">
        <f>ROUND(I135*H135,2)</f>
        <v>0</v>
      </c>
      <c r="K135" s="209" t="s">
        <v>128</v>
      </c>
      <c r="L135" s="45"/>
      <c r="M135" s="214" t="s">
        <v>32</v>
      </c>
      <c r="N135" s="215" t="s">
        <v>48</v>
      </c>
      <c r="O135" s="85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8" t="s">
        <v>129</v>
      </c>
      <c r="AT135" s="218" t="s">
        <v>124</v>
      </c>
      <c r="AU135" s="218" t="s">
        <v>21</v>
      </c>
      <c r="AY135" s="17" t="s">
        <v>122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7" t="s">
        <v>85</v>
      </c>
      <c r="BK135" s="219">
        <f>ROUND(I135*H135,2)</f>
        <v>0</v>
      </c>
      <c r="BL135" s="17" t="s">
        <v>129</v>
      </c>
      <c r="BM135" s="218" t="s">
        <v>191</v>
      </c>
    </row>
    <row r="136" s="2" customFormat="1">
      <c r="A136" s="39"/>
      <c r="B136" s="40"/>
      <c r="C136" s="41"/>
      <c r="D136" s="220" t="s">
        <v>131</v>
      </c>
      <c r="E136" s="41"/>
      <c r="F136" s="221" t="s">
        <v>192</v>
      </c>
      <c r="G136" s="41"/>
      <c r="H136" s="41"/>
      <c r="I136" s="222"/>
      <c r="J136" s="41"/>
      <c r="K136" s="41"/>
      <c r="L136" s="45"/>
      <c r="M136" s="223"/>
      <c r="N136" s="22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131</v>
      </c>
      <c r="AU136" s="17" t="s">
        <v>21</v>
      </c>
    </row>
    <row r="137" s="2" customFormat="1">
      <c r="A137" s="39"/>
      <c r="B137" s="40"/>
      <c r="C137" s="41"/>
      <c r="D137" s="225" t="s">
        <v>133</v>
      </c>
      <c r="E137" s="41"/>
      <c r="F137" s="226" t="s">
        <v>193</v>
      </c>
      <c r="G137" s="41"/>
      <c r="H137" s="41"/>
      <c r="I137" s="222"/>
      <c r="J137" s="41"/>
      <c r="K137" s="41"/>
      <c r="L137" s="45"/>
      <c r="M137" s="223"/>
      <c r="N137" s="22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133</v>
      </c>
      <c r="AU137" s="17" t="s">
        <v>21</v>
      </c>
    </row>
    <row r="138" s="13" customFormat="1">
      <c r="A138" s="13"/>
      <c r="B138" s="227"/>
      <c r="C138" s="228"/>
      <c r="D138" s="220" t="s">
        <v>135</v>
      </c>
      <c r="E138" s="229" t="s">
        <v>32</v>
      </c>
      <c r="F138" s="230" t="s">
        <v>194</v>
      </c>
      <c r="G138" s="228"/>
      <c r="H138" s="229" t="s">
        <v>32</v>
      </c>
      <c r="I138" s="231"/>
      <c r="J138" s="228"/>
      <c r="K138" s="228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135</v>
      </c>
      <c r="AU138" s="236" t="s">
        <v>21</v>
      </c>
      <c r="AV138" s="13" t="s">
        <v>85</v>
      </c>
      <c r="AW138" s="13" t="s">
        <v>39</v>
      </c>
      <c r="AX138" s="13" t="s">
        <v>77</v>
      </c>
      <c r="AY138" s="236" t="s">
        <v>122</v>
      </c>
    </row>
    <row r="139" s="14" customFormat="1">
      <c r="A139" s="14"/>
      <c r="B139" s="237"/>
      <c r="C139" s="238"/>
      <c r="D139" s="220" t="s">
        <v>135</v>
      </c>
      <c r="E139" s="239" t="s">
        <v>32</v>
      </c>
      <c r="F139" s="240" t="s">
        <v>195</v>
      </c>
      <c r="G139" s="238"/>
      <c r="H139" s="241">
        <v>97.650000000000006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135</v>
      </c>
      <c r="AU139" s="247" t="s">
        <v>21</v>
      </c>
      <c r="AV139" s="14" t="s">
        <v>21</v>
      </c>
      <c r="AW139" s="14" t="s">
        <v>39</v>
      </c>
      <c r="AX139" s="14" t="s">
        <v>77</v>
      </c>
      <c r="AY139" s="247" t="s">
        <v>122</v>
      </c>
    </row>
    <row r="140" s="13" customFormat="1">
      <c r="A140" s="13"/>
      <c r="B140" s="227"/>
      <c r="C140" s="228"/>
      <c r="D140" s="220" t="s">
        <v>135</v>
      </c>
      <c r="E140" s="229" t="s">
        <v>32</v>
      </c>
      <c r="F140" s="230" t="s">
        <v>196</v>
      </c>
      <c r="G140" s="228"/>
      <c r="H140" s="229" t="s">
        <v>32</v>
      </c>
      <c r="I140" s="231"/>
      <c r="J140" s="228"/>
      <c r="K140" s="228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135</v>
      </c>
      <c r="AU140" s="236" t="s">
        <v>21</v>
      </c>
      <c r="AV140" s="13" t="s">
        <v>85</v>
      </c>
      <c r="AW140" s="13" t="s">
        <v>39</v>
      </c>
      <c r="AX140" s="13" t="s">
        <v>77</v>
      </c>
      <c r="AY140" s="236" t="s">
        <v>122</v>
      </c>
    </row>
    <row r="141" s="14" customFormat="1">
      <c r="A141" s="14"/>
      <c r="B141" s="237"/>
      <c r="C141" s="238"/>
      <c r="D141" s="220" t="s">
        <v>135</v>
      </c>
      <c r="E141" s="239" t="s">
        <v>32</v>
      </c>
      <c r="F141" s="240" t="s">
        <v>197</v>
      </c>
      <c r="G141" s="238"/>
      <c r="H141" s="241">
        <v>2.5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135</v>
      </c>
      <c r="AU141" s="247" t="s">
        <v>21</v>
      </c>
      <c r="AV141" s="14" t="s">
        <v>21</v>
      </c>
      <c r="AW141" s="14" t="s">
        <v>39</v>
      </c>
      <c r="AX141" s="14" t="s">
        <v>77</v>
      </c>
      <c r="AY141" s="247" t="s">
        <v>122</v>
      </c>
    </row>
    <row r="142" s="14" customFormat="1">
      <c r="A142" s="14"/>
      <c r="B142" s="237"/>
      <c r="C142" s="238"/>
      <c r="D142" s="220" t="s">
        <v>135</v>
      </c>
      <c r="E142" s="239" t="s">
        <v>32</v>
      </c>
      <c r="F142" s="240" t="s">
        <v>198</v>
      </c>
      <c r="G142" s="238"/>
      <c r="H142" s="241">
        <v>10.949999999999999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135</v>
      </c>
      <c r="AU142" s="247" t="s">
        <v>21</v>
      </c>
      <c r="AV142" s="14" t="s">
        <v>21</v>
      </c>
      <c r="AW142" s="14" t="s">
        <v>39</v>
      </c>
      <c r="AX142" s="14" t="s">
        <v>77</v>
      </c>
      <c r="AY142" s="247" t="s">
        <v>122</v>
      </c>
    </row>
    <row r="143" s="15" customFormat="1">
      <c r="A143" s="15"/>
      <c r="B143" s="248"/>
      <c r="C143" s="249"/>
      <c r="D143" s="220" t="s">
        <v>135</v>
      </c>
      <c r="E143" s="250" t="s">
        <v>32</v>
      </c>
      <c r="F143" s="251" t="s">
        <v>140</v>
      </c>
      <c r="G143" s="249"/>
      <c r="H143" s="252">
        <v>111.09999999999999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8" t="s">
        <v>135</v>
      </c>
      <c r="AU143" s="258" t="s">
        <v>21</v>
      </c>
      <c r="AV143" s="15" t="s">
        <v>129</v>
      </c>
      <c r="AW143" s="15" t="s">
        <v>39</v>
      </c>
      <c r="AX143" s="15" t="s">
        <v>85</v>
      </c>
      <c r="AY143" s="258" t="s">
        <v>122</v>
      </c>
    </row>
    <row r="144" s="2" customFormat="1" ht="21.75" customHeight="1">
      <c r="A144" s="39"/>
      <c r="B144" s="40"/>
      <c r="C144" s="207" t="s">
        <v>199</v>
      </c>
      <c r="D144" s="207" t="s">
        <v>124</v>
      </c>
      <c r="E144" s="208" t="s">
        <v>200</v>
      </c>
      <c r="F144" s="209" t="s">
        <v>201</v>
      </c>
      <c r="G144" s="210" t="s">
        <v>182</v>
      </c>
      <c r="H144" s="211">
        <v>202.30000000000001</v>
      </c>
      <c r="I144" s="212"/>
      <c r="J144" s="213">
        <f>ROUND(I144*H144,2)</f>
        <v>0</v>
      </c>
      <c r="K144" s="209" t="s">
        <v>128</v>
      </c>
      <c r="L144" s="45"/>
      <c r="M144" s="214" t="s">
        <v>32</v>
      </c>
      <c r="N144" s="215" t="s">
        <v>48</v>
      </c>
      <c r="O144" s="85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8" t="s">
        <v>129</v>
      </c>
      <c r="AT144" s="218" t="s">
        <v>124</v>
      </c>
      <c r="AU144" s="218" t="s">
        <v>21</v>
      </c>
      <c r="AY144" s="17" t="s">
        <v>122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7" t="s">
        <v>85</v>
      </c>
      <c r="BK144" s="219">
        <f>ROUND(I144*H144,2)</f>
        <v>0</v>
      </c>
      <c r="BL144" s="17" t="s">
        <v>129</v>
      </c>
      <c r="BM144" s="218" t="s">
        <v>202</v>
      </c>
    </row>
    <row r="145" s="2" customFormat="1">
      <c r="A145" s="39"/>
      <c r="B145" s="40"/>
      <c r="C145" s="41"/>
      <c r="D145" s="220" t="s">
        <v>131</v>
      </c>
      <c r="E145" s="41"/>
      <c r="F145" s="221" t="s">
        <v>203</v>
      </c>
      <c r="G145" s="41"/>
      <c r="H145" s="41"/>
      <c r="I145" s="222"/>
      <c r="J145" s="41"/>
      <c r="K145" s="41"/>
      <c r="L145" s="45"/>
      <c r="M145" s="223"/>
      <c r="N145" s="22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7" t="s">
        <v>131</v>
      </c>
      <c r="AU145" s="17" t="s">
        <v>21</v>
      </c>
    </row>
    <row r="146" s="2" customFormat="1">
      <c r="A146" s="39"/>
      <c r="B146" s="40"/>
      <c r="C146" s="41"/>
      <c r="D146" s="225" t="s">
        <v>133</v>
      </c>
      <c r="E146" s="41"/>
      <c r="F146" s="226" t="s">
        <v>204</v>
      </c>
      <c r="G146" s="41"/>
      <c r="H146" s="41"/>
      <c r="I146" s="222"/>
      <c r="J146" s="41"/>
      <c r="K146" s="41"/>
      <c r="L146" s="45"/>
      <c r="M146" s="223"/>
      <c r="N146" s="22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133</v>
      </c>
      <c r="AU146" s="17" t="s">
        <v>21</v>
      </c>
    </row>
    <row r="147" s="14" customFormat="1">
      <c r="A147" s="14"/>
      <c r="B147" s="237"/>
      <c r="C147" s="238"/>
      <c r="D147" s="220" t="s">
        <v>135</v>
      </c>
      <c r="E147" s="239" t="s">
        <v>32</v>
      </c>
      <c r="F147" s="240" t="s">
        <v>205</v>
      </c>
      <c r="G147" s="238"/>
      <c r="H147" s="241">
        <v>202.30000000000001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135</v>
      </c>
      <c r="AU147" s="247" t="s">
        <v>21</v>
      </c>
      <c r="AV147" s="14" t="s">
        <v>21</v>
      </c>
      <c r="AW147" s="14" t="s">
        <v>39</v>
      </c>
      <c r="AX147" s="14" t="s">
        <v>77</v>
      </c>
      <c r="AY147" s="247" t="s">
        <v>122</v>
      </c>
    </row>
    <row r="148" s="15" customFormat="1">
      <c r="A148" s="15"/>
      <c r="B148" s="248"/>
      <c r="C148" s="249"/>
      <c r="D148" s="220" t="s">
        <v>135</v>
      </c>
      <c r="E148" s="250" t="s">
        <v>32</v>
      </c>
      <c r="F148" s="251" t="s">
        <v>140</v>
      </c>
      <c r="G148" s="249"/>
      <c r="H148" s="252">
        <v>202.30000000000001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8" t="s">
        <v>135</v>
      </c>
      <c r="AU148" s="258" t="s">
        <v>21</v>
      </c>
      <c r="AV148" s="15" t="s">
        <v>129</v>
      </c>
      <c r="AW148" s="15" t="s">
        <v>39</v>
      </c>
      <c r="AX148" s="15" t="s">
        <v>85</v>
      </c>
      <c r="AY148" s="258" t="s">
        <v>122</v>
      </c>
    </row>
    <row r="149" s="2" customFormat="1" ht="16.5" customHeight="1">
      <c r="A149" s="39"/>
      <c r="B149" s="40"/>
      <c r="C149" s="207" t="s">
        <v>206</v>
      </c>
      <c r="D149" s="207" t="s">
        <v>124</v>
      </c>
      <c r="E149" s="208" t="s">
        <v>207</v>
      </c>
      <c r="F149" s="209" t="s">
        <v>208</v>
      </c>
      <c r="G149" s="210" t="s">
        <v>182</v>
      </c>
      <c r="H149" s="211">
        <v>84.200000000000003</v>
      </c>
      <c r="I149" s="212"/>
      <c r="J149" s="213">
        <f>ROUND(I149*H149,2)</f>
        <v>0</v>
      </c>
      <c r="K149" s="209" t="s">
        <v>128</v>
      </c>
      <c r="L149" s="45"/>
      <c r="M149" s="214" t="s">
        <v>32</v>
      </c>
      <c r="N149" s="215" t="s">
        <v>48</v>
      </c>
      <c r="O149" s="85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8" t="s">
        <v>129</v>
      </c>
      <c r="AT149" s="218" t="s">
        <v>124</v>
      </c>
      <c r="AU149" s="218" t="s">
        <v>21</v>
      </c>
      <c r="AY149" s="17" t="s">
        <v>122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7" t="s">
        <v>85</v>
      </c>
      <c r="BK149" s="219">
        <f>ROUND(I149*H149,2)</f>
        <v>0</v>
      </c>
      <c r="BL149" s="17" t="s">
        <v>129</v>
      </c>
      <c r="BM149" s="218" t="s">
        <v>209</v>
      </c>
    </row>
    <row r="150" s="2" customFormat="1">
      <c r="A150" s="39"/>
      <c r="B150" s="40"/>
      <c r="C150" s="41"/>
      <c r="D150" s="220" t="s">
        <v>131</v>
      </c>
      <c r="E150" s="41"/>
      <c r="F150" s="221" t="s">
        <v>210</v>
      </c>
      <c r="G150" s="41"/>
      <c r="H150" s="41"/>
      <c r="I150" s="222"/>
      <c r="J150" s="41"/>
      <c r="K150" s="41"/>
      <c r="L150" s="45"/>
      <c r="M150" s="223"/>
      <c r="N150" s="22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7" t="s">
        <v>131</v>
      </c>
      <c r="AU150" s="17" t="s">
        <v>21</v>
      </c>
    </row>
    <row r="151" s="2" customFormat="1">
      <c r="A151" s="39"/>
      <c r="B151" s="40"/>
      <c r="C151" s="41"/>
      <c r="D151" s="225" t="s">
        <v>133</v>
      </c>
      <c r="E151" s="41"/>
      <c r="F151" s="226" t="s">
        <v>211</v>
      </c>
      <c r="G151" s="41"/>
      <c r="H151" s="41"/>
      <c r="I151" s="222"/>
      <c r="J151" s="41"/>
      <c r="K151" s="41"/>
      <c r="L151" s="45"/>
      <c r="M151" s="223"/>
      <c r="N151" s="224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7" t="s">
        <v>133</v>
      </c>
      <c r="AU151" s="17" t="s">
        <v>21</v>
      </c>
    </row>
    <row r="152" s="13" customFormat="1">
      <c r="A152" s="13"/>
      <c r="B152" s="227"/>
      <c r="C152" s="228"/>
      <c r="D152" s="220" t="s">
        <v>135</v>
      </c>
      <c r="E152" s="229" t="s">
        <v>32</v>
      </c>
      <c r="F152" s="230" t="s">
        <v>212</v>
      </c>
      <c r="G152" s="228"/>
      <c r="H152" s="229" t="s">
        <v>32</v>
      </c>
      <c r="I152" s="231"/>
      <c r="J152" s="228"/>
      <c r="K152" s="228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135</v>
      </c>
      <c r="AU152" s="236" t="s">
        <v>21</v>
      </c>
      <c r="AV152" s="13" t="s">
        <v>85</v>
      </c>
      <c r="AW152" s="13" t="s">
        <v>39</v>
      </c>
      <c r="AX152" s="13" t="s">
        <v>77</v>
      </c>
      <c r="AY152" s="236" t="s">
        <v>122</v>
      </c>
    </row>
    <row r="153" s="14" customFormat="1">
      <c r="A153" s="14"/>
      <c r="B153" s="237"/>
      <c r="C153" s="238"/>
      <c r="D153" s="220" t="s">
        <v>135</v>
      </c>
      <c r="E153" s="239" t="s">
        <v>32</v>
      </c>
      <c r="F153" s="240" t="s">
        <v>195</v>
      </c>
      <c r="G153" s="238"/>
      <c r="H153" s="241">
        <v>97.650000000000006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135</v>
      </c>
      <c r="AU153" s="247" t="s">
        <v>21</v>
      </c>
      <c r="AV153" s="14" t="s">
        <v>21</v>
      </c>
      <c r="AW153" s="14" t="s">
        <v>39</v>
      </c>
      <c r="AX153" s="14" t="s">
        <v>77</v>
      </c>
      <c r="AY153" s="247" t="s">
        <v>122</v>
      </c>
    </row>
    <row r="154" s="14" customFormat="1">
      <c r="A154" s="14"/>
      <c r="B154" s="237"/>
      <c r="C154" s="238"/>
      <c r="D154" s="220" t="s">
        <v>135</v>
      </c>
      <c r="E154" s="239" t="s">
        <v>32</v>
      </c>
      <c r="F154" s="240" t="s">
        <v>213</v>
      </c>
      <c r="G154" s="238"/>
      <c r="H154" s="241">
        <v>-2.5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135</v>
      </c>
      <c r="AU154" s="247" t="s">
        <v>21</v>
      </c>
      <c r="AV154" s="14" t="s">
        <v>21</v>
      </c>
      <c r="AW154" s="14" t="s">
        <v>39</v>
      </c>
      <c r="AX154" s="14" t="s">
        <v>77</v>
      </c>
      <c r="AY154" s="247" t="s">
        <v>122</v>
      </c>
    </row>
    <row r="155" s="14" customFormat="1">
      <c r="A155" s="14"/>
      <c r="B155" s="237"/>
      <c r="C155" s="238"/>
      <c r="D155" s="220" t="s">
        <v>135</v>
      </c>
      <c r="E155" s="239" t="s">
        <v>32</v>
      </c>
      <c r="F155" s="240" t="s">
        <v>214</v>
      </c>
      <c r="G155" s="238"/>
      <c r="H155" s="241">
        <v>-10.949999999999999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135</v>
      </c>
      <c r="AU155" s="247" t="s">
        <v>21</v>
      </c>
      <c r="AV155" s="14" t="s">
        <v>21</v>
      </c>
      <c r="AW155" s="14" t="s">
        <v>39</v>
      </c>
      <c r="AX155" s="14" t="s">
        <v>77</v>
      </c>
      <c r="AY155" s="247" t="s">
        <v>122</v>
      </c>
    </row>
    <row r="156" s="15" customFormat="1">
      <c r="A156" s="15"/>
      <c r="B156" s="248"/>
      <c r="C156" s="249"/>
      <c r="D156" s="220" t="s">
        <v>135</v>
      </c>
      <c r="E156" s="250" t="s">
        <v>32</v>
      </c>
      <c r="F156" s="251" t="s">
        <v>140</v>
      </c>
      <c r="G156" s="249"/>
      <c r="H156" s="252">
        <v>84.200000000000003</v>
      </c>
      <c r="I156" s="253"/>
      <c r="J156" s="249"/>
      <c r="K156" s="249"/>
      <c r="L156" s="254"/>
      <c r="M156" s="255"/>
      <c r="N156" s="256"/>
      <c r="O156" s="256"/>
      <c r="P156" s="256"/>
      <c r="Q156" s="256"/>
      <c r="R156" s="256"/>
      <c r="S156" s="256"/>
      <c r="T156" s="25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8" t="s">
        <v>135</v>
      </c>
      <c r="AU156" s="258" t="s">
        <v>21</v>
      </c>
      <c r="AV156" s="15" t="s">
        <v>129</v>
      </c>
      <c r="AW156" s="15" t="s">
        <v>39</v>
      </c>
      <c r="AX156" s="15" t="s">
        <v>85</v>
      </c>
      <c r="AY156" s="258" t="s">
        <v>122</v>
      </c>
    </row>
    <row r="157" s="2" customFormat="1" ht="21.75" customHeight="1">
      <c r="A157" s="39"/>
      <c r="B157" s="40"/>
      <c r="C157" s="207" t="s">
        <v>215</v>
      </c>
      <c r="D157" s="207" t="s">
        <v>124</v>
      </c>
      <c r="E157" s="208" t="s">
        <v>216</v>
      </c>
      <c r="F157" s="209" t="s">
        <v>217</v>
      </c>
      <c r="G157" s="210" t="s">
        <v>182</v>
      </c>
      <c r="H157" s="211">
        <v>336.80000000000001</v>
      </c>
      <c r="I157" s="212"/>
      <c r="J157" s="213">
        <f>ROUND(I157*H157,2)</f>
        <v>0</v>
      </c>
      <c r="K157" s="209" t="s">
        <v>128</v>
      </c>
      <c r="L157" s="45"/>
      <c r="M157" s="214" t="s">
        <v>32</v>
      </c>
      <c r="N157" s="215" t="s">
        <v>48</v>
      </c>
      <c r="O157" s="85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8" t="s">
        <v>129</v>
      </c>
      <c r="AT157" s="218" t="s">
        <v>124</v>
      </c>
      <c r="AU157" s="218" t="s">
        <v>21</v>
      </c>
      <c r="AY157" s="17" t="s">
        <v>122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7" t="s">
        <v>85</v>
      </c>
      <c r="BK157" s="219">
        <f>ROUND(I157*H157,2)</f>
        <v>0</v>
      </c>
      <c r="BL157" s="17" t="s">
        <v>129</v>
      </c>
      <c r="BM157" s="218" t="s">
        <v>218</v>
      </c>
    </row>
    <row r="158" s="2" customFormat="1">
      <c r="A158" s="39"/>
      <c r="B158" s="40"/>
      <c r="C158" s="41"/>
      <c r="D158" s="220" t="s">
        <v>131</v>
      </c>
      <c r="E158" s="41"/>
      <c r="F158" s="221" t="s">
        <v>219</v>
      </c>
      <c r="G158" s="41"/>
      <c r="H158" s="41"/>
      <c r="I158" s="222"/>
      <c r="J158" s="41"/>
      <c r="K158" s="41"/>
      <c r="L158" s="45"/>
      <c r="M158" s="223"/>
      <c r="N158" s="22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7" t="s">
        <v>131</v>
      </c>
      <c r="AU158" s="17" t="s">
        <v>21</v>
      </c>
    </row>
    <row r="159" s="2" customFormat="1">
      <c r="A159" s="39"/>
      <c r="B159" s="40"/>
      <c r="C159" s="41"/>
      <c r="D159" s="225" t="s">
        <v>133</v>
      </c>
      <c r="E159" s="41"/>
      <c r="F159" s="226" t="s">
        <v>220</v>
      </c>
      <c r="G159" s="41"/>
      <c r="H159" s="41"/>
      <c r="I159" s="222"/>
      <c r="J159" s="41"/>
      <c r="K159" s="41"/>
      <c r="L159" s="45"/>
      <c r="M159" s="223"/>
      <c r="N159" s="22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7" t="s">
        <v>133</v>
      </c>
      <c r="AU159" s="17" t="s">
        <v>21</v>
      </c>
    </row>
    <row r="160" s="14" customFormat="1">
      <c r="A160" s="14"/>
      <c r="B160" s="237"/>
      <c r="C160" s="238"/>
      <c r="D160" s="220" t="s">
        <v>135</v>
      </c>
      <c r="E160" s="239" t="s">
        <v>32</v>
      </c>
      <c r="F160" s="240" t="s">
        <v>221</v>
      </c>
      <c r="G160" s="238"/>
      <c r="H160" s="241">
        <v>336.80000000000001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135</v>
      </c>
      <c r="AU160" s="247" t="s">
        <v>21</v>
      </c>
      <c r="AV160" s="14" t="s">
        <v>21</v>
      </c>
      <c r="AW160" s="14" t="s">
        <v>39</v>
      </c>
      <c r="AX160" s="14" t="s">
        <v>77</v>
      </c>
      <c r="AY160" s="247" t="s">
        <v>122</v>
      </c>
    </row>
    <row r="161" s="15" customFormat="1">
      <c r="A161" s="15"/>
      <c r="B161" s="248"/>
      <c r="C161" s="249"/>
      <c r="D161" s="220" t="s">
        <v>135</v>
      </c>
      <c r="E161" s="250" t="s">
        <v>32</v>
      </c>
      <c r="F161" s="251" t="s">
        <v>140</v>
      </c>
      <c r="G161" s="249"/>
      <c r="H161" s="252">
        <v>336.80000000000001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8" t="s">
        <v>135</v>
      </c>
      <c r="AU161" s="258" t="s">
        <v>21</v>
      </c>
      <c r="AV161" s="15" t="s">
        <v>129</v>
      </c>
      <c r="AW161" s="15" t="s">
        <v>39</v>
      </c>
      <c r="AX161" s="15" t="s">
        <v>85</v>
      </c>
      <c r="AY161" s="258" t="s">
        <v>122</v>
      </c>
    </row>
    <row r="162" s="2" customFormat="1" ht="16.5" customHeight="1">
      <c r="A162" s="39"/>
      <c r="B162" s="40"/>
      <c r="C162" s="207" t="s">
        <v>222</v>
      </c>
      <c r="D162" s="207" t="s">
        <v>124</v>
      </c>
      <c r="E162" s="208" t="s">
        <v>223</v>
      </c>
      <c r="F162" s="209" t="s">
        <v>224</v>
      </c>
      <c r="G162" s="210" t="s">
        <v>182</v>
      </c>
      <c r="H162" s="211">
        <v>195.30000000000001</v>
      </c>
      <c r="I162" s="212"/>
      <c r="J162" s="213">
        <f>ROUND(I162*H162,2)</f>
        <v>0</v>
      </c>
      <c r="K162" s="209" t="s">
        <v>128</v>
      </c>
      <c r="L162" s="45"/>
      <c r="M162" s="214" t="s">
        <v>32</v>
      </c>
      <c r="N162" s="215" t="s">
        <v>48</v>
      </c>
      <c r="O162" s="85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8" t="s">
        <v>129</v>
      </c>
      <c r="AT162" s="218" t="s">
        <v>124</v>
      </c>
      <c r="AU162" s="218" t="s">
        <v>21</v>
      </c>
      <c r="AY162" s="17" t="s">
        <v>122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7" t="s">
        <v>85</v>
      </c>
      <c r="BK162" s="219">
        <f>ROUND(I162*H162,2)</f>
        <v>0</v>
      </c>
      <c r="BL162" s="17" t="s">
        <v>129</v>
      </c>
      <c r="BM162" s="218" t="s">
        <v>225</v>
      </c>
    </row>
    <row r="163" s="2" customFormat="1">
      <c r="A163" s="39"/>
      <c r="B163" s="40"/>
      <c r="C163" s="41"/>
      <c r="D163" s="220" t="s">
        <v>131</v>
      </c>
      <c r="E163" s="41"/>
      <c r="F163" s="221" t="s">
        <v>226</v>
      </c>
      <c r="G163" s="41"/>
      <c r="H163" s="41"/>
      <c r="I163" s="222"/>
      <c r="J163" s="41"/>
      <c r="K163" s="41"/>
      <c r="L163" s="45"/>
      <c r="M163" s="223"/>
      <c r="N163" s="22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7" t="s">
        <v>131</v>
      </c>
      <c r="AU163" s="17" t="s">
        <v>21</v>
      </c>
    </row>
    <row r="164" s="2" customFormat="1">
      <c r="A164" s="39"/>
      <c r="B164" s="40"/>
      <c r="C164" s="41"/>
      <c r="D164" s="225" t="s">
        <v>133</v>
      </c>
      <c r="E164" s="41"/>
      <c r="F164" s="226" t="s">
        <v>227</v>
      </c>
      <c r="G164" s="41"/>
      <c r="H164" s="41"/>
      <c r="I164" s="222"/>
      <c r="J164" s="41"/>
      <c r="K164" s="41"/>
      <c r="L164" s="45"/>
      <c r="M164" s="223"/>
      <c r="N164" s="22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7" t="s">
        <v>133</v>
      </c>
      <c r="AU164" s="17" t="s">
        <v>21</v>
      </c>
    </row>
    <row r="165" s="13" customFormat="1">
      <c r="A165" s="13"/>
      <c r="B165" s="227"/>
      <c r="C165" s="228"/>
      <c r="D165" s="220" t="s">
        <v>135</v>
      </c>
      <c r="E165" s="229" t="s">
        <v>32</v>
      </c>
      <c r="F165" s="230" t="s">
        <v>228</v>
      </c>
      <c r="G165" s="228"/>
      <c r="H165" s="229" t="s">
        <v>32</v>
      </c>
      <c r="I165" s="231"/>
      <c r="J165" s="228"/>
      <c r="K165" s="228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135</v>
      </c>
      <c r="AU165" s="236" t="s">
        <v>21</v>
      </c>
      <c r="AV165" s="13" t="s">
        <v>85</v>
      </c>
      <c r="AW165" s="13" t="s">
        <v>39</v>
      </c>
      <c r="AX165" s="13" t="s">
        <v>77</v>
      </c>
      <c r="AY165" s="236" t="s">
        <v>122</v>
      </c>
    </row>
    <row r="166" s="14" customFormat="1">
      <c r="A166" s="14"/>
      <c r="B166" s="237"/>
      <c r="C166" s="238"/>
      <c r="D166" s="220" t="s">
        <v>135</v>
      </c>
      <c r="E166" s="239" t="s">
        <v>32</v>
      </c>
      <c r="F166" s="240" t="s">
        <v>229</v>
      </c>
      <c r="G166" s="238"/>
      <c r="H166" s="241">
        <v>195.30000000000001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135</v>
      </c>
      <c r="AU166" s="247" t="s">
        <v>21</v>
      </c>
      <c r="AV166" s="14" t="s">
        <v>21</v>
      </c>
      <c r="AW166" s="14" t="s">
        <v>39</v>
      </c>
      <c r="AX166" s="14" t="s">
        <v>77</v>
      </c>
      <c r="AY166" s="247" t="s">
        <v>122</v>
      </c>
    </row>
    <row r="167" s="15" customFormat="1">
      <c r="A167" s="15"/>
      <c r="B167" s="248"/>
      <c r="C167" s="249"/>
      <c r="D167" s="220" t="s">
        <v>135</v>
      </c>
      <c r="E167" s="250" t="s">
        <v>32</v>
      </c>
      <c r="F167" s="251" t="s">
        <v>140</v>
      </c>
      <c r="G167" s="249"/>
      <c r="H167" s="252">
        <v>195.30000000000001</v>
      </c>
      <c r="I167" s="253"/>
      <c r="J167" s="249"/>
      <c r="K167" s="249"/>
      <c r="L167" s="254"/>
      <c r="M167" s="255"/>
      <c r="N167" s="256"/>
      <c r="O167" s="256"/>
      <c r="P167" s="256"/>
      <c r="Q167" s="256"/>
      <c r="R167" s="256"/>
      <c r="S167" s="256"/>
      <c r="T167" s="25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8" t="s">
        <v>135</v>
      </c>
      <c r="AU167" s="258" t="s">
        <v>21</v>
      </c>
      <c r="AV167" s="15" t="s">
        <v>129</v>
      </c>
      <c r="AW167" s="15" t="s">
        <v>39</v>
      </c>
      <c r="AX167" s="15" t="s">
        <v>85</v>
      </c>
      <c r="AY167" s="258" t="s">
        <v>122</v>
      </c>
    </row>
    <row r="168" s="2" customFormat="1" ht="16.5" customHeight="1">
      <c r="A168" s="39"/>
      <c r="B168" s="40"/>
      <c r="C168" s="207" t="s">
        <v>230</v>
      </c>
      <c r="D168" s="207" t="s">
        <v>124</v>
      </c>
      <c r="E168" s="208" t="s">
        <v>231</v>
      </c>
      <c r="F168" s="209" t="s">
        <v>232</v>
      </c>
      <c r="G168" s="210" t="s">
        <v>233</v>
      </c>
      <c r="H168" s="211">
        <v>364.13999999999999</v>
      </c>
      <c r="I168" s="212"/>
      <c r="J168" s="213">
        <f>ROUND(I168*H168,2)</f>
        <v>0</v>
      </c>
      <c r="K168" s="209" t="s">
        <v>128</v>
      </c>
      <c r="L168" s="45"/>
      <c r="M168" s="214" t="s">
        <v>32</v>
      </c>
      <c r="N168" s="215" t="s">
        <v>48</v>
      </c>
      <c r="O168" s="85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8" t="s">
        <v>129</v>
      </c>
      <c r="AT168" s="218" t="s">
        <v>124</v>
      </c>
      <c r="AU168" s="218" t="s">
        <v>21</v>
      </c>
      <c r="AY168" s="17" t="s">
        <v>122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7" t="s">
        <v>85</v>
      </c>
      <c r="BK168" s="219">
        <f>ROUND(I168*H168,2)</f>
        <v>0</v>
      </c>
      <c r="BL168" s="17" t="s">
        <v>129</v>
      </c>
      <c r="BM168" s="218" t="s">
        <v>234</v>
      </c>
    </row>
    <row r="169" s="2" customFormat="1">
      <c r="A169" s="39"/>
      <c r="B169" s="40"/>
      <c r="C169" s="41"/>
      <c r="D169" s="220" t="s">
        <v>131</v>
      </c>
      <c r="E169" s="41"/>
      <c r="F169" s="221" t="s">
        <v>235</v>
      </c>
      <c r="G169" s="41"/>
      <c r="H169" s="41"/>
      <c r="I169" s="222"/>
      <c r="J169" s="41"/>
      <c r="K169" s="41"/>
      <c r="L169" s="45"/>
      <c r="M169" s="223"/>
      <c r="N169" s="224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7" t="s">
        <v>131</v>
      </c>
      <c r="AU169" s="17" t="s">
        <v>21</v>
      </c>
    </row>
    <row r="170" s="2" customFormat="1">
      <c r="A170" s="39"/>
      <c r="B170" s="40"/>
      <c r="C170" s="41"/>
      <c r="D170" s="225" t="s">
        <v>133</v>
      </c>
      <c r="E170" s="41"/>
      <c r="F170" s="226" t="s">
        <v>236</v>
      </c>
      <c r="G170" s="41"/>
      <c r="H170" s="41"/>
      <c r="I170" s="222"/>
      <c r="J170" s="41"/>
      <c r="K170" s="41"/>
      <c r="L170" s="45"/>
      <c r="M170" s="223"/>
      <c r="N170" s="22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7" t="s">
        <v>133</v>
      </c>
      <c r="AU170" s="17" t="s">
        <v>21</v>
      </c>
    </row>
    <row r="171" s="14" customFormat="1">
      <c r="A171" s="14"/>
      <c r="B171" s="237"/>
      <c r="C171" s="238"/>
      <c r="D171" s="220" t="s">
        <v>135</v>
      </c>
      <c r="E171" s="239" t="s">
        <v>32</v>
      </c>
      <c r="F171" s="240" t="s">
        <v>237</v>
      </c>
      <c r="G171" s="238"/>
      <c r="H171" s="241">
        <v>364.13999999999999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135</v>
      </c>
      <c r="AU171" s="247" t="s">
        <v>21</v>
      </c>
      <c r="AV171" s="14" t="s">
        <v>21</v>
      </c>
      <c r="AW171" s="14" t="s">
        <v>39</v>
      </c>
      <c r="AX171" s="14" t="s">
        <v>77</v>
      </c>
      <c r="AY171" s="247" t="s">
        <v>122</v>
      </c>
    </row>
    <row r="172" s="15" customFormat="1">
      <c r="A172" s="15"/>
      <c r="B172" s="248"/>
      <c r="C172" s="249"/>
      <c r="D172" s="220" t="s">
        <v>135</v>
      </c>
      <c r="E172" s="250" t="s">
        <v>32</v>
      </c>
      <c r="F172" s="251" t="s">
        <v>140</v>
      </c>
      <c r="G172" s="249"/>
      <c r="H172" s="252">
        <v>364.13999999999999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8" t="s">
        <v>135</v>
      </c>
      <c r="AU172" s="258" t="s">
        <v>21</v>
      </c>
      <c r="AV172" s="15" t="s">
        <v>129</v>
      </c>
      <c r="AW172" s="15" t="s">
        <v>39</v>
      </c>
      <c r="AX172" s="15" t="s">
        <v>85</v>
      </c>
      <c r="AY172" s="258" t="s">
        <v>122</v>
      </c>
    </row>
    <row r="173" s="2" customFormat="1" ht="16.5" customHeight="1">
      <c r="A173" s="39"/>
      <c r="B173" s="40"/>
      <c r="C173" s="207" t="s">
        <v>238</v>
      </c>
      <c r="D173" s="207" t="s">
        <v>124</v>
      </c>
      <c r="E173" s="208" t="s">
        <v>239</v>
      </c>
      <c r="F173" s="209" t="s">
        <v>240</v>
      </c>
      <c r="G173" s="210" t="s">
        <v>127</v>
      </c>
      <c r="H173" s="211">
        <v>604</v>
      </c>
      <c r="I173" s="212"/>
      <c r="J173" s="213">
        <f>ROUND(I173*H173,2)</f>
        <v>0</v>
      </c>
      <c r="K173" s="209" t="s">
        <v>128</v>
      </c>
      <c r="L173" s="45"/>
      <c r="M173" s="214" t="s">
        <v>32</v>
      </c>
      <c r="N173" s="215" t="s">
        <v>48</v>
      </c>
      <c r="O173" s="85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8" t="s">
        <v>129</v>
      </c>
      <c r="AT173" s="218" t="s">
        <v>124</v>
      </c>
      <c r="AU173" s="218" t="s">
        <v>21</v>
      </c>
      <c r="AY173" s="17" t="s">
        <v>122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7" t="s">
        <v>85</v>
      </c>
      <c r="BK173" s="219">
        <f>ROUND(I173*H173,2)</f>
        <v>0</v>
      </c>
      <c r="BL173" s="17" t="s">
        <v>129</v>
      </c>
      <c r="BM173" s="218" t="s">
        <v>241</v>
      </c>
    </row>
    <row r="174" s="2" customFormat="1">
      <c r="A174" s="39"/>
      <c r="B174" s="40"/>
      <c r="C174" s="41"/>
      <c r="D174" s="220" t="s">
        <v>131</v>
      </c>
      <c r="E174" s="41"/>
      <c r="F174" s="221" t="s">
        <v>242</v>
      </c>
      <c r="G174" s="41"/>
      <c r="H174" s="41"/>
      <c r="I174" s="222"/>
      <c r="J174" s="41"/>
      <c r="K174" s="41"/>
      <c r="L174" s="45"/>
      <c r="M174" s="223"/>
      <c r="N174" s="22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7" t="s">
        <v>131</v>
      </c>
      <c r="AU174" s="17" t="s">
        <v>21</v>
      </c>
    </row>
    <row r="175" s="2" customFormat="1">
      <c r="A175" s="39"/>
      <c r="B175" s="40"/>
      <c r="C175" s="41"/>
      <c r="D175" s="225" t="s">
        <v>133</v>
      </c>
      <c r="E175" s="41"/>
      <c r="F175" s="226" t="s">
        <v>243</v>
      </c>
      <c r="G175" s="41"/>
      <c r="H175" s="41"/>
      <c r="I175" s="222"/>
      <c r="J175" s="41"/>
      <c r="K175" s="41"/>
      <c r="L175" s="45"/>
      <c r="M175" s="223"/>
      <c r="N175" s="22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7" t="s">
        <v>133</v>
      </c>
      <c r="AU175" s="17" t="s">
        <v>21</v>
      </c>
    </row>
    <row r="176" s="14" customFormat="1">
      <c r="A176" s="14"/>
      <c r="B176" s="237"/>
      <c r="C176" s="238"/>
      <c r="D176" s="220" t="s">
        <v>135</v>
      </c>
      <c r="E176" s="239" t="s">
        <v>32</v>
      </c>
      <c r="F176" s="240" t="s">
        <v>244</v>
      </c>
      <c r="G176" s="238"/>
      <c r="H176" s="241">
        <v>604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135</v>
      </c>
      <c r="AU176" s="247" t="s">
        <v>21</v>
      </c>
      <c r="AV176" s="14" t="s">
        <v>21</v>
      </c>
      <c r="AW176" s="14" t="s">
        <v>39</v>
      </c>
      <c r="AX176" s="14" t="s">
        <v>77</v>
      </c>
      <c r="AY176" s="247" t="s">
        <v>122</v>
      </c>
    </row>
    <row r="177" s="15" customFormat="1">
      <c r="A177" s="15"/>
      <c r="B177" s="248"/>
      <c r="C177" s="249"/>
      <c r="D177" s="220" t="s">
        <v>135</v>
      </c>
      <c r="E177" s="250" t="s">
        <v>32</v>
      </c>
      <c r="F177" s="251" t="s">
        <v>140</v>
      </c>
      <c r="G177" s="249"/>
      <c r="H177" s="252">
        <v>604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8" t="s">
        <v>135</v>
      </c>
      <c r="AU177" s="258" t="s">
        <v>21</v>
      </c>
      <c r="AV177" s="15" t="s">
        <v>129</v>
      </c>
      <c r="AW177" s="15" t="s">
        <v>39</v>
      </c>
      <c r="AX177" s="15" t="s">
        <v>85</v>
      </c>
      <c r="AY177" s="258" t="s">
        <v>122</v>
      </c>
    </row>
    <row r="178" s="2" customFormat="1" ht="24.15" customHeight="1">
      <c r="A178" s="39"/>
      <c r="B178" s="40"/>
      <c r="C178" s="207" t="s">
        <v>8</v>
      </c>
      <c r="D178" s="207" t="s">
        <v>124</v>
      </c>
      <c r="E178" s="208" t="s">
        <v>245</v>
      </c>
      <c r="F178" s="209" t="s">
        <v>246</v>
      </c>
      <c r="G178" s="210" t="s">
        <v>127</v>
      </c>
      <c r="H178" s="211">
        <v>50</v>
      </c>
      <c r="I178" s="212"/>
      <c r="J178" s="213">
        <f>ROUND(I178*H178,2)</f>
        <v>0</v>
      </c>
      <c r="K178" s="209" t="s">
        <v>128</v>
      </c>
      <c r="L178" s="45"/>
      <c r="M178" s="214" t="s">
        <v>32</v>
      </c>
      <c r="N178" s="215" t="s">
        <v>48</v>
      </c>
      <c r="O178" s="85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8" t="s">
        <v>129</v>
      </c>
      <c r="AT178" s="218" t="s">
        <v>124</v>
      </c>
      <c r="AU178" s="218" t="s">
        <v>21</v>
      </c>
      <c r="AY178" s="17" t="s">
        <v>122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7" t="s">
        <v>85</v>
      </c>
      <c r="BK178" s="219">
        <f>ROUND(I178*H178,2)</f>
        <v>0</v>
      </c>
      <c r="BL178" s="17" t="s">
        <v>129</v>
      </c>
      <c r="BM178" s="218" t="s">
        <v>247</v>
      </c>
    </row>
    <row r="179" s="2" customFormat="1">
      <c r="A179" s="39"/>
      <c r="B179" s="40"/>
      <c r="C179" s="41"/>
      <c r="D179" s="220" t="s">
        <v>131</v>
      </c>
      <c r="E179" s="41"/>
      <c r="F179" s="221" t="s">
        <v>248</v>
      </c>
      <c r="G179" s="41"/>
      <c r="H179" s="41"/>
      <c r="I179" s="222"/>
      <c r="J179" s="41"/>
      <c r="K179" s="41"/>
      <c r="L179" s="45"/>
      <c r="M179" s="223"/>
      <c r="N179" s="22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7" t="s">
        <v>131</v>
      </c>
      <c r="AU179" s="17" t="s">
        <v>21</v>
      </c>
    </row>
    <row r="180" s="2" customFormat="1">
      <c r="A180" s="39"/>
      <c r="B180" s="40"/>
      <c r="C180" s="41"/>
      <c r="D180" s="225" t="s">
        <v>133</v>
      </c>
      <c r="E180" s="41"/>
      <c r="F180" s="226" t="s">
        <v>249</v>
      </c>
      <c r="G180" s="41"/>
      <c r="H180" s="41"/>
      <c r="I180" s="222"/>
      <c r="J180" s="41"/>
      <c r="K180" s="41"/>
      <c r="L180" s="45"/>
      <c r="M180" s="223"/>
      <c r="N180" s="224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7" t="s">
        <v>133</v>
      </c>
      <c r="AU180" s="17" t="s">
        <v>21</v>
      </c>
    </row>
    <row r="181" s="13" customFormat="1">
      <c r="A181" s="13"/>
      <c r="B181" s="227"/>
      <c r="C181" s="228"/>
      <c r="D181" s="220" t="s">
        <v>135</v>
      </c>
      <c r="E181" s="229" t="s">
        <v>32</v>
      </c>
      <c r="F181" s="230" t="s">
        <v>250</v>
      </c>
      <c r="G181" s="228"/>
      <c r="H181" s="229" t="s">
        <v>32</v>
      </c>
      <c r="I181" s="231"/>
      <c r="J181" s="228"/>
      <c r="K181" s="228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135</v>
      </c>
      <c r="AU181" s="236" t="s">
        <v>21</v>
      </c>
      <c r="AV181" s="13" t="s">
        <v>85</v>
      </c>
      <c r="AW181" s="13" t="s">
        <v>39</v>
      </c>
      <c r="AX181" s="13" t="s">
        <v>77</v>
      </c>
      <c r="AY181" s="236" t="s">
        <v>122</v>
      </c>
    </row>
    <row r="182" s="14" customFormat="1">
      <c r="A182" s="14"/>
      <c r="B182" s="237"/>
      <c r="C182" s="238"/>
      <c r="D182" s="220" t="s">
        <v>135</v>
      </c>
      <c r="E182" s="239" t="s">
        <v>32</v>
      </c>
      <c r="F182" s="240" t="s">
        <v>251</v>
      </c>
      <c r="G182" s="238"/>
      <c r="H182" s="241">
        <v>50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135</v>
      </c>
      <c r="AU182" s="247" t="s">
        <v>21</v>
      </c>
      <c r="AV182" s="14" t="s">
        <v>21</v>
      </c>
      <c r="AW182" s="14" t="s">
        <v>39</v>
      </c>
      <c r="AX182" s="14" t="s">
        <v>77</v>
      </c>
      <c r="AY182" s="247" t="s">
        <v>122</v>
      </c>
    </row>
    <row r="183" s="15" customFormat="1">
      <c r="A183" s="15"/>
      <c r="B183" s="248"/>
      <c r="C183" s="249"/>
      <c r="D183" s="220" t="s">
        <v>135</v>
      </c>
      <c r="E183" s="250" t="s">
        <v>32</v>
      </c>
      <c r="F183" s="251" t="s">
        <v>140</v>
      </c>
      <c r="G183" s="249"/>
      <c r="H183" s="252">
        <v>50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8" t="s">
        <v>135</v>
      </c>
      <c r="AU183" s="258" t="s">
        <v>21</v>
      </c>
      <c r="AV183" s="15" t="s">
        <v>129</v>
      </c>
      <c r="AW183" s="15" t="s">
        <v>39</v>
      </c>
      <c r="AX183" s="15" t="s">
        <v>85</v>
      </c>
      <c r="AY183" s="258" t="s">
        <v>122</v>
      </c>
    </row>
    <row r="184" s="2" customFormat="1" ht="24.15" customHeight="1">
      <c r="A184" s="39"/>
      <c r="B184" s="40"/>
      <c r="C184" s="207" t="s">
        <v>252</v>
      </c>
      <c r="D184" s="207" t="s">
        <v>124</v>
      </c>
      <c r="E184" s="208" t="s">
        <v>253</v>
      </c>
      <c r="F184" s="209" t="s">
        <v>254</v>
      </c>
      <c r="G184" s="210" t="s">
        <v>127</v>
      </c>
      <c r="H184" s="211">
        <v>73</v>
      </c>
      <c r="I184" s="212"/>
      <c r="J184" s="213">
        <f>ROUND(I184*H184,2)</f>
        <v>0</v>
      </c>
      <c r="K184" s="209" t="s">
        <v>128</v>
      </c>
      <c r="L184" s="45"/>
      <c r="M184" s="214" t="s">
        <v>32</v>
      </c>
      <c r="N184" s="215" t="s">
        <v>48</v>
      </c>
      <c r="O184" s="85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8" t="s">
        <v>129</v>
      </c>
      <c r="AT184" s="218" t="s">
        <v>124</v>
      </c>
      <c r="AU184" s="218" t="s">
        <v>21</v>
      </c>
      <c r="AY184" s="17" t="s">
        <v>122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7" t="s">
        <v>85</v>
      </c>
      <c r="BK184" s="219">
        <f>ROUND(I184*H184,2)</f>
        <v>0</v>
      </c>
      <c r="BL184" s="17" t="s">
        <v>129</v>
      </c>
      <c r="BM184" s="218" t="s">
        <v>255</v>
      </c>
    </row>
    <row r="185" s="2" customFormat="1">
      <c r="A185" s="39"/>
      <c r="B185" s="40"/>
      <c r="C185" s="41"/>
      <c r="D185" s="220" t="s">
        <v>131</v>
      </c>
      <c r="E185" s="41"/>
      <c r="F185" s="221" t="s">
        <v>256</v>
      </c>
      <c r="G185" s="41"/>
      <c r="H185" s="41"/>
      <c r="I185" s="222"/>
      <c r="J185" s="41"/>
      <c r="K185" s="41"/>
      <c r="L185" s="45"/>
      <c r="M185" s="223"/>
      <c r="N185" s="22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7" t="s">
        <v>131</v>
      </c>
      <c r="AU185" s="17" t="s">
        <v>21</v>
      </c>
    </row>
    <row r="186" s="2" customFormat="1">
      <c r="A186" s="39"/>
      <c r="B186" s="40"/>
      <c r="C186" s="41"/>
      <c r="D186" s="225" t="s">
        <v>133</v>
      </c>
      <c r="E186" s="41"/>
      <c r="F186" s="226" t="s">
        <v>257</v>
      </c>
      <c r="G186" s="41"/>
      <c r="H186" s="41"/>
      <c r="I186" s="222"/>
      <c r="J186" s="41"/>
      <c r="K186" s="41"/>
      <c r="L186" s="45"/>
      <c r="M186" s="223"/>
      <c r="N186" s="224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7" t="s">
        <v>133</v>
      </c>
      <c r="AU186" s="17" t="s">
        <v>21</v>
      </c>
    </row>
    <row r="187" s="13" customFormat="1">
      <c r="A187" s="13"/>
      <c r="B187" s="227"/>
      <c r="C187" s="228"/>
      <c r="D187" s="220" t="s">
        <v>135</v>
      </c>
      <c r="E187" s="229" t="s">
        <v>32</v>
      </c>
      <c r="F187" s="230" t="s">
        <v>258</v>
      </c>
      <c r="G187" s="228"/>
      <c r="H187" s="229" t="s">
        <v>32</v>
      </c>
      <c r="I187" s="231"/>
      <c r="J187" s="228"/>
      <c r="K187" s="228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135</v>
      </c>
      <c r="AU187" s="236" t="s">
        <v>21</v>
      </c>
      <c r="AV187" s="13" t="s">
        <v>85</v>
      </c>
      <c r="AW187" s="13" t="s">
        <v>39</v>
      </c>
      <c r="AX187" s="13" t="s">
        <v>77</v>
      </c>
      <c r="AY187" s="236" t="s">
        <v>122</v>
      </c>
    </row>
    <row r="188" s="14" customFormat="1">
      <c r="A188" s="14"/>
      <c r="B188" s="237"/>
      <c r="C188" s="238"/>
      <c r="D188" s="220" t="s">
        <v>135</v>
      </c>
      <c r="E188" s="239" t="s">
        <v>32</v>
      </c>
      <c r="F188" s="240" t="s">
        <v>259</v>
      </c>
      <c r="G188" s="238"/>
      <c r="H188" s="241">
        <v>73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135</v>
      </c>
      <c r="AU188" s="247" t="s">
        <v>21</v>
      </c>
      <c r="AV188" s="14" t="s">
        <v>21</v>
      </c>
      <c r="AW188" s="14" t="s">
        <v>39</v>
      </c>
      <c r="AX188" s="14" t="s">
        <v>77</v>
      </c>
      <c r="AY188" s="247" t="s">
        <v>122</v>
      </c>
    </row>
    <row r="189" s="15" customFormat="1">
      <c r="A189" s="15"/>
      <c r="B189" s="248"/>
      <c r="C189" s="249"/>
      <c r="D189" s="220" t="s">
        <v>135</v>
      </c>
      <c r="E189" s="250" t="s">
        <v>32</v>
      </c>
      <c r="F189" s="251" t="s">
        <v>140</v>
      </c>
      <c r="G189" s="249"/>
      <c r="H189" s="252">
        <v>73</v>
      </c>
      <c r="I189" s="253"/>
      <c r="J189" s="249"/>
      <c r="K189" s="249"/>
      <c r="L189" s="254"/>
      <c r="M189" s="255"/>
      <c r="N189" s="256"/>
      <c r="O189" s="256"/>
      <c r="P189" s="256"/>
      <c r="Q189" s="256"/>
      <c r="R189" s="256"/>
      <c r="S189" s="256"/>
      <c r="T189" s="25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8" t="s">
        <v>135</v>
      </c>
      <c r="AU189" s="258" t="s">
        <v>21</v>
      </c>
      <c r="AV189" s="15" t="s">
        <v>129</v>
      </c>
      <c r="AW189" s="15" t="s">
        <v>39</v>
      </c>
      <c r="AX189" s="15" t="s">
        <v>85</v>
      </c>
      <c r="AY189" s="258" t="s">
        <v>122</v>
      </c>
    </row>
    <row r="190" s="2" customFormat="1" ht="16.5" customHeight="1">
      <c r="A190" s="39"/>
      <c r="B190" s="40"/>
      <c r="C190" s="207" t="s">
        <v>260</v>
      </c>
      <c r="D190" s="207" t="s">
        <v>124</v>
      </c>
      <c r="E190" s="208" t="s">
        <v>261</v>
      </c>
      <c r="F190" s="209" t="s">
        <v>262</v>
      </c>
      <c r="G190" s="210" t="s">
        <v>127</v>
      </c>
      <c r="H190" s="211">
        <v>123</v>
      </c>
      <c r="I190" s="212"/>
      <c r="J190" s="213">
        <f>ROUND(I190*H190,2)</f>
        <v>0</v>
      </c>
      <c r="K190" s="209" t="s">
        <v>128</v>
      </c>
      <c r="L190" s="45"/>
      <c r="M190" s="214" t="s">
        <v>32</v>
      </c>
      <c r="N190" s="215" t="s">
        <v>48</v>
      </c>
      <c r="O190" s="85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8" t="s">
        <v>129</v>
      </c>
      <c r="AT190" s="218" t="s">
        <v>124</v>
      </c>
      <c r="AU190" s="218" t="s">
        <v>21</v>
      </c>
      <c r="AY190" s="17" t="s">
        <v>122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7" t="s">
        <v>85</v>
      </c>
      <c r="BK190" s="219">
        <f>ROUND(I190*H190,2)</f>
        <v>0</v>
      </c>
      <c r="BL190" s="17" t="s">
        <v>129</v>
      </c>
      <c r="BM190" s="218" t="s">
        <v>263</v>
      </c>
    </row>
    <row r="191" s="2" customFormat="1">
      <c r="A191" s="39"/>
      <c r="B191" s="40"/>
      <c r="C191" s="41"/>
      <c r="D191" s="220" t="s">
        <v>131</v>
      </c>
      <c r="E191" s="41"/>
      <c r="F191" s="221" t="s">
        <v>264</v>
      </c>
      <c r="G191" s="41"/>
      <c r="H191" s="41"/>
      <c r="I191" s="222"/>
      <c r="J191" s="41"/>
      <c r="K191" s="41"/>
      <c r="L191" s="45"/>
      <c r="M191" s="223"/>
      <c r="N191" s="22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7" t="s">
        <v>131</v>
      </c>
      <c r="AU191" s="17" t="s">
        <v>21</v>
      </c>
    </row>
    <row r="192" s="2" customFormat="1">
      <c r="A192" s="39"/>
      <c r="B192" s="40"/>
      <c r="C192" s="41"/>
      <c r="D192" s="225" t="s">
        <v>133</v>
      </c>
      <c r="E192" s="41"/>
      <c r="F192" s="226" t="s">
        <v>265</v>
      </c>
      <c r="G192" s="41"/>
      <c r="H192" s="41"/>
      <c r="I192" s="222"/>
      <c r="J192" s="41"/>
      <c r="K192" s="41"/>
      <c r="L192" s="45"/>
      <c r="M192" s="223"/>
      <c r="N192" s="224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7" t="s">
        <v>133</v>
      </c>
      <c r="AU192" s="17" t="s">
        <v>21</v>
      </c>
    </row>
    <row r="193" s="14" customFormat="1">
      <c r="A193" s="14"/>
      <c r="B193" s="237"/>
      <c r="C193" s="238"/>
      <c r="D193" s="220" t="s">
        <v>135</v>
      </c>
      <c r="E193" s="239" t="s">
        <v>32</v>
      </c>
      <c r="F193" s="240" t="s">
        <v>251</v>
      </c>
      <c r="G193" s="238"/>
      <c r="H193" s="241">
        <v>50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135</v>
      </c>
      <c r="AU193" s="247" t="s">
        <v>21</v>
      </c>
      <c r="AV193" s="14" t="s">
        <v>21</v>
      </c>
      <c r="AW193" s="14" t="s">
        <v>39</v>
      </c>
      <c r="AX193" s="14" t="s">
        <v>77</v>
      </c>
      <c r="AY193" s="247" t="s">
        <v>122</v>
      </c>
    </row>
    <row r="194" s="14" customFormat="1">
      <c r="A194" s="14"/>
      <c r="B194" s="237"/>
      <c r="C194" s="238"/>
      <c r="D194" s="220" t="s">
        <v>135</v>
      </c>
      <c r="E194" s="239" t="s">
        <v>32</v>
      </c>
      <c r="F194" s="240" t="s">
        <v>259</v>
      </c>
      <c r="G194" s="238"/>
      <c r="H194" s="241">
        <v>73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135</v>
      </c>
      <c r="AU194" s="247" t="s">
        <v>21</v>
      </c>
      <c r="AV194" s="14" t="s">
        <v>21</v>
      </c>
      <c r="AW194" s="14" t="s">
        <v>39</v>
      </c>
      <c r="AX194" s="14" t="s">
        <v>77</v>
      </c>
      <c r="AY194" s="247" t="s">
        <v>122</v>
      </c>
    </row>
    <row r="195" s="15" customFormat="1">
      <c r="A195" s="15"/>
      <c r="B195" s="248"/>
      <c r="C195" s="249"/>
      <c r="D195" s="220" t="s">
        <v>135</v>
      </c>
      <c r="E195" s="250" t="s">
        <v>32</v>
      </c>
      <c r="F195" s="251" t="s">
        <v>140</v>
      </c>
      <c r="G195" s="249"/>
      <c r="H195" s="252">
        <v>123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8" t="s">
        <v>135</v>
      </c>
      <c r="AU195" s="258" t="s">
        <v>21</v>
      </c>
      <c r="AV195" s="15" t="s">
        <v>129</v>
      </c>
      <c r="AW195" s="15" t="s">
        <v>39</v>
      </c>
      <c r="AX195" s="15" t="s">
        <v>85</v>
      </c>
      <c r="AY195" s="258" t="s">
        <v>122</v>
      </c>
    </row>
    <row r="196" s="2" customFormat="1" ht="16.5" customHeight="1">
      <c r="A196" s="39"/>
      <c r="B196" s="40"/>
      <c r="C196" s="207" t="s">
        <v>266</v>
      </c>
      <c r="D196" s="207" t="s">
        <v>124</v>
      </c>
      <c r="E196" s="208" t="s">
        <v>267</v>
      </c>
      <c r="F196" s="209" t="s">
        <v>268</v>
      </c>
      <c r="G196" s="210" t="s">
        <v>127</v>
      </c>
      <c r="H196" s="211">
        <v>123</v>
      </c>
      <c r="I196" s="212"/>
      <c r="J196" s="213">
        <f>ROUND(I196*H196,2)</f>
        <v>0</v>
      </c>
      <c r="K196" s="209" t="s">
        <v>128</v>
      </c>
      <c r="L196" s="45"/>
      <c r="M196" s="214" t="s">
        <v>32</v>
      </c>
      <c r="N196" s="215" t="s">
        <v>48</v>
      </c>
      <c r="O196" s="85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8" t="s">
        <v>129</v>
      </c>
      <c r="AT196" s="218" t="s">
        <v>124</v>
      </c>
      <c r="AU196" s="218" t="s">
        <v>21</v>
      </c>
      <c r="AY196" s="17" t="s">
        <v>122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7" t="s">
        <v>85</v>
      </c>
      <c r="BK196" s="219">
        <f>ROUND(I196*H196,2)</f>
        <v>0</v>
      </c>
      <c r="BL196" s="17" t="s">
        <v>129</v>
      </c>
      <c r="BM196" s="218" t="s">
        <v>269</v>
      </c>
    </row>
    <row r="197" s="2" customFormat="1">
      <c r="A197" s="39"/>
      <c r="B197" s="40"/>
      <c r="C197" s="41"/>
      <c r="D197" s="220" t="s">
        <v>131</v>
      </c>
      <c r="E197" s="41"/>
      <c r="F197" s="221" t="s">
        <v>270</v>
      </c>
      <c r="G197" s="41"/>
      <c r="H197" s="41"/>
      <c r="I197" s="222"/>
      <c r="J197" s="41"/>
      <c r="K197" s="41"/>
      <c r="L197" s="45"/>
      <c r="M197" s="223"/>
      <c r="N197" s="22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7" t="s">
        <v>131</v>
      </c>
      <c r="AU197" s="17" t="s">
        <v>21</v>
      </c>
    </row>
    <row r="198" s="2" customFormat="1">
      <c r="A198" s="39"/>
      <c r="B198" s="40"/>
      <c r="C198" s="41"/>
      <c r="D198" s="225" t="s">
        <v>133</v>
      </c>
      <c r="E198" s="41"/>
      <c r="F198" s="226" t="s">
        <v>271</v>
      </c>
      <c r="G198" s="41"/>
      <c r="H198" s="41"/>
      <c r="I198" s="222"/>
      <c r="J198" s="41"/>
      <c r="K198" s="41"/>
      <c r="L198" s="45"/>
      <c r="M198" s="223"/>
      <c r="N198" s="224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7" t="s">
        <v>133</v>
      </c>
      <c r="AU198" s="17" t="s">
        <v>21</v>
      </c>
    </row>
    <row r="199" s="13" customFormat="1">
      <c r="A199" s="13"/>
      <c r="B199" s="227"/>
      <c r="C199" s="228"/>
      <c r="D199" s="220" t="s">
        <v>135</v>
      </c>
      <c r="E199" s="229" t="s">
        <v>32</v>
      </c>
      <c r="F199" s="230" t="s">
        <v>272</v>
      </c>
      <c r="G199" s="228"/>
      <c r="H199" s="229" t="s">
        <v>32</v>
      </c>
      <c r="I199" s="231"/>
      <c r="J199" s="228"/>
      <c r="K199" s="228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135</v>
      </c>
      <c r="AU199" s="236" t="s">
        <v>21</v>
      </c>
      <c r="AV199" s="13" t="s">
        <v>85</v>
      </c>
      <c r="AW199" s="13" t="s">
        <v>39</v>
      </c>
      <c r="AX199" s="13" t="s">
        <v>77</v>
      </c>
      <c r="AY199" s="236" t="s">
        <v>122</v>
      </c>
    </row>
    <row r="200" s="14" customFormat="1">
      <c r="A200" s="14"/>
      <c r="B200" s="237"/>
      <c r="C200" s="238"/>
      <c r="D200" s="220" t="s">
        <v>135</v>
      </c>
      <c r="E200" s="239" t="s">
        <v>32</v>
      </c>
      <c r="F200" s="240" t="s">
        <v>251</v>
      </c>
      <c r="G200" s="238"/>
      <c r="H200" s="241">
        <v>50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135</v>
      </c>
      <c r="AU200" s="247" t="s">
        <v>21</v>
      </c>
      <c r="AV200" s="14" t="s">
        <v>21</v>
      </c>
      <c r="AW200" s="14" t="s">
        <v>39</v>
      </c>
      <c r="AX200" s="14" t="s">
        <v>77</v>
      </c>
      <c r="AY200" s="247" t="s">
        <v>122</v>
      </c>
    </row>
    <row r="201" s="13" customFormat="1">
      <c r="A201" s="13"/>
      <c r="B201" s="227"/>
      <c r="C201" s="228"/>
      <c r="D201" s="220" t="s">
        <v>135</v>
      </c>
      <c r="E201" s="229" t="s">
        <v>32</v>
      </c>
      <c r="F201" s="230" t="s">
        <v>273</v>
      </c>
      <c r="G201" s="228"/>
      <c r="H201" s="229" t="s">
        <v>32</v>
      </c>
      <c r="I201" s="231"/>
      <c r="J201" s="228"/>
      <c r="K201" s="228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135</v>
      </c>
      <c r="AU201" s="236" t="s">
        <v>21</v>
      </c>
      <c r="AV201" s="13" t="s">
        <v>85</v>
      </c>
      <c r="AW201" s="13" t="s">
        <v>39</v>
      </c>
      <c r="AX201" s="13" t="s">
        <v>77</v>
      </c>
      <c r="AY201" s="236" t="s">
        <v>122</v>
      </c>
    </row>
    <row r="202" s="14" customFormat="1">
      <c r="A202" s="14"/>
      <c r="B202" s="237"/>
      <c r="C202" s="238"/>
      <c r="D202" s="220" t="s">
        <v>135</v>
      </c>
      <c r="E202" s="239" t="s">
        <v>32</v>
      </c>
      <c r="F202" s="240" t="s">
        <v>259</v>
      </c>
      <c r="G202" s="238"/>
      <c r="H202" s="241">
        <v>73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135</v>
      </c>
      <c r="AU202" s="247" t="s">
        <v>21</v>
      </c>
      <c r="AV202" s="14" t="s">
        <v>21</v>
      </c>
      <c r="AW202" s="14" t="s">
        <v>39</v>
      </c>
      <c r="AX202" s="14" t="s">
        <v>77</v>
      </c>
      <c r="AY202" s="247" t="s">
        <v>122</v>
      </c>
    </row>
    <row r="203" s="15" customFormat="1">
      <c r="A203" s="15"/>
      <c r="B203" s="248"/>
      <c r="C203" s="249"/>
      <c r="D203" s="220" t="s">
        <v>135</v>
      </c>
      <c r="E203" s="250" t="s">
        <v>32</v>
      </c>
      <c r="F203" s="251" t="s">
        <v>140</v>
      </c>
      <c r="G203" s="249"/>
      <c r="H203" s="252">
        <v>123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135</v>
      </c>
      <c r="AU203" s="258" t="s">
        <v>21</v>
      </c>
      <c r="AV203" s="15" t="s">
        <v>129</v>
      </c>
      <c r="AW203" s="15" t="s">
        <v>39</v>
      </c>
      <c r="AX203" s="15" t="s">
        <v>85</v>
      </c>
      <c r="AY203" s="258" t="s">
        <v>122</v>
      </c>
    </row>
    <row r="204" s="2" customFormat="1" ht="16.5" customHeight="1">
      <c r="A204" s="39"/>
      <c r="B204" s="40"/>
      <c r="C204" s="259" t="s">
        <v>274</v>
      </c>
      <c r="D204" s="259" t="s">
        <v>275</v>
      </c>
      <c r="E204" s="260" t="s">
        <v>276</v>
      </c>
      <c r="F204" s="261" t="s">
        <v>277</v>
      </c>
      <c r="G204" s="262" t="s">
        <v>278</v>
      </c>
      <c r="H204" s="263">
        <v>0.57499999999999996</v>
      </c>
      <c r="I204" s="264"/>
      <c r="J204" s="265">
        <f>ROUND(I204*H204,2)</f>
        <v>0</v>
      </c>
      <c r="K204" s="261" t="s">
        <v>128</v>
      </c>
      <c r="L204" s="266"/>
      <c r="M204" s="267" t="s">
        <v>32</v>
      </c>
      <c r="N204" s="268" t="s">
        <v>48</v>
      </c>
      <c r="O204" s="85"/>
      <c r="P204" s="216">
        <f>O204*H204</f>
        <v>0</v>
      </c>
      <c r="Q204" s="216">
        <v>0.001</v>
      </c>
      <c r="R204" s="216">
        <f>Q204*H204</f>
        <v>0.00057499999999999999</v>
      </c>
      <c r="S204" s="216">
        <v>0</v>
      </c>
      <c r="T204" s="21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8" t="s">
        <v>188</v>
      </c>
      <c r="AT204" s="218" t="s">
        <v>275</v>
      </c>
      <c r="AU204" s="218" t="s">
        <v>21</v>
      </c>
      <c r="AY204" s="17" t="s">
        <v>122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7" t="s">
        <v>85</v>
      </c>
      <c r="BK204" s="219">
        <f>ROUND(I204*H204,2)</f>
        <v>0</v>
      </c>
      <c r="BL204" s="17" t="s">
        <v>129</v>
      </c>
      <c r="BM204" s="218" t="s">
        <v>279</v>
      </c>
    </row>
    <row r="205" s="2" customFormat="1">
      <c r="A205" s="39"/>
      <c r="B205" s="40"/>
      <c r="C205" s="41"/>
      <c r="D205" s="220" t="s">
        <v>131</v>
      </c>
      <c r="E205" s="41"/>
      <c r="F205" s="221" t="s">
        <v>277</v>
      </c>
      <c r="G205" s="41"/>
      <c r="H205" s="41"/>
      <c r="I205" s="222"/>
      <c r="J205" s="41"/>
      <c r="K205" s="41"/>
      <c r="L205" s="45"/>
      <c r="M205" s="223"/>
      <c r="N205" s="22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7" t="s">
        <v>131</v>
      </c>
      <c r="AU205" s="17" t="s">
        <v>21</v>
      </c>
    </row>
    <row r="206" s="14" customFormat="1">
      <c r="A206" s="14"/>
      <c r="B206" s="237"/>
      <c r="C206" s="238"/>
      <c r="D206" s="220" t="s">
        <v>135</v>
      </c>
      <c r="E206" s="239" t="s">
        <v>32</v>
      </c>
      <c r="F206" s="240" t="s">
        <v>280</v>
      </c>
      <c r="G206" s="238"/>
      <c r="H206" s="241">
        <v>0.57499999999999996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135</v>
      </c>
      <c r="AU206" s="247" t="s">
        <v>21</v>
      </c>
      <c r="AV206" s="14" t="s">
        <v>21</v>
      </c>
      <c r="AW206" s="14" t="s">
        <v>39</v>
      </c>
      <c r="AX206" s="14" t="s">
        <v>77</v>
      </c>
      <c r="AY206" s="247" t="s">
        <v>122</v>
      </c>
    </row>
    <row r="207" s="15" customFormat="1">
      <c r="A207" s="15"/>
      <c r="B207" s="248"/>
      <c r="C207" s="249"/>
      <c r="D207" s="220" t="s">
        <v>135</v>
      </c>
      <c r="E207" s="250" t="s">
        <v>32</v>
      </c>
      <c r="F207" s="251" t="s">
        <v>140</v>
      </c>
      <c r="G207" s="249"/>
      <c r="H207" s="252">
        <v>0.57499999999999996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8" t="s">
        <v>135</v>
      </c>
      <c r="AU207" s="258" t="s">
        <v>21</v>
      </c>
      <c r="AV207" s="15" t="s">
        <v>129</v>
      </c>
      <c r="AW207" s="15" t="s">
        <v>39</v>
      </c>
      <c r="AX207" s="15" t="s">
        <v>85</v>
      </c>
      <c r="AY207" s="258" t="s">
        <v>122</v>
      </c>
    </row>
    <row r="208" s="2" customFormat="1" ht="16.5" customHeight="1">
      <c r="A208" s="39"/>
      <c r="B208" s="40"/>
      <c r="C208" s="207" t="s">
        <v>281</v>
      </c>
      <c r="D208" s="207" t="s">
        <v>124</v>
      </c>
      <c r="E208" s="208" t="s">
        <v>282</v>
      </c>
      <c r="F208" s="209" t="s">
        <v>283</v>
      </c>
      <c r="G208" s="210" t="s">
        <v>127</v>
      </c>
      <c r="H208" s="211">
        <v>123</v>
      </c>
      <c r="I208" s="212"/>
      <c r="J208" s="213">
        <f>ROUND(I208*H208,2)</f>
        <v>0</v>
      </c>
      <c r="K208" s="209" t="s">
        <v>128</v>
      </c>
      <c r="L208" s="45"/>
      <c r="M208" s="214" t="s">
        <v>32</v>
      </c>
      <c r="N208" s="215" t="s">
        <v>48</v>
      </c>
      <c r="O208" s="85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8" t="s">
        <v>129</v>
      </c>
      <c r="AT208" s="218" t="s">
        <v>124</v>
      </c>
      <c r="AU208" s="218" t="s">
        <v>21</v>
      </c>
      <c r="AY208" s="17" t="s">
        <v>122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7" t="s">
        <v>85</v>
      </c>
      <c r="BK208" s="219">
        <f>ROUND(I208*H208,2)</f>
        <v>0</v>
      </c>
      <c r="BL208" s="17" t="s">
        <v>129</v>
      </c>
      <c r="BM208" s="218" t="s">
        <v>284</v>
      </c>
    </row>
    <row r="209" s="2" customFormat="1">
      <c r="A209" s="39"/>
      <c r="B209" s="40"/>
      <c r="C209" s="41"/>
      <c r="D209" s="220" t="s">
        <v>131</v>
      </c>
      <c r="E209" s="41"/>
      <c r="F209" s="221" t="s">
        <v>285</v>
      </c>
      <c r="G209" s="41"/>
      <c r="H209" s="41"/>
      <c r="I209" s="222"/>
      <c r="J209" s="41"/>
      <c r="K209" s="41"/>
      <c r="L209" s="45"/>
      <c r="M209" s="223"/>
      <c r="N209" s="22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7" t="s">
        <v>131</v>
      </c>
      <c r="AU209" s="17" t="s">
        <v>21</v>
      </c>
    </row>
    <row r="210" s="2" customFormat="1">
      <c r="A210" s="39"/>
      <c r="B210" s="40"/>
      <c r="C210" s="41"/>
      <c r="D210" s="225" t="s">
        <v>133</v>
      </c>
      <c r="E210" s="41"/>
      <c r="F210" s="226" t="s">
        <v>286</v>
      </c>
      <c r="G210" s="41"/>
      <c r="H210" s="41"/>
      <c r="I210" s="222"/>
      <c r="J210" s="41"/>
      <c r="K210" s="41"/>
      <c r="L210" s="45"/>
      <c r="M210" s="223"/>
      <c r="N210" s="224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7" t="s">
        <v>133</v>
      </c>
      <c r="AU210" s="17" t="s">
        <v>21</v>
      </c>
    </row>
    <row r="211" s="14" customFormat="1">
      <c r="A211" s="14"/>
      <c r="B211" s="237"/>
      <c r="C211" s="238"/>
      <c r="D211" s="220" t="s">
        <v>135</v>
      </c>
      <c r="E211" s="239" t="s">
        <v>32</v>
      </c>
      <c r="F211" s="240" t="s">
        <v>287</v>
      </c>
      <c r="G211" s="238"/>
      <c r="H211" s="241">
        <v>123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135</v>
      </c>
      <c r="AU211" s="247" t="s">
        <v>21</v>
      </c>
      <c r="AV211" s="14" t="s">
        <v>21</v>
      </c>
      <c r="AW211" s="14" t="s">
        <v>39</v>
      </c>
      <c r="AX211" s="14" t="s">
        <v>77</v>
      </c>
      <c r="AY211" s="247" t="s">
        <v>122</v>
      </c>
    </row>
    <row r="212" s="15" customFormat="1">
      <c r="A212" s="15"/>
      <c r="B212" s="248"/>
      <c r="C212" s="249"/>
      <c r="D212" s="220" t="s">
        <v>135</v>
      </c>
      <c r="E212" s="250" t="s">
        <v>32</v>
      </c>
      <c r="F212" s="251" t="s">
        <v>140</v>
      </c>
      <c r="G212" s="249"/>
      <c r="H212" s="252">
        <v>123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8" t="s">
        <v>135</v>
      </c>
      <c r="AU212" s="258" t="s">
        <v>21</v>
      </c>
      <c r="AV212" s="15" t="s">
        <v>129</v>
      </c>
      <c r="AW212" s="15" t="s">
        <v>39</v>
      </c>
      <c r="AX212" s="15" t="s">
        <v>85</v>
      </c>
      <c r="AY212" s="258" t="s">
        <v>122</v>
      </c>
    </row>
    <row r="213" s="2" customFormat="1" ht="16.5" customHeight="1">
      <c r="A213" s="39"/>
      <c r="B213" s="40"/>
      <c r="C213" s="207" t="s">
        <v>7</v>
      </c>
      <c r="D213" s="207" t="s">
        <v>124</v>
      </c>
      <c r="E213" s="208" t="s">
        <v>288</v>
      </c>
      <c r="F213" s="209" t="s">
        <v>289</v>
      </c>
      <c r="G213" s="210" t="s">
        <v>127</v>
      </c>
      <c r="H213" s="211">
        <v>123</v>
      </c>
      <c r="I213" s="212"/>
      <c r="J213" s="213">
        <f>ROUND(I213*H213,2)</f>
        <v>0</v>
      </c>
      <c r="K213" s="209" t="s">
        <v>128</v>
      </c>
      <c r="L213" s="45"/>
      <c r="M213" s="214" t="s">
        <v>32</v>
      </c>
      <c r="N213" s="215" t="s">
        <v>48</v>
      </c>
      <c r="O213" s="85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8" t="s">
        <v>129</v>
      </c>
      <c r="AT213" s="218" t="s">
        <v>124</v>
      </c>
      <c r="AU213" s="218" t="s">
        <v>21</v>
      </c>
      <c r="AY213" s="17" t="s">
        <v>122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7" t="s">
        <v>85</v>
      </c>
      <c r="BK213" s="219">
        <f>ROUND(I213*H213,2)</f>
        <v>0</v>
      </c>
      <c r="BL213" s="17" t="s">
        <v>129</v>
      </c>
      <c r="BM213" s="218" t="s">
        <v>290</v>
      </c>
    </row>
    <row r="214" s="2" customFormat="1">
      <c r="A214" s="39"/>
      <c r="B214" s="40"/>
      <c r="C214" s="41"/>
      <c r="D214" s="220" t="s">
        <v>131</v>
      </c>
      <c r="E214" s="41"/>
      <c r="F214" s="221" t="s">
        <v>291</v>
      </c>
      <c r="G214" s="41"/>
      <c r="H214" s="41"/>
      <c r="I214" s="222"/>
      <c r="J214" s="41"/>
      <c r="K214" s="41"/>
      <c r="L214" s="45"/>
      <c r="M214" s="223"/>
      <c r="N214" s="224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7" t="s">
        <v>131</v>
      </c>
      <c r="AU214" s="17" t="s">
        <v>21</v>
      </c>
    </row>
    <row r="215" s="2" customFormat="1">
      <c r="A215" s="39"/>
      <c r="B215" s="40"/>
      <c r="C215" s="41"/>
      <c r="D215" s="225" t="s">
        <v>133</v>
      </c>
      <c r="E215" s="41"/>
      <c r="F215" s="226" t="s">
        <v>292</v>
      </c>
      <c r="G215" s="41"/>
      <c r="H215" s="41"/>
      <c r="I215" s="222"/>
      <c r="J215" s="41"/>
      <c r="K215" s="41"/>
      <c r="L215" s="45"/>
      <c r="M215" s="223"/>
      <c r="N215" s="224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7" t="s">
        <v>133</v>
      </c>
      <c r="AU215" s="17" t="s">
        <v>21</v>
      </c>
    </row>
    <row r="216" s="14" customFormat="1">
      <c r="A216" s="14"/>
      <c r="B216" s="237"/>
      <c r="C216" s="238"/>
      <c r="D216" s="220" t="s">
        <v>135</v>
      </c>
      <c r="E216" s="239" t="s">
        <v>32</v>
      </c>
      <c r="F216" s="240" t="s">
        <v>287</v>
      </c>
      <c r="G216" s="238"/>
      <c r="H216" s="241">
        <v>123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135</v>
      </c>
      <c r="AU216" s="247" t="s">
        <v>21</v>
      </c>
      <c r="AV216" s="14" t="s">
        <v>21</v>
      </c>
      <c r="AW216" s="14" t="s">
        <v>39</v>
      </c>
      <c r="AX216" s="14" t="s">
        <v>77</v>
      </c>
      <c r="AY216" s="247" t="s">
        <v>122</v>
      </c>
    </row>
    <row r="217" s="15" customFormat="1">
      <c r="A217" s="15"/>
      <c r="B217" s="248"/>
      <c r="C217" s="249"/>
      <c r="D217" s="220" t="s">
        <v>135</v>
      </c>
      <c r="E217" s="250" t="s">
        <v>32</v>
      </c>
      <c r="F217" s="251" t="s">
        <v>140</v>
      </c>
      <c r="G217" s="249"/>
      <c r="H217" s="252">
        <v>123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8" t="s">
        <v>135</v>
      </c>
      <c r="AU217" s="258" t="s">
        <v>21</v>
      </c>
      <c r="AV217" s="15" t="s">
        <v>129</v>
      </c>
      <c r="AW217" s="15" t="s">
        <v>39</v>
      </c>
      <c r="AX217" s="15" t="s">
        <v>85</v>
      </c>
      <c r="AY217" s="258" t="s">
        <v>122</v>
      </c>
    </row>
    <row r="218" s="12" customFormat="1" ht="22.8" customHeight="1">
      <c r="A218" s="12"/>
      <c r="B218" s="191"/>
      <c r="C218" s="192"/>
      <c r="D218" s="193" t="s">
        <v>76</v>
      </c>
      <c r="E218" s="205" t="s">
        <v>162</v>
      </c>
      <c r="F218" s="205" t="s">
        <v>293</v>
      </c>
      <c r="G218" s="192"/>
      <c r="H218" s="192"/>
      <c r="I218" s="195"/>
      <c r="J218" s="206">
        <f>BK218</f>
        <v>0</v>
      </c>
      <c r="K218" s="192"/>
      <c r="L218" s="197"/>
      <c r="M218" s="198"/>
      <c r="N218" s="199"/>
      <c r="O218" s="199"/>
      <c r="P218" s="200">
        <f>SUM(P219:P250)</f>
        <v>0</v>
      </c>
      <c r="Q218" s="199"/>
      <c r="R218" s="200">
        <f>SUM(R219:R250)</f>
        <v>675.22367999999994</v>
      </c>
      <c r="S218" s="199"/>
      <c r="T218" s="201">
        <f>SUM(T219:T250)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85</v>
      </c>
      <c r="AT218" s="203" t="s">
        <v>76</v>
      </c>
      <c r="AU218" s="203" t="s">
        <v>85</v>
      </c>
      <c r="AY218" s="202" t="s">
        <v>122</v>
      </c>
      <c r="BK218" s="204">
        <f>SUM(BK219:BK250)</f>
        <v>0</v>
      </c>
    </row>
    <row r="219" s="2" customFormat="1" ht="16.5" customHeight="1">
      <c r="A219" s="39"/>
      <c r="B219" s="40"/>
      <c r="C219" s="207" t="s">
        <v>294</v>
      </c>
      <c r="D219" s="207" t="s">
        <v>124</v>
      </c>
      <c r="E219" s="208" t="s">
        <v>295</v>
      </c>
      <c r="F219" s="209" t="s">
        <v>296</v>
      </c>
      <c r="G219" s="210" t="s">
        <v>127</v>
      </c>
      <c r="H219" s="211">
        <v>604</v>
      </c>
      <c r="I219" s="212"/>
      <c r="J219" s="213">
        <f>ROUND(I219*H219,2)</f>
        <v>0</v>
      </c>
      <c r="K219" s="209" t="s">
        <v>128</v>
      </c>
      <c r="L219" s="45"/>
      <c r="M219" s="214" t="s">
        <v>32</v>
      </c>
      <c r="N219" s="215" t="s">
        <v>48</v>
      </c>
      <c r="O219" s="85"/>
      <c r="P219" s="216">
        <f>O219*H219</f>
        <v>0</v>
      </c>
      <c r="Q219" s="216">
        <v>0.091999999999999998</v>
      </c>
      <c r="R219" s="216">
        <f>Q219*H219</f>
        <v>55.567999999999998</v>
      </c>
      <c r="S219" s="216">
        <v>0</v>
      </c>
      <c r="T219" s="21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8" t="s">
        <v>129</v>
      </c>
      <c r="AT219" s="218" t="s">
        <v>124</v>
      </c>
      <c r="AU219" s="218" t="s">
        <v>21</v>
      </c>
      <c r="AY219" s="17" t="s">
        <v>122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7" t="s">
        <v>85</v>
      </c>
      <c r="BK219" s="219">
        <f>ROUND(I219*H219,2)</f>
        <v>0</v>
      </c>
      <c r="BL219" s="17" t="s">
        <v>129</v>
      </c>
      <c r="BM219" s="218" t="s">
        <v>297</v>
      </c>
    </row>
    <row r="220" s="2" customFormat="1">
      <c r="A220" s="39"/>
      <c r="B220" s="40"/>
      <c r="C220" s="41"/>
      <c r="D220" s="220" t="s">
        <v>131</v>
      </c>
      <c r="E220" s="41"/>
      <c r="F220" s="221" t="s">
        <v>298</v>
      </c>
      <c r="G220" s="41"/>
      <c r="H220" s="41"/>
      <c r="I220" s="222"/>
      <c r="J220" s="41"/>
      <c r="K220" s="41"/>
      <c r="L220" s="45"/>
      <c r="M220" s="223"/>
      <c r="N220" s="22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7" t="s">
        <v>131</v>
      </c>
      <c r="AU220" s="17" t="s">
        <v>21</v>
      </c>
    </row>
    <row r="221" s="2" customFormat="1">
      <c r="A221" s="39"/>
      <c r="B221" s="40"/>
      <c r="C221" s="41"/>
      <c r="D221" s="225" t="s">
        <v>133</v>
      </c>
      <c r="E221" s="41"/>
      <c r="F221" s="226" t="s">
        <v>299</v>
      </c>
      <c r="G221" s="41"/>
      <c r="H221" s="41"/>
      <c r="I221" s="222"/>
      <c r="J221" s="41"/>
      <c r="K221" s="41"/>
      <c r="L221" s="45"/>
      <c r="M221" s="223"/>
      <c r="N221" s="224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7" t="s">
        <v>133</v>
      </c>
      <c r="AU221" s="17" t="s">
        <v>21</v>
      </c>
    </row>
    <row r="222" s="14" customFormat="1">
      <c r="A222" s="14"/>
      <c r="B222" s="237"/>
      <c r="C222" s="238"/>
      <c r="D222" s="220" t="s">
        <v>135</v>
      </c>
      <c r="E222" s="239" t="s">
        <v>32</v>
      </c>
      <c r="F222" s="240" t="s">
        <v>244</v>
      </c>
      <c r="G222" s="238"/>
      <c r="H222" s="241">
        <v>604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135</v>
      </c>
      <c r="AU222" s="247" t="s">
        <v>21</v>
      </c>
      <c r="AV222" s="14" t="s">
        <v>21</v>
      </c>
      <c r="AW222" s="14" t="s">
        <v>39</v>
      </c>
      <c r="AX222" s="14" t="s">
        <v>77</v>
      </c>
      <c r="AY222" s="247" t="s">
        <v>122</v>
      </c>
    </row>
    <row r="223" s="15" customFormat="1">
      <c r="A223" s="15"/>
      <c r="B223" s="248"/>
      <c r="C223" s="249"/>
      <c r="D223" s="220" t="s">
        <v>135</v>
      </c>
      <c r="E223" s="250" t="s">
        <v>32</v>
      </c>
      <c r="F223" s="251" t="s">
        <v>140</v>
      </c>
      <c r="G223" s="249"/>
      <c r="H223" s="252">
        <v>604</v>
      </c>
      <c r="I223" s="253"/>
      <c r="J223" s="249"/>
      <c r="K223" s="249"/>
      <c r="L223" s="254"/>
      <c r="M223" s="255"/>
      <c r="N223" s="256"/>
      <c r="O223" s="256"/>
      <c r="P223" s="256"/>
      <c r="Q223" s="256"/>
      <c r="R223" s="256"/>
      <c r="S223" s="256"/>
      <c r="T223" s="25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8" t="s">
        <v>135</v>
      </c>
      <c r="AU223" s="258" t="s">
        <v>21</v>
      </c>
      <c r="AV223" s="15" t="s">
        <v>129</v>
      </c>
      <c r="AW223" s="15" t="s">
        <v>39</v>
      </c>
      <c r="AX223" s="15" t="s">
        <v>85</v>
      </c>
      <c r="AY223" s="258" t="s">
        <v>122</v>
      </c>
    </row>
    <row r="224" s="2" customFormat="1" ht="16.5" customHeight="1">
      <c r="A224" s="39"/>
      <c r="B224" s="40"/>
      <c r="C224" s="207" t="s">
        <v>300</v>
      </c>
      <c r="D224" s="207" t="s">
        <v>124</v>
      </c>
      <c r="E224" s="208" t="s">
        <v>301</v>
      </c>
      <c r="F224" s="209" t="s">
        <v>302</v>
      </c>
      <c r="G224" s="210" t="s">
        <v>127</v>
      </c>
      <c r="H224" s="211">
        <v>604</v>
      </c>
      <c r="I224" s="212"/>
      <c r="J224" s="213">
        <f>ROUND(I224*H224,2)</f>
        <v>0</v>
      </c>
      <c r="K224" s="209" t="s">
        <v>128</v>
      </c>
      <c r="L224" s="45"/>
      <c r="M224" s="214" t="s">
        <v>32</v>
      </c>
      <c r="N224" s="215" t="s">
        <v>48</v>
      </c>
      <c r="O224" s="85"/>
      <c r="P224" s="216">
        <f>O224*H224</f>
        <v>0</v>
      </c>
      <c r="Q224" s="216">
        <v>0.318</v>
      </c>
      <c r="R224" s="216">
        <f>Q224*H224</f>
        <v>192.072</v>
      </c>
      <c r="S224" s="216">
        <v>0</v>
      </c>
      <c r="T224" s="21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8" t="s">
        <v>129</v>
      </c>
      <c r="AT224" s="218" t="s">
        <v>124</v>
      </c>
      <c r="AU224" s="218" t="s">
        <v>21</v>
      </c>
      <c r="AY224" s="17" t="s">
        <v>122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7" t="s">
        <v>85</v>
      </c>
      <c r="BK224" s="219">
        <f>ROUND(I224*H224,2)</f>
        <v>0</v>
      </c>
      <c r="BL224" s="17" t="s">
        <v>129</v>
      </c>
      <c r="BM224" s="218" t="s">
        <v>303</v>
      </c>
    </row>
    <row r="225" s="2" customFormat="1">
      <c r="A225" s="39"/>
      <c r="B225" s="40"/>
      <c r="C225" s="41"/>
      <c r="D225" s="220" t="s">
        <v>131</v>
      </c>
      <c r="E225" s="41"/>
      <c r="F225" s="221" t="s">
        <v>304</v>
      </c>
      <c r="G225" s="41"/>
      <c r="H225" s="41"/>
      <c r="I225" s="222"/>
      <c r="J225" s="41"/>
      <c r="K225" s="41"/>
      <c r="L225" s="45"/>
      <c r="M225" s="223"/>
      <c r="N225" s="224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7" t="s">
        <v>131</v>
      </c>
      <c r="AU225" s="17" t="s">
        <v>21</v>
      </c>
    </row>
    <row r="226" s="2" customFormat="1">
      <c r="A226" s="39"/>
      <c r="B226" s="40"/>
      <c r="C226" s="41"/>
      <c r="D226" s="225" t="s">
        <v>133</v>
      </c>
      <c r="E226" s="41"/>
      <c r="F226" s="226" t="s">
        <v>305</v>
      </c>
      <c r="G226" s="41"/>
      <c r="H226" s="41"/>
      <c r="I226" s="222"/>
      <c r="J226" s="41"/>
      <c r="K226" s="41"/>
      <c r="L226" s="45"/>
      <c r="M226" s="223"/>
      <c r="N226" s="224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7" t="s">
        <v>133</v>
      </c>
      <c r="AU226" s="17" t="s">
        <v>21</v>
      </c>
    </row>
    <row r="227" s="14" customFormat="1">
      <c r="A227" s="14"/>
      <c r="B227" s="237"/>
      <c r="C227" s="238"/>
      <c r="D227" s="220" t="s">
        <v>135</v>
      </c>
      <c r="E227" s="239" t="s">
        <v>32</v>
      </c>
      <c r="F227" s="240" t="s">
        <v>244</v>
      </c>
      <c r="G227" s="238"/>
      <c r="H227" s="241">
        <v>604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135</v>
      </c>
      <c r="AU227" s="247" t="s">
        <v>21</v>
      </c>
      <c r="AV227" s="14" t="s">
        <v>21</v>
      </c>
      <c r="AW227" s="14" t="s">
        <v>39</v>
      </c>
      <c r="AX227" s="14" t="s">
        <v>77</v>
      </c>
      <c r="AY227" s="247" t="s">
        <v>122</v>
      </c>
    </row>
    <row r="228" s="15" customFormat="1">
      <c r="A228" s="15"/>
      <c r="B228" s="248"/>
      <c r="C228" s="249"/>
      <c r="D228" s="220" t="s">
        <v>135</v>
      </c>
      <c r="E228" s="250" t="s">
        <v>32</v>
      </c>
      <c r="F228" s="251" t="s">
        <v>140</v>
      </c>
      <c r="G228" s="249"/>
      <c r="H228" s="252">
        <v>604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8" t="s">
        <v>135</v>
      </c>
      <c r="AU228" s="258" t="s">
        <v>21</v>
      </c>
      <c r="AV228" s="15" t="s">
        <v>129</v>
      </c>
      <c r="AW228" s="15" t="s">
        <v>39</v>
      </c>
      <c r="AX228" s="15" t="s">
        <v>85</v>
      </c>
      <c r="AY228" s="258" t="s">
        <v>122</v>
      </c>
    </row>
    <row r="229" s="2" customFormat="1" ht="16.5" customHeight="1">
      <c r="A229" s="39"/>
      <c r="B229" s="40"/>
      <c r="C229" s="207" t="s">
        <v>306</v>
      </c>
      <c r="D229" s="207" t="s">
        <v>124</v>
      </c>
      <c r="E229" s="208" t="s">
        <v>307</v>
      </c>
      <c r="F229" s="209" t="s">
        <v>308</v>
      </c>
      <c r="G229" s="210" t="s">
        <v>127</v>
      </c>
      <c r="H229" s="211">
        <v>604</v>
      </c>
      <c r="I229" s="212"/>
      <c r="J229" s="213">
        <f>ROUND(I229*H229,2)</f>
        <v>0</v>
      </c>
      <c r="K229" s="209" t="s">
        <v>128</v>
      </c>
      <c r="L229" s="45"/>
      <c r="M229" s="214" t="s">
        <v>32</v>
      </c>
      <c r="N229" s="215" t="s">
        <v>48</v>
      </c>
      <c r="O229" s="85"/>
      <c r="P229" s="216">
        <f>O229*H229</f>
        <v>0</v>
      </c>
      <c r="Q229" s="216">
        <v>0.35699999999999998</v>
      </c>
      <c r="R229" s="216">
        <f>Q229*H229</f>
        <v>215.62799999999999</v>
      </c>
      <c r="S229" s="216">
        <v>0</v>
      </c>
      <c r="T229" s="21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8" t="s">
        <v>129</v>
      </c>
      <c r="AT229" s="218" t="s">
        <v>124</v>
      </c>
      <c r="AU229" s="218" t="s">
        <v>21</v>
      </c>
      <c r="AY229" s="17" t="s">
        <v>122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7" t="s">
        <v>85</v>
      </c>
      <c r="BK229" s="219">
        <f>ROUND(I229*H229,2)</f>
        <v>0</v>
      </c>
      <c r="BL229" s="17" t="s">
        <v>129</v>
      </c>
      <c r="BM229" s="218" t="s">
        <v>309</v>
      </c>
    </row>
    <row r="230" s="2" customFormat="1">
      <c r="A230" s="39"/>
      <c r="B230" s="40"/>
      <c r="C230" s="41"/>
      <c r="D230" s="220" t="s">
        <v>131</v>
      </c>
      <c r="E230" s="41"/>
      <c r="F230" s="221" t="s">
        <v>310</v>
      </c>
      <c r="G230" s="41"/>
      <c r="H230" s="41"/>
      <c r="I230" s="222"/>
      <c r="J230" s="41"/>
      <c r="K230" s="41"/>
      <c r="L230" s="45"/>
      <c r="M230" s="223"/>
      <c r="N230" s="224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7" t="s">
        <v>131</v>
      </c>
      <c r="AU230" s="17" t="s">
        <v>21</v>
      </c>
    </row>
    <row r="231" s="2" customFormat="1">
      <c r="A231" s="39"/>
      <c r="B231" s="40"/>
      <c r="C231" s="41"/>
      <c r="D231" s="225" t="s">
        <v>133</v>
      </c>
      <c r="E231" s="41"/>
      <c r="F231" s="226" t="s">
        <v>311</v>
      </c>
      <c r="G231" s="41"/>
      <c r="H231" s="41"/>
      <c r="I231" s="222"/>
      <c r="J231" s="41"/>
      <c r="K231" s="41"/>
      <c r="L231" s="45"/>
      <c r="M231" s="223"/>
      <c r="N231" s="224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7" t="s">
        <v>133</v>
      </c>
      <c r="AU231" s="17" t="s">
        <v>21</v>
      </c>
    </row>
    <row r="232" s="14" customFormat="1">
      <c r="A232" s="14"/>
      <c r="B232" s="237"/>
      <c r="C232" s="238"/>
      <c r="D232" s="220" t="s">
        <v>135</v>
      </c>
      <c r="E232" s="239" t="s">
        <v>32</v>
      </c>
      <c r="F232" s="240" t="s">
        <v>244</v>
      </c>
      <c r="G232" s="238"/>
      <c r="H232" s="241">
        <v>604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135</v>
      </c>
      <c r="AU232" s="247" t="s">
        <v>21</v>
      </c>
      <c r="AV232" s="14" t="s">
        <v>21</v>
      </c>
      <c r="AW232" s="14" t="s">
        <v>39</v>
      </c>
      <c r="AX232" s="14" t="s">
        <v>77</v>
      </c>
      <c r="AY232" s="247" t="s">
        <v>122</v>
      </c>
    </row>
    <row r="233" s="15" customFormat="1">
      <c r="A233" s="15"/>
      <c r="B233" s="248"/>
      <c r="C233" s="249"/>
      <c r="D233" s="220" t="s">
        <v>135</v>
      </c>
      <c r="E233" s="250" t="s">
        <v>32</v>
      </c>
      <c r="F233" s="251" t="s">
        <v>140</v>
      </c>
      <c r="G233" s="249"/>
      <c r="H233" s="252">
        <v>604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8" t="s">
        <v>135</v>
      </c>
      <c r="AU233" s="258" t="s">
        <v>21</v>
      </c>
      <c r="AV233" s="15" t="s">
        <v>129</v>
      </c>
      <c r="AW233" s="15" t="s">
        <v>39</v>
      </c>
      <c r="AX233" s="15" t="s">
        <v>85</v>
      </c>
      <c r="AY233" s="258" t="s">
        <v>122</v>
      </c>
    </row>
    <row r="234" s="2" customFormat="1" ht="16.5" customHeight="1">
      <c r="A234" s="39"/>
      <c r="B234" s="40"/>
      <c r="C234" s="207" t="s">
        <v>312</v>
      </c>
      <c r="D234" s="207" t="s">
        <v>124</v>
      </c>
      <c r="E234" s="208" t="s">
        <v>313</v>
      </c>
      <c r="F234" s="209" t="s">
        <v>314</v>
      </c>
      <c r="G234" s="210" t="s">
        <v>127</v>
      </c>
      <c r="H234" s="211">
        <v>604</v>
      </c>
      <c r="I234" s="212"/>
      <c r="J234" s="213">
        <f>ROUND(I234*H234,2)</f>
        <v>0</v>
      </c>
      <c r="K234" s="209" t="s">
        <v>128</v>
      </c>
      <c r="L234" s="45"/>
      <c r="M234" s="214" t="s">
        <v>32</v>
      </c>
      <c r="N234" s="215" t="s">
        <v>48</v>
      </c>
      <c r="O234" s="85"/>
      <c r="P234" s="216">
        <f>O234*H234</f>
        <v>0</v>
      </c>
      <c r="Q234" s="216">
        <v>0.091999999999999998</v>
      </c>
      <c r="R234" s="216">
        <f>Q234*H234</f>
        <v>55.567999999999998</v>
      </c>
      <c r="S234" s="216">
        <v>0</v>
      </c>
      <c r="T234" s="21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8" t="s">
        <v>129</v>
      </c>
      <c r="AT234" s="218" t="s">
        <v>124</v>
      </c>
      <c r="AU234" s="218" t="s">
        <v>21</v>
      </c>
      <c r="AY234" s="17" t="s">
        <v>122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7" t="s">
        <v>85</v>
      </c>
      <c r="BK234" s="219">
        <f>ROUND(I234*H234,2)</f>
        <v>0</v>
      </c>
      <c r="BL234" s="17" t="s">
        <v>129</v>
      </c>
      <c r="BM234" s="218" t="s">
        <v>315</v>
      </c>
    </row>
    <row r="235" s="2" customFormat="1">
      <c r="A235" s="39"/>
      <c r="B235" s="40"/>
      <c r="C235" s="41"/>
      <c r="D235" s="220" t="s">
        <v>131</v>
      </c>
      <c r="E235" s="41"/>
      <c r="F235" s="221" t="s">
        <v>316</v>
      </c>
      <c r="G235" s="41"/>
      <c r="H235" s="41"/>
      <c r="I235" s="222"/>
      <c r="J235" s="41"/>
      <c r="K235" s="41"/>
      <c r="L235" s="45"/>
      <c r="M235" s="223"/>
      <c r="N235" s="224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7" t="s">
        <v>131</v>
      </c>
      <c r="AU235" s="17" t="s">
        <v>21</v>
      </c>
    </row>
    <row r="236" s="2" customFormat="1">
      <c r="A236" s="39"/>
      <c r="B236" s="40"/>
      <c r="C236" s="41"/>
      <c r="D236" s="225" t="s">
        <v>133</v>
      </c>
      <c r="E236" s="41"/>
      <c r="F236" s="226" t="s">
        <v>317</v>
      </c>
      <c r="G236" s="41"/>
      <c r="H236" s="41"/>
      <c r="I236" s="222"/>
      <c r="J236" s="41"/>
      <c r="K236" s="41"/>
      <c r="L236" s="45"/>
      <c r="M236" s="223"/>
      <c r="N236" s="224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7" t="s">
        <v>133</v>
      </c>
      <c r="AU236" s="17" t="s">
        <v>21</v>
      </c>
    </row>
    <row r="237" s="13" customFormat="1">
      <c r="A237" s="13"/>
      <c r="B237" s="227"/>
      <c r="C237" s="228"/>
      <c r="D237" s="220" t="s">
        <v>135</v>
      </c>
      <c r="E237" s="229" t="s">
        <v>32</v>
      </c>
      <c r="F237" s="230" t="s">
        <v>318</v>
      </c>
      <c r="G237" s="228"/>
      <c r="H237" s="229" t="s">
        <v>32</v>
      </c>
      <c r="I237" s="231"/>
      <c r="J237" s="228"/>
      <c r="K237" s="228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135</v>
      </c>
      <c r="AU237" s="236" t="s">
        <v>21</v>
      </c>
      <c r="AV237" s="13" t="s">
        <v>85</v>
      </c>
      <c r="AW237" s="13" t="s">
        <v>39</v>
      </c>
      <c r="AX237" s="13" t="s">
        <v>77</v>
      </c>
      <c r="AY237" s="236" t="s">
        <v>122</v>
      </c>
    </row>
    <row r="238" s="14" customFormat="1">
      <c r="A238" s="14"/>
      <c r="B238" s="237"/>
      <c r="C238" s="238"/>
      <c r="D238" s="220" t="s">
        <v>135</v>
      </c>
      <c r="E238" s="239" t="s">
        <v>32</v>
      </c>
      <c r="F238" s="240" t="s">
        <v>146</v>
      </c>
      <c r="G238" s="238"/>
      <c r="H238" s="241">
        <v>26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135</v>
      </c>
      <c r="AU238" s="247" t="s">
        <v>21</v>
      </c>
      <c r="AV238" s="14" t="s">
        <v>21</v>
      </c>
      <c r="AW238" s="14" t="s">
        <v>39</v>
      </c>
      <c r="AX238" s="14" t="s">
        <v>77</v>
      </c>
      <c r="AY238" s="247" t="s">
        <v>122</v>
      </c>
    </row>
    <row r="239" s="13" customFormat="1">
      <c r="A239" s="13"/>
      <c r="B239" s="227"/>
      <c r="C239" s="228"/>
      <c r="D239" s="220" t="s">
        <v>135</v>
      </c>
      <c r="E239" s="229" t="s">
        <v>32</v>
      </c>
      <c r="F239" s="230" t="s">
        <v>319</v>
      </c>
      <c r="G239" s="228"/>
      <c r="H239" s="229" t="s">
        <v>32</v>
      </c>
      <c r="I239" s="231"/>
      <c r="J239" s="228"/>
      <c r="K239" s="228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135</v>
      </c>
      <c r="AU239" s="236" t="s">
        <v>21</v>
      </c>
      <c r="AV239" s="13" t="s">
        <v>85</v>
      </c>
      <c r="AW239" s="13" t="s">
        <v>39</v>
      </c>
      <c r="AX239" s="13" t="s">
        <v>77</v>
      </c>
      <c r="AY239" s="236" t="s">
        <v>122</v>
      </c>
    </row>
    <row r="240" s="14" customFormat="1">
      <c r="A240" s="14"/>
      <c r="B240" s="237"/>
      <c r="C240" s="238"/>
      <c r="D240" s="220" t="s">
        <v>135</v>
      </c>
      <c r="E240" s="239" t="s">
        <v>32</v>
      </c>
      <c r="F240" s="240" t="s">
        <v>177</v>
      </c>
      <c r="G240" s="238"/>
      <c r="H240" s="241">
        <v>578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135</v>
      </c>
      <c r="AU240" s="247" t="s">
        <v>21</v>
      </c>
      <c r="AV240" s="14" t="s">
        <v>21</v>
      </c>
      <c r="AW240" s="14" t="s">
        <v>39</v>
      </c>
      <c r="AX240" s="14" t="s">
        <v>77</v>
      </c>
      <c r="AY240" s="247" t="s">
        <v>122</v>
      </c>
    </row>
    <row r="241" s="15" customFormat="1">
      <c r="A241" s="15"/>
      <c r="B241" s="248"/>
      <c r="C241" s="249"/>
      <c r="D241" s="220" t="s">
        <v>135</v>
      </c>
      <c r="E241" s="250" t="s">
        <v>32</v>
      </c>
      <c r="F241" s="251" t="s">
        <v>140</v>
      </c>
      <c r="G241" s="249"/>
      <c r="H241" s="252">
        <v>604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8" t="s">
        <v>135</v>
      </c>
      <c r="AU241" s="258" t="s">
        <v>21</v>
      </c>
      <c r="AV241" s="15" t="s">
        <v>129</v>
      </c>
      <c r="AW241" s="15" t="s">
        <v>39</v>
      </c>
      <c r="AX241" s="15" t="s">
        <v>85</v>
      </c>
      <c r="AY241" s="258" t="s">
        <v>122</v>
      </c>
    </row>
    <row r="242" s="2" customFormat="1" ht="21.75" customHeight="1">
      <c r="A242" s="39"/>
      <c r="B242" s="40"/>
      <c r="C242" s="207" t="s">
        <v>146</v>
      </c>
      <c r="D242" s="207" t="s">
        <v>124</v>
      </c>
      <c r="E242" s="208" t="s">
        <v>320</v>
      </c>
      <c r="F242" s="209" t="s">
        <v>321</v>
      </c>
      <c r="G242" s="210" t="s">
        <v>127</v>
      </c>
      <c r="H242" s="211">
        <v>604</v>
      </c>
      <c r="I242" s="212"/>
      <c r="J242" s="213">
        <f>ROUND(I242*H242,2)</f>
        <v>0</v>
      </c>
      <c r="K242" s="209" t="s">
        <v>128</v>
      </c>
      <c r="L242" s="45"/>
      <c r="M242" s="214" t="s">
        <v>32</v>
      </c>
      <c r="N242" s="215" t="s">
        <v>48</v>
      </c>
      <c r="O242" s="85"/>
      <c r="P242" s="216">
        <f>O242*H242</f>
        <v>0</v>
      </c>
      <c r="Q242" s="216">
        <v>0.090620000000000006</v>
      </c>
      <c r="R242" s="216">
        <f>Q242*H242</f>
        <v>54.734480000000005</v>
      </c>
      <c r="S242" s="216">
        <v>0</v>
      </c>
      <c r="T242" s="21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8" t="s">
        <v>129</v>
      </c>
      <c r="AT242" s="218" t="s">
        <v>124</v>
      </c>
      <c r="AU242" s="218" t="s">
        <v>21</v>
      </c>
      <c r="AY242" s="17" t="s">
        <v>122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7" t="s">
        <v>85</v>
      </c>
      <c r="BK242" s="219">
        <f>ROUND(I242*H242,2)</f>
        <v>0</v>
      </c>
      <c r="BL242" s="17" t="s">
        <v>129</v>
      </c>
      <c r="BM242" s="218" t="s">
        <v>322</v>
      </c>
    </row>
    <row r="243" s="2" customFormat="1">
      <c r="A243" s="39"/>
      <c r="B243" s="40"/>
      <c r="C243" s="41"/>
      <c r="D243" s="220" t="s">
        <v>131</v>
      </c>
      <c r="E243" s="41"/>
      <c r="F243" s="221" t="s">
        <v>323</v>
      </c>
      <c r="G243" s="41"/>
      <c r="H243" s="41"/>
      <c r="I243" s="222"/>
      <c r="J243" s="41"/>
      <c r="K243" s="41"/>
      <c r="L243" s="45"/>
      <c r="M243" s="223"/>
      <c r="N243" s="224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7" t="s">
        <v>131</v>
      </c>
      <c r="AU243" s="17" t="s">
        <v>21</v>
      </c>
    </row>
    <row r="244" s="2" customFormat="1">
      <c r="A244" s="39"/>
      <c r="B244" s="40"/>
      <c r="C244" s="41"/>
      <c r="D244" s="225" t="s">
        <v>133</v>
      </c>
      <c r="E244" s="41"/>
      <c r="F244" s="226" t="s">
        <v>324</v>
      </c>
      <c r="G244" s="41"/>
      <c r="H244" s="41"/>
      <c r="I244" s="222"/>
      <c r="J244" s="41"/>
      <c r="K244" s="41"/>
      <c r="L244" s="45"/>
      <c r="M244" s="223"/>
      <c r="N244" s="224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7" t="s">
        <v>133</v>
      </c>
      <c r="AU244" s="17" t="s">
        <v>21</v>
      </c>
    </row>
    <row r="245" s="14" customFormat="1">
      <c r="A245" s="14"/>
      <c r="B245" s="237"/>
      <c r="C245" s="238"/>
      <c r="D245" s="220" t="s">
        <v>135</v>
      </c>
      <c r="E245" s="239" t="s">
        <v>32</v>
      </c>
      <c r="F245" s="240" t="s">
        <v>244</v>
      </c>
      <c r="G245" s="238"/>
      <c r="H245" s="241">
        <v>604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135</v>
      </c>
      <c r="AU245" s="247" t="s">
        <v>21</v>
      </c>
      <c r="AV245" s="14" t="s">
        <v>21</v>
      </c>
      <c r="AW245" s="14" t="s">
        <v>39</v>
      </c>
      <c r="AX245" s="14" t="s">
        <v>77</v>
      </c>
      <c r="AY245" s="247" t="s">
        <v>122</v>
      </c>
    </row>
    <row r="246" s="15" customFormat="1">
      <c r="A246" s="15"/>
      <c r="B246" s="248"/>
      <c r="C246" s="249"/>
      <c r="D246" s="220" t="s">
        <v>135</v>
      </c>
      <c r="E246" s="250" t="s">
        <v>32</v>
      </c>
      <c r="F246" s="251" t="s">
        <v>140</v>
      </c>
      <c r="G246" s="249"/>
      <c r="H246" s="252">
        <v>604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8" t="s">
        <v>135</v>
      </c>
      <c r="AU246" s="258" t="s">
        <v>21</v>
      </c>
      <c r="AV246" s="15" t="s">
        <v>129</v>
      </c>
      <c r="AW246" s="15" t="s">
        <v>39</v>
      </c>
      <c r="AX246" s="15" t="s">
        <v>85</v>
      </c>
      <c r="AY246" s="258" t="s">
        <v>122</v>
      </c>
    </row>
    <row r="247" s="2" customFormat="1" ht="16.5" customHeight="1">
      <c r="A247" s="39"/>
      <c r="B247" s="40"/>
      <c r="C247" s="259" t="s">
        <v>325</v>
      </c>
      <c r="D247" s="259" t="s">
        <v>275</v>
      </c>
      <c r="E247" s="260" t="s">
        <v>326</v>
      </c>
      <c r="F247" s="261" t="s">
        <v>327</v>
      </c>
      <c r="G247" s="262" t="s">
        <v>127</v>
      </c>
      <c r="H247" s="263">
        <v>616.08000000000004</v>
      </c>
      <c r="I247" s="264"/>
      <c r="J247" s="265">
        <f>ROUND(I247*H247,2)</f>
        <v>0</v>
      </c>
      <c r="K247" s="261" t="s">
        <v>128</v>
      </c>
      <c r="L247" s="266"/>
      <c r="M247" s="267" t="s">
        <v>32</v>
      </c>
      <c r="N247" s="268" t="s">
        <v>48</v>
      </c>
      <c r="O247" s="85"/>
      <c r="P247" s="216">
        <f>O247*H247</f>
        <v>0</v>
      </c>
      <c r="Q247" s="216">
        <v>0.16500000000000001</v>
      </c>
      <c r="R247" s="216">
        <f>Q247*H247</f>
        <v>101.65320000000001</v>
      </c>
      <c r="S247" s="216">
        <v>0</v>
      </c>
      <c r="T247" s="21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8" t="s">
        <v>188</v>
      </c>
      <c r="AT247" s="218" t="s">
        <v>275</v>
      </c>
      <c r="AU247" s="218" t="s">
        <v>21</v>
      </c>
      <c r="AY247" s="17" t="s">
        <v>122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7" t="s">
        <v>85</v>
      </c>
      <c r="BK247" s="219">
        <f>ROUND(I247*H247,2)</f>
        <v>0</v>
      </c>
      <c r="BL247" s="17" t="s">
        <v>129</v>
      </c>
      <c r="BM247" s="218" t="s">
        <v>328</v>
      </c>
    </row>
    <row r="248" s="2" customFormat="1">
      <c r="A248" s="39"/>
      <c r="B248" s="40"/>
      <c r="C248" s="41"/>
      <c r="D248" s="220" t="s">
        <v>131</v>
      </c>
      <c r="E248" s="41"/>
      <c r="F248" s="221" t="s">
        <v>327</v>
      </c>
      <c r="G248" s="41"/>
      <c r="H248" s="41"/>
      <c r="I248" s="222"/>
      <c r="J248" s="41"/>
      <c r="K248" s="41"/>
      <c r="L248" s="45"/>
      <c r="M248" s="223"/>
      <c r="N248" s="224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7" t="s">
        <v>131</v>
      </c>
      <c r="AU248" s="17" t="s">
        <v>21</v>
      </c>
    </row>
    <row r="249" s="14" customFormat="1">
      <c r="A249" s="14"/>
      <c r="B249" s="237"/>
      <c r="C249" s="238"/>
      <c r="D249" s="220" t="s">
        <v>135</v>
      </c>
      <c r="E249" s="239" t="s">
        <v>32</v>
      </c>
      <c r="F249" s="240" t="s">
        <v>329</v>
      </c>
      <c r="G249" s="238"/>
      <c r="H249" s="241">
        <v>616.08000000000004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135</v>
      </c>
      <c r="AU249" s="247" t="s">
        <v>21</v>
      </c>
      <c r="AV249" s="14" t="s">
        <v>21</v>
      </c>
      <c r="AW249" s="14" t="s">
        <v>39</v>
      </c>
      <c r="AX249" s="14" t="s">
        <v>77</v>
      </c>
      <c r="AY249" s="247" t="s">
        <v>122</v>
      </c>
    </row>
    <row r="250" s="15" customFormat="1">
      <c r="A250" s="15"/>
      <c r="B250" s="248"/>
      <c r="C250" s="249"/>
      <c r="D250" s="220" t="s">
        <v>135</v>
      </c>
      <c r="E250" s="250" t="s">
        <v>32</v>
      </c>
      <c r="F250" s="251" t="s">
        <v>140</v>
      </c>
      <c r="G250" s="249"/>
      <c r="H250" s="252">
        <v>616.08000000000004</v>
      </c>
      <c r="I250" s="253"/>
      <c r="J250" s="249"/>
      <c r="K250" s="249"/>
      <c r="L250" s="254"/>
      <c r="M250" s="255"/>
      <c r="N250" s="256"/>
      <c r="O250" s="256"/>
      <c r="P250" s="256"/>
      <c r="Q250" s="256"/>
      <c r="R250" s="256"/>
      <c r="S250" s="256"/>
      <c r="T250" s="257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8" t="s">
        <v>135</v>
      </c>
      <c r="AU250" s="258" t="s">
        <v>21</v>
      </c>
      <c r="AV250" s="15" t="s">
        <v>129</v>
      </c>
      <c r="AW250" s="15" t="s">
        <v>39</v>
      </c>
      <c r="AX250" s="15" t="s">
        <v>85</v>
      </c>
      <c r="AY250" s="258" t="s">
        <v>122</v>
      </c>
    </row>
    <row r="251" s="12" customFormat="1" ht="22.8" customHeight="1">
      <c r="A251" s="12"/>
      <c r="B251" s="191"/>
      <c r="C251" s="192"/>
      <c r="D251" s="193" t="s">
        <v>76</v>
      </c>
      <c r="E251" s="205" t="s">
        <v>199</v>
      </c>
      <c r="F251" s="205" t="s">
        <v>330</v>
      </c>
      <c r="G251" s="192"/>
      <c r="H251" s="192"/>
      <c r="I251" s="195"/>
      <c r="J251" s="206">
        <f>BK251</f>
        <v>0</v>
      </c>
      <c r="K251" s="192"/>
      <c r="L251" s="197"/>
      <c r="M251" s="198"/>
      <c r="N251" s="199"/>
      <c r="O251" s="199"/>
      <c r="P251" s="200">
        <f>SUM(P252:P280)</f>
        <v>0</v>
      </c>
      <c r="Q251" s="199"/>
      <c r="R251" s="200">
        <f>SUM(R252:R280)</f>
        <v>48.851526399999997</v>
      </c>
      <c r="S251" s="199"/>
      <c r="T251" s="201">
        <f>SUM(T252:T280)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2" t="s">
        <v>85</v>
      </c>
      <c r="AT251" s="203" t="s">
        <v>76</v>
      </c>
      <c r="AU251" s="203" t="s">
        <v>85</v>
      </c>
      <c r="AY251" s="202" t="s">
        <v>122</v>
      </c>
      <c r="BK251" s="204">
        <f>SUM(BK252:BK280)</f>
        <v>0</v>
      </c>
    </row>
    <row r="252" s="2" customFormat="1" ht="16.5" customHeight="1">
      <c r="A252" s="39"/>
      <c r="B252" s="40"/>
      <c r="C252" s="207" t="s">
        <v>331</v>
      </c>
      <c r="D252" s="207" t="s">
        <v>124</v>
      </c>
      <c r="E252" s="208" t="s">
        <v>332</v>
      </c>
      <c r="F252" s="209" t="s">
        <v>333</v>
      </c>
      <c r="G252" s="210" t="s">
        <v>165</v>
      </c>
      <c r="H252" s="211">
        <v>150.5</v>
      </c>
      <c r="I252" s="212"/>
      <c r="J252" s="213">
        <f>ROUND(I252*H252,2)</f>
        <v>0</v>
      </c>
      <c r="K252" s="209" t="s">
        <v>128</v>
      </c>
      <c r="L252" s="45"/>
      <c r="M252" s="214" t="s">
        <v>32</v>
      </c>
      <c r="N252" s="215" t="s">
        <v>48</v>
      </c>
      <c r="O252" s="85"/>
      <c r="P252" s="216">
        <f>O252*H252</f>
        <v>0</v>
      </c>
      <c r="Q252" s="216">
        <v>0.15540000000000001</v>
      </c>
      <c r="R252" s="216">
        <f>Q252*H252</f>
        <v>23.387700000000002</v>
      </c>
      <c r="S252" s="216">
        <v>0</v>
      </c>
      <c r="T252" s="21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8" t="s">
        <v>129</v>
      </c>
      <c r="AT252" s="218" t="s">
        <v>124</v>
      </c>
      <c r="AU252" s="218" t="s">
        <v>21</v>
      </c>
      <c r="AY252" s="17" t="s">
        <v>122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7" t="s">
        <v>85</v>
      </c>
      <c r="BK252" s="219">
        <f>ROUND(I252*H252,2)</f>
        <v>0</v>
      </c>
      <c r="BL252" s="17" t="s">
        <v>129</v>
      </c>
      <c r="BM252" s="218" t="s">
        <v>334</v>
      </c>
    </row>
    <row r="253" s="2" customFormat="1">
      <c r="A253" s="39"/>
      <c r="B253" s="40"/>
      <c r="C253" s="41"/>
      <c r="D253" s="220" t="s">
        <v>131</v>
      </c>
      <c r="E253" s="41"/>
      <c r="F253" s="221" t="s">
        <v>335</v>
      </c>
      <c r="G253" s="41"/>
      <c r="H253" s="41"/>
      <c r="I253" s="222"/>
      <c r="J253" s="41"/>
      <c r="K253" s="41"/>
      <c r="L253" s="45"/>
      <c r="M253" s="223"/>
      <c r="N253" s="224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7" t="s">
        <v>131</v>
      </c>
      <c r="AU253" s="17" t="s">
        <v>21</v>
      </c>
    </row>
    <row r="254" s="2" customFormat="1">
      <c r="A254" s="39"/>
      <c r="B254" s="40"/>
      <c r="C254" s="41"/>
      <c r="D254" s="225" t="s">
        <v>133</v>
      </c>
      <c r="E254" s="41"/>
      <c r="F254" s="226" t="s">
        <v>336</v>
      </c>
      <c r="G254" s="41"/>
      <c r="H254" s="41"/>
      <c r="I254" s="222"/>
      <c r="J254" s="41"/>
      <c r="K254" s="41"/>
      <c r="L254" s="45"/>
      <c r="M254" s="223"/>
      <c r="N254" s="224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7" t="s">
        <v>133</v>
      </c>
      <c r="AU254" s="17" t="s">
        <v>21</v>
      </c>
    </row>
    <row r="255" s="13" customFormat="1">
      <c r="A255" s="13"/>
      <c r="B255" s="227"/>
      <c r="C255" s="228"/>
      <c r="D255" s="220" t="s">
        <v>135</v>
      </c>
      <c r="E255" s="229" t="s">
        <v>32</v>
      </c>
      <c r="F255" s="230" t="s">
        <v>337</v>
      </c>
      <c r="G255" s="228"/>
      <c r="H255" s="229" t="s">
        <v>32</v>
      </c>
      <c r="I255" s="231"/>
      <c r="J255" s="228"/>
      <c r="K255" s="228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135</v>
      </c>
      <c r="AU255" s="236" t="s">
        <v>21</v>
      </c>
      <c r="AV255" s="13" t="s">
        <v>85</v>
      </c>
      <c r="AW255" s="13" t="s">
        <v>39</v>
      </c>
      <c r="AX255" s="13" t="s">
        <v>77</v>
      </c>
      <c r="AY255" s="236" t="s">
        <v>122</v>
      </c>
    </row>
    <row r="256" s="14" customFormat="1">
      <c r="A256" s="14"/>
      <c r="B256" s="237"/>
      <c r="C256" s="238"/>
      <c r="D256" s="220" t="s">
        <v>135</v>
      </c>
      <c r="E256" s="239" t="s">
        <v>32</v>
      </c>
      <c r="F256" s="240" t="s">
        <v>338</v>
      </c>
      <c r="G256" s="238"/>
      <c r="H256" s="241">
        <v>140</v>
      </c>
      <c r="I256" s="242"/>
      <c r="J256" s="238"/>
      <c r="K256" s="238"/>
      <c r="L256" s="243"/>
      <c r="M256" s="244"/>
      <c r="N256" s="245"/>
      <c r="O256" s="245"/>
      <c r="P256" s="245"/>
      <c r="Q256" s="245"/>
      <c r="R256" s="245"/>
      <c r="S256" s="245"/>
      <c r="T256" s="24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7" t="s">
        <v>135</v>
      </c>
      <c r="AU256" s="247" t="s">
        <v>21</v>
      </c>
      <c r="AV256" s="14" t="s">
        <v>21</v>
      </c>
      <c r="AW256" s="14" t="s">
        <v>39</v>
      </c>
      <c r="AX256" s="14" t="s">
        <v>77</v>
      </c>
      <c r="AY256" s="247" t="s">
        <v>122</v>
      </c>
    </row>
    <row r="257" s="14" customFormat="1">
      <c r="A257" s="14"/>
      <c r="B257" s="237"/>
      <c r="C257" s="238"/>
      <c r="D257" s="220" t="s">
        <v>135</v>
      </c>
      <c r="E257" s="239" t="s">
        <v>32</v>
      </c>
      <c r="F257" s="240" t="s">
        <v>339</v>
      </c>
      <c r="G257" s="238"/>
      <c r="H257" s="241">
        <v>10.5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135</v>
      </c>
      <c r="AU257" s="247" t="s">
        <v>21</v>
      </c>
      <c r="AV257" s="14" t="s">
        <v>21</v>
      </c>
      <c r="AW257" s="14" t="s">
        <v>39</v>
      </c>
      <c r="AX257" s="14" t="s">
        <v>77</v>
      </c>
      <c r="AY257" s="247" t="s">
        <v>122</v>
      </c>
    </row>
    <row r="258" s="15" customFormat="1">
      <c r="A258" s="15"/>
      <c r="B258" s="248"/>
      <c r="C258" s="249"/>
      <c r="D258" s="220" t="s">
        <v>135</v>
      </c>
      <c r="E258" s="250" t="s">
        <v>32</v>
      </c>
      <c r="F258" s="251" t="s">
        <v>140</v>
      </c>
      <c r="G258" s="249"/>
      <c r="H258" s="252">
        <v>150.5</v>
      </c>
      <c r="I258" s="253"/>
      <c r="J258" s="249"/>
      <c r="K258" s="249"/>
      <c r="L258" s="254"/>
      <c r="M258" s="255"/>
      <c r="N258" s="256"/>
      <c r="O258" s="256"/>
      <c r="P258" s="256"/>
      <c r="Q258" s="256"/>
      <c r="R258" s="256"/>
      <c r="S258" s="256"/>
      <c r="T258" s="257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8" t="s">
        <v>135</v>
      </c>
      <c r="AU258" s="258" t="s">
        <v>21</v>
      </c>
      <c r="AV258" s="15" t="s">
        <v>129</v>
      </c>
      <c r="AW258" s="15" t="s">
        <v>39</v>
      </c>
      <c r="AX258" s="15" t="s">
        <v>85</v>
      </c>
      <c r="AY258" s="258" t="s">
        <v>122</v>
      </c>
    </row>
    <row r="259" s="2" customFormat="1" ht="16.5" customHeight="1">
      <c r="A259" s="39"/>
      <c r="B259" s="40"/>
      <c r="C259" s="259" t="s">
        <v>340</v>
      </c>
      <c r="D259" s="259" t="s">
        <v>275</v>
      </c>
      <c r="E259" s="260" t="s">
        <v>341</v>
      </c>
      <c r="F259" s="261" t="s">
        <v>342</v>
      </c>
      <c r="G259" s="262" t="s">
        <v>165</v>
      </c>
      <c r="H259" s="263">
        <v>141.40000000000001</v>
      </c>
      <c r="I259" s="264"/>
      <c r="J259" s="265">
        <f>ROUND(I259*H259,2)</f>
        <v>0</v>
      </c>
      <c r="K259" s="261" t="s">
        <v>128</v>
      </c>
      <c r="L259" s="266"/>
      <c r="M259" s="267" t="s">
        <v>32</v>
      </c>
      <c r="N259" s="268" t="s">
        <v>48</v>
      </c>
      <c r="O259" s="85"/>
      <c r="P259" s="216">
        <f>O259*H259</f>
        <v>0</v>
      </c>
      <c r="Q259" s="216">
        <v>0.055</v>
      </c>
      <c r="R259" s="216">
        <f>Q259*H259</f>
        <v>7.7770000000000001</v>
      </c>
      <c r="S259" s="216">
        <v>0</v>
      </c>
      <c r="T259" s="21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8" t="s">
        <v>188</v>
      </c>
      <c r="AT259" s="218" t="s">
        <v>275</v>
      </c>
      <c r="AU259" s="218" t="s">
        <v>21</v>
      </c>
      <c r="AY259" s="17" t="s">
        <v>122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7" t="s">
        <v>85</v>
      </c>
      <c r="BK259" s="219">
        <f>ROUND(I259*H259,2)</f>
        <v>0</v>
      </c>
      <c r="BL259" s="17" t="s">
        <v>129</v>
      </c>
      <c r="BM259" s="218" t="s">
        <v>343</v>
      </c>
    </row>
    <row r="260" s="2" customFormat="1">
      <c r="A260" s="39"/>
      <c r="B260" s="40"/>
      <c r="C260" s="41"/>
      <c r="D260" s="220" t="s">
        <v>131</v>
      </c>
      <c r="E260" s="41"/>
      <c r="F260" s="221" t="s">
        <v>342</v>
      </c>
      <c r="G260" s="41"/>
      <c r="H260" s="41"/>
      <c r="I260" s="222"/>
      <c r="J260" s="41"/>
      <c r="K260" s="41"/>
      <c r="L260" s="45"/>
      <c r="M260" s="223"/>
      <c r="N260" s="224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7" t="s">
        <v>131</v>
      </c>
      <c r="AU260" s="17" t="s">
        <v>21</v>
      </c>
    </row>
    <row r="261" s="14" customFormat="1">
      <c r="A261" s="14"/>
      <c r="B261" s="237"/>
      <c r="C261" s="238"/>
      <c r="D261" s="220" t="s">
        <v>135</v>
      </c>
      <c r="E261" s="239" t="s">
        <v>32</v>
      </c>
      <c r="F261" s="240" t="s">
        <v>344</v>
      </c>
      <c r="G261" s="238"/>
      <c r="H261" s="241">
        <v>141.40000000000001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135</v>
      </c>
      <c r="AU261" s="247" t="s">
        <v>21</v>
      </c>
      <c r="AV261" s="14" t="s">
        <v>21</v>
      </c>
      <c r="AW261" s="14" t="s">
        <v>39</v>
      </c>
      <c r="AX261" s="14" t="s">
        <v>77</v>
      </c>
      <c r="AY261" s="247" t="s">
        <v>122</v>
      </c>
    </row>
    <row r="262" s="15" customFormat="1">
      <c r="A262" s="15"/>
      <c r="B262" s="248"/>
      <c r="C262" s="249"/>
      <c r="D262" s="220" t="s">
        <v>135</v>
      </c>
      <c r="E262" s="250" t="s">
        <v>32</v>
      </c>
      <c r="F262" s="251" t="s">
        <v>140</v>
      </c>
      <c r="G262" s="249"/>
      <c r="H262" s="252">
        <v>141.40000000000001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8" t="s">
        <v>135</v>
      </c>
      <c r="AU262" s="258" t="s">
        <v>21</v>
      </c>
      <c r="AV262" s="15" t="s">
        <v>129</v>
      </c>
      <c r="AW262" s="15" t="s">
        <v>39</v>
      </c>
      <c r="AX262" s="15" t="s">
        <v>85</v>
      </c>
      <c r="AY262" s="258" t="s">
        <v>122</v>
      </c>
    </row>
    <row r="263" s="2" customFormat="1" ht="16.5" customHeight="1">
      <c r="A263" s="39"/>
      <c r="B263" s="40"/>
      <c r="C263" s="259" t="s">
        <v>345</v>
      </c>
      <c r="D263" s="259" t="s">
        <v>275</v>
      </c>
      <c r="E263" s="260" t="s">
        <v>346</v>
      </c>
      <c r="F263" s="261" t="s">
        <v>347</v>
      </c>
      <c r="G263" s="262" t="s">
        <v>165</v>
      </c>
      <c r="H263" s="263">
        <v>7.0700000000000003</v>
      </c>
      <c r="I263" s="264"/>
      <c r="J263" s="265">
        <f>ROUND(I263*H263,2)</f>
        <v>0</v>
      </c>
      <c r="K263" s="261" t="s">
        <v>128</v>
      </c>
      <c r="L263" s="266"/>
      <c r="M263" s="267" t="s">
        <v>32</v>
      </c>
      <c r="N263" s="268" t="s">
        <v>48</v>
      </c>
      <c r="O263" s="85"/>
      <c r="P263" s="216">
        <f>O263*H263</f>
        <v>0</v>
      </c>
      <c r="Q263" s="216">
        <v>0.093509999999999996</v>
      </c>
      <c r="R263" s="216">
        <f>Q263*H263</f>
        <v>0.66111569999999997</v>
      </c>
      <c r="S263" s="216">
        <v>0</v>
      </c>
      <c r="T263" s="21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8" t="s">
        <v>188</v>
      </c>
      <c r="AT263" s="218" t="s">
        <v>275</v>
      </c>
      <c r="AU263" s="218" t="s">
        <v>21</v>
      </c>
      <c r="AY263" s="17" t="s">
        <v>122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7" t="s">
        <v>85</v>
      </c>
      <c r="BK263" s="219">
        <f>ROUND(I263*H263,2)</f>
        <v>0</v>
      </c>
      <c r="BL263" s="17" t="s">
        <v>129</v>
      </c>
      <c r="BM263" s="218" t="s">
        <v>348</v>
      </c>
    </row>
    <row r="264" s="2" customFormat="1">
      <c r="A264" s="39"/>
      <c r="B264" s="40"/>
      <c r="C264" s="41"/>
      <c r="D264" s="220" t="s">
        <v>131</v>
      </c>
      <c r="E264" s="41"/>
      <c r="F264" s="221" t="s">
        <v>347</v>
      </c>
      <c r="G264" s="41"/>
      <c r="H264" s="41"/>
      <c r="I264" s="222"/>
      <c r="J264" s="41"/>
      <c r="K264" s="41"/>
      <c r="L264" s="45"/>
      <c r="M264" s="223"/>
      <c r="N264" s="224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7" t="s">
        <v>131</v>
      </c>
      <c r="AU264" s="17" t="s">
        <v>21</v>
      </c>
    </row>
    <row r="265" s="14" customFormat="1">
      <c r="A265" s="14"/>
      <c r="B265" s="237"/>
      <c r="C265" s="238"/>
      <c r="D265" s="220" t="s">
        <v>135</v>
      </c>
      <c r="E265" s="239" t="s">
        <v>32</v>
      </c>
      <c r="F265" s="240" t="s">
        <v>349</v>
      </c>
      <c r="G265" s="238"/>
      <c r="H265" s="241">
        <v>7.0700000000000003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135</v>
      </c>
      <c r="AU265" s="247" t="s">
        <v>21</v>
      </c>
      <c r="AV265" s="14" t="s">
        <v>21</v>
      </c>
      <c r="AW265" s="14" t="s">
        <v>39</v>
      </c>
      <c r="AX265" s="14" t="s">
        <v>77</v>
      </c>
      <c r="AY265" s="247" t="s">
        <v>122</v>
      </c>
    </row>
    <row r="266" s="15" customFormat="1">
      <c r="A266" s="15"/>
      <c r="B266" s="248"/>
      <c r="C266" s="249"/>
      <c r="D266" s="220" t="s">
        <v>135</v>
      </c>
      <c r="E266" s="250" t="s">
        <v>32</v>
      </c>
      <c r="F266" s="251" t="s">
        <v>140</v>
      </c>
      <c r="G266" s="249"/>
      <c r="H266" s="252">
        <v>7.0700000000000003</v>
      </c>
      <c r="I266" s="253"/>
      <c r="J266" s="249"/>
      <c r="K266" s="249"/>
      <c r="L266" s="254"/>
      <c r="M266" s="255"/>
      <c r="N266" s="256"/>
      <c r="O266" s="256"/>
      <c r="P266" s="256"/>
      <c r="Q266" s="256"/>
      <c r="R266" s="256"/>
      <c r="S266" s="256"/>
      <c r="T266" s="257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8" t="s">
        <v>135</v>
      </c>
      <c r="AU266" s="258" t="s">
        <v>21</v>
      </c>
      <c r="AV266" s="15" t="s">
        <v>129</v>
      </c>
      <c r="AW266" s="15" t="s">
        <v>39</v>
      </c>
      <c r="AX266" s="15" t="s">
        <v>85</v>
      </c>
      <c r="AY266" s="258" t="s">
        <v>122</v>
      </c>
    </row>
    <row r="267" s="2" customFormat="1" ht="16.5" customHeight="1">
      <c r="A267" s="39"/>
      <c r="B267" s="40"/>
      <c r="C267" s="259" t="s">
        <v>350</v>
      </c>
      <c r="D267" s="259" t="s">
        <v>275</v>
      </c>
      <c r="E267" s="260" t="s">
        <v>351</v>
      </c>
      <c r="F267" s="261" t="s">
        <v>352</v>
      </c>
      <c r="G267" s="262" t="s">
        <v>165</v>
      </c>
      <c r="H267" s="263">
        <v>7.0700000000000003</v>
      </c>
      <c r="I267" s="264"/>
      <c r="J267" s="265">
        <f>ROUND(I267*H267,2)</f>
        <v>0</v>
      </c>
      <c r="K267" s="261" t="s">
        <v>128</v>
      </c>
      <c r="L267" s="266"/>
      <c r="M267" s="267" t="s">
        <v>32</v>
      </c>
      <c r="N267" s="268" t="s">
        <v>48</v>
      </c>
      <c r="O267" s="85"/>
      <c r="P267" s="216">
        <f>O267*H267</f>
        <v>0</v>
      </c>
      <c r="Q267" s="216">
        <v>0.11167000000000001</v>
      </c>
      <c r="R267" s="216">
        <f>Q267*H267</f>
        <v>0.78950690000000012</v>
      </c>
      <c r="S267" s="216">
        <v>0</v>
      </c>
      <c r="T267" s="21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8" t="s">
        <v>188</v>
      </c>
      <c r="AT267" s="218" t="s">
        <v>275</v>
      </c>
      <c r="AU267" s="218" t="s">
        <v>21</v>
      </c>
      <c r="AY267" s="17" t="s">
        <v>122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7" t="s">
        <v>85</v>
      </c>
      <c r="BK267" s="219">
        <f>ROUND(I267*H267,2)</f>
        <v>0</v>
      </c>
      <c r="BL267" s="17" t="s">
        <v>129</v>
      </c>
      <c r="BM267" s="218" t="s">
        <v>353</v>
      </c>
    </row>
    <row r="268" s="2" customFormat="1">
      <c r="A268" s="39"/>
      <c r="B268" s="40"/>
      <c r="C268" s="41"/>
      <c r="D268" s="220" t="s">
        <v>131</v>
      </c>
      <c r="E268" s="41"/>
      <c r="F268" s="221" t="s">
        <v>352</v>
      </c>
      <c r="G268" s="41"/>
      <c r="H268" s="41"/>
      <c r="I268" s="222"/>
      <c r="J268" s="41"/>
      <c r="K268" s="41"/>
      <c r="L268" s="45"/>
      <c r="M268" s="223"/>
      <c r="N268" s="224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7" t="s">
        <v>131</v>
      </c>
      <c r="AU268" s="17" t="s">
        <v>21</v>
      </c>
    </row>
    <row r="269" s="14" customFormat="1">
      <c r="A269" s="14"/>
      <c r="B269" s="237"/>
      <c r="C269" s="238"/>
      <c r="D269" s="220" t="s">
        <v>135</v>
      </c>
      <c r="E269" s="239" t="s">
        <v>32</v>
      </c>
      <c r="F269" s="240" t="s">
        <v>354</v>
      </c>
      <c r="G269" s="238"/>
      <c r="H269" s="241">
        <v>7.0700000000000003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135</v>
      </c>
      <c r="AU269" s="247" t="s">
        <v>21</v>
      </c>
      <c r="AV269" s="14" t="s">
        <v>21</v>
      </c>
      <c r="AW269" s="14" t="s">
        <v>39</v>
      </c>
      <c r="AX269" s="14" t="s">
        <v>77</v>
      </c>
      <c r="AY269" s="247" t="s">
        <v>122</v>
      </c>
    </row>
    <row r="270" s="15" customFormat="1">
      <c r="A270" s="15"/>
      <c r="B270" s="248"/>
      <c r="C270" s="249"/>
      <c r="D270" s="220" t="s">
        <v>135</v>
      </c>
      <c r="E270" s="250" t="s">
        <v>32</v>
      </c>
      <c r="F270" s="251" t="s">
        <v>140</v>
      </c>
      <c r="G270" s="249"/>
      <c r="H270" s="252">
        <v>7.0700000000000003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8" t="s">
        <v>135</v>
      </c>
      <c r="AU270" s="258" t="s">
        <v>21</v>
      </c>
      <c r="AV270" s="15" t="s">
        <v>129</v>
      </c>
      <c r="AW270" s="15" t="s">
        <v>39</v>
      </c>
      <c r="AX270" s="15" t="s">
        <v>85</v>
      </c>
      <c r="AY270" s="258" t="s">
        <v>122</v>
      </c>
    </row>
    <row r="271" s="2" customFormat="1" ht="16.5" customHeight="1">
      <c r="A271" s="39"/>
      <c r="B271" s="40"/>
      <c r="C271" s="207" t="s">
        <v>355</v>
      </c>
      <c r="D271" s="207" t="s">
        <v>124</v>
      </c>
      <c r="E271" s="208" t="s">
        <v>356</v>
      </c>
      <c r="F271" s="209" t="s">
        <v>357</v>
      </c>
      <c r="G271" s="210" t="s">
        <v>182</v>
      </c>
      <c r="H271" s="211">
        <v>7.0700000000000003</v>
      </c>
      <c r="I271" s="212"/>
      <c r="J271" s="213">
        <f>ROUND(I271*H271,2)</f>
        <v>0</v>
      </c>
      <c r="K271" s="209" t="s">
        <v>128</v>
      </c>
      <c r="L271" s="45"/>
      <c r="M271" s="214" t="s">
        <v>32</v>
      </c>
      <c r="N271" s="215" t="s">
        <v>48</v>
      </c>
      <c r="O271" s="85"/>
      <c r="P271" s="216">
        <f>O271*H271</f>
        <v>0</v>
      </c>
      <c r="Q271" s="216">
        <v>2.2563399999999998</v>
      </c>
      <c r="R271" s="216">
        <f>Q271*H271</f>
        <v>15.952323799999999</v>
      </c>
      <c r="S271" s="216">
        <v>0</v>
      </c>
      <c r="T271" s="21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8" t="s">
        <v>129</v>
      </c>
      <c r="AT271" s="218" t="s">
        <v>124</v>
      </c>
      <c r="AU271" s="218" t="s">
        <v>21</v>
      </c>
      <c r="AY271" s="17" t="s">
        <v>122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7" t="s">
        <v>85</v>
      </c>
      <c r="BK271" s="219">
        <f>ROUND(I271*H271,2)</f>
        <v>0</v>
      </c>
      <c r="BL271" s="17" t="s">
        <v>129</v>
      </c>
      <c r="BM271" s="218" t="s">
        <v>358</v>
      </c>
    </row>
    <row r="272" s="2" customFormat="1">
      <c r="A272" s="39"/>
      <c r="B272" s="40"/>
      <c r="C272" s="41"/>
      <c r="D272" s="220" t="s">
        <v>131</v>
      </c>
      <c r="E272" s="41"/>
      <c r="F272" s="221" t="s">
        <v>357</v>
      </c>
      <c r="G272" s="41"/>
      <c r="H272" s="41"/>
      <c r="I272" s="222"/>
      <c r="J272" s="41"/>
      <c r="K272" s="41"/>
      <c r="L272" s="45"/>
      <c r="M272" s="223"/>
      <c r="N272" s="224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7" t="s">
        <v>131</v>
      </c>
      <c r="AU272" s="17" t="s">
        <v>21</v>
      </c>
    </row>
    <row r="273" s="2" customFormat="1">
      <c r="A273" s="39"/>
      <c r="B273" s="40"/>
      <c r="C273" s="41"/>
      <c r="D273" s="225" t="s">
        <v>133</v>
      </c>
      <c r="E273" s="41"/>
      <c r="F273" s="226" t="s">
        <v>359</v>
      </c>
      <c r="G273" s="41"/>
      <c r="H273" s="41"/>
      <c r="I273" s="222"/>
      <c r="J273" s="41"/>
      <c r="K273" s="41"/>
      <c r="L273" s="45"/>
      <c r="M273" s="223"/>
      <c r="N273" s="224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7" t="s">
        <v>133</v>
      </c>
      <c r="AU273" s="17" t="s">
        <v>21</v>
      </c>
    </row>
    <row r="274" s="14" customFormat="1">
      <c r="A274" s="14"/>
      <c r="B274" s="237"/>
      <c r="C274" s="238"/>
      <c r="D274" s="220" t="s">
        <v>135</v>
      </c>
      <c r="E274" s="239" t="s">
        <v>32</v>
      </c>
      <c r="F274" s="240" t="s">
        <v>360</v>
      </c>
      <c r="G274" s="238"/>
      <c r="H274" s="241">
        <v>7.0700000000000003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135</v>
      </c>
      <c r="AU274" s="247" t="s">
        <v>21</v>
      </c>
      <c r="AV274" s="14" t="s">
        <v>21</v>
      </c>
      <c r="AW274" s="14" t="s">
        <v>39</v>
      </c>
      <c r="AX274" s="14" t="s">
        <v>77</v>
      </c>
      <c r="AY274" s="247" t="s">
        <v>122</v>
      </c>
    </row>
    <row r="275" s="15" customFormat="1">
      <c r="A275" s="15"/>
      <c r="B275" s="248"/>
      <c r="C275" s="249"/>
      <c r="D275" s="220" t="s">
        <v>135</v>
      </c>
      <c r="E275" s="250" t="s">
        <v>32</v>
      </c>
      <c r="F275" s="251" t="s">
        <v>140</v>
      </c>
      <c r="G275" s="249"/>
      <c r="H275" s="252">
        <v>7.0700000000000003</v>
      </c>
      <c r="I275" s="253"/>
      <c r="J275" s="249"/>
      <c r="K275" s="249"/>
      <c r="L275" s="254"/>
      <c r="M275" s="255"/>
      <c r="N275" s="256"/>
      <c r="O275" s="256"/>
      <c r="P275" s="256"/>
      <c r="Q275" s="256"/>
      <c r="R275" s="256"/>
      <c r="S275" s="256"/>
      <c r="T275" s="25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8" t="s">
        <v>135</v>
      </c>
      <c r="AU275" s="258" t="s">
        <v>21</v>
      </c>
      <c r="AV275" s="15" t="s">
        <v>129</v>
      </c>
      <c r="AW275" s="15" t="s">
        <v>39</v>
      </c>
      <c r="AX275" s="15" t="s">
        <v>85</v>
      </c>
      <c r="AY275" s="258" t="s">
        <v>122</v>
      </c>
    </row>
    <row r="276" s="2" customFormat="1" ht="16.5" customHeight="1">
      <c r="A276" s="39"/>
      <c r="B276" s="40"/>
      <c r="C276" s="207" t="s">
        <v>361</v>
      </c>
      <c r="D276" s="207" t="s">
        <v>124</v>
      </c>
      <c r="E276" s="208" t="s">
        <v>362</v>
      </c>
      <c r="F276" s="209" t="s">
        <v>363</v>
      </c>
      <c r="G276" s="210" t="s">
        <v>127</v>
      </c>
      <c r="H276" s="211">
        <v>604</v>
      </c>
      <c r="I276" s="212"/>
      <c r="J276" s="213">
        <f>ROUND(I276*H276,2)</f>
        <v>0</v>
      </c>
      <c r="K276" s="209" t="s">
        <v>128</v>
      </c>
      <c r="L276" s="45"/>
      <c r="M276" s="214" t="s">
        <v>32</v>
      </c>
      <c r="N276" s="215" t="s">
        <v>48</v>
      </c>
      <c r="O276" s="85"/>
      <c r="P276" s="216">
        <f>O276*H276</f>
        <v>0</v>
      </c>
      <c r="Q276" s="216">
        <v>0.00046999999999999999</v>
      </c>
      <c r="R276" s="216">
        <f>Q276*H276</f>
        <v>0.28387999999999997</v>
      </c>
      <c r="S276" s="216">
        <v>0</v>
      </c>
      <c r="T276" s="21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8" t="s">
        <v>129</v>
      </c>
      <c r="AT276" s="218" t="s">
        <v>124</v>
      </c>
      <c r="AU276" s="218" t="s">
        <v>21</v>
      </c>
      <c r="AY276" s="17" t="s">
        <v>122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7" t="s">
        <v>85</v>
      </c>
      <c r="BK276" s="219">
        <f>ROUND(I276*H276,2)</f>
        <v>0</v>
      </c>
      <c r="BL276" s="17" t="s">
        <v>129</v>
      </c>
      <c r="BM276" s="218" t="s">
        <v>364</v>
      </c>
    </row>
    <row r="277" s="2" customFormat="1">
      <c r="A277" s="39"/>
      <c r="B277" s="40"/>
      <c r="C277" s="41"/>
      <c r="D277" s="220" t="s">
        <v>131</v>
      </c>
      <c r="E277" s="41"/>
      <c r="F277" s="221" t="s">
        <v>365</v>
      </c>
      <c r="G277" s="41"/>
      <c r="H277" s="41"/>
      <c r="I277" s="222"/>
      <c r="J277" s="41"/>
      <c r="K277" s="41"/>
      <c r="L277" s="45"/>
      <c r="M277" s="223"/>
      <c r="N277" s="224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7" t="s">
        <v>131</v>
      </c>
      <c r="AU277" s="17" t="s">
        <v>21</v>
      </c>
    </row>
    <row r="278" s="2" customFormat="1">
      <c r="A278" s="39"/>
      <c r="B278" s="40"/>
      <c r="C278" s="41"/>
      <c r="D278" s="225" t="s">
        <v>133</v>
      </c>
      <c r="E278" s="41"/>
      <c r="F278" s="226" t="s">
        <v>366</v>
      </c>
      <c r="G278" s="41"/>
      <c r="H278" s="41"/>
      <c r="I278" s="222"/>
      <c r="J278" s="41"/>
      <c r="K278" s="41"/>
      <c r="L278" s="45"/>
      <c r="M278" s="223"/>
      <c r="N278" s="224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7" t="s">
        <v>133</v>
      </c>
      <c r="AU278" s="17" t="s">
        <v>21</v>
      </c>
    </row>
    <row r="279" s="14" customFormat="1">
      <c r="A279" s="14"/>
      <c r="B279" s="237"/>
      <c r="C279" s="238"/>
      <c r="D279" s="220" t="s">
        <v>135</v>
      </c>
      <c r="E279" s="239" t="s">
        <v>32</v>
      </c>
      <c r="F279" s="240" t="s">
        <v>244</v>
      </c>
      <c r="G279" s="238"/>
      <c r="H279" s="241">
        <v>604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135</v>
      </c>
      <c r="AU279" s="247" t="s">
        <v>21</v>
      </c>
      <c r="AV279" s="14" t="s">
        <v>21</v>
      </c>
      <c r="AW279" s="14" t="s">
        <v>39</v>
      </c>
      <c r="AX279" s="14" t="s">
        <v>77</v>
      </c>
      <c r="AY279" s="247" t="s">
        <v>122</v>
      </c>
    </row>
    <row r="280" s="15" customFormat="1">
      <c r="A280" s="15"/>
      <c r="B280" s="248"/>
      <c r="C280" s="249"/>
      <c r="D280" s="220" t="s">
        <v>135</v>
      </c>
      <c r="E280" s="250" t="s">
        <v>32</v>
      </c>
      <c r="F280" s="251" t="s">
        <v>140</v>
      </c>
      <c r="G280" s="249"/>
      <c r="H280" s="252">
        <v>604</v>
      </c>
      <c r="I280" s="253"/>
      <c r="J280" s="249"/>
      <c r="K280" s="249"/>
      <c r="L280" s="254"/>
      <c r="M280" s="255"/>
      <c r="N280" s="256"/>
      <c r="O280" s="256"/>
      <c r="P280" s="256"/>
      <c r="Q280" s="256"/>
      <c r="R280" s="256"/>
      <c r="S280" s="256"/>
      <c r="T280" s="25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8" t="s">
        <v>135</v>
      </c>
      <c r="AU280" s="258" t="s">
        <v>21</v>
      </c>
      <c r="AV280" s="15" t="s">
        <v>129</v>
      </c>
      <c r="AW280" s="15" t="s">
        <v>39</v>
      </c>
      <c r="AX280" s="15" t="s">
        <v>85</v>
      </c>
      <c r="AY280" s="258" t="s">
        <v>122</v>
      </c>
    </row>
    <row r="281" s="12" customFormat="1" ht="22.8" customHeight="1">
      <c r="A281" s="12"/>
      <c r="B281" s="191"/>
      <c r="C281" s="192"/>
      <c r="D281" s="193" t="s">
        <v>76</v>
      </c>
      <c r="E281" s="205" t="s">
        <v>367</v>
      </c>
      <c r="F281" s="205" t="s">
        <v>368</v>
      </c>
      <c r="G281" s="192"/>
      <c r="H281" s="192"/>
      <c r="I281" s="195"/>
      <c r="J281" s="206">
        <f>BK281</f>
        <v>0</v>
      </c>
      <c r="K281" s="192"/>
      <c r="L281" s="197"/>
      <c r="M281" s="198"/>
      <c r="N281" s="199"/>
      <c r="O281" s="199"/>
      <c r="P281" s="200">
        <f>SUM(P282:P321)</f>
        <v>0</v>
      </c>
      <c r="Q281" s="199"/>
      <c r="R281" s="200">
        <f>SUM(R282:R321)</f>
        <v>0</v>
      </c>
      <c r="S281" s="199"/>
      <c r="T281" s="201">
        <f>SUM(T282:T321)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2" t="s">
        <v>85</v>
      </c>
      <c r="AT281" s="203" t="s">
        <v>76</v>
      </c>
      <c r="AU281" s="203" t="s">
        <v>85</v>
      </c>
      <c r="AY281" s="202" t="s">
        <v>122</v>
      </c>
      <c r="BK281" s="204">
        <f>SUM(BK282:BK321)</f>
        <v>0</v>
      </c>
    </row>
    <row r="282" s="2" customFormat="1" ht="16.5" customHeight="1">
      <c r="A282" s="39"/>
      <c r="B282" s="40"/>
      <c r="C282" s="207" t="s">
        <v>369</v>
      </c>
      <c r="D282" s="207" t="s">
        <v>124</v>
      </c>
      <c r="E282" s="208" t="s">
        <v>370</v>
      </c>
      <c r="F282" s="209" t="s">
        <v>371</v>
      </c>
      <c r="G282" s="210" t="s">
        <v>233</v>
      </c>
      <c r="H282" s="211">
        <v>16.120000000000001</v>
      </c>
      <c r="I282" s="212"/>
      <c r="J282" s="213">
        <f>ROUND(I282*H282,2)</f>
        <v>0</v>
      </c>
      <c r="K282" s="209" t="s">
        <v>128</v>
      </c>
      <c r="L282" s="45"/>
      <c r="M282" s="214" t="s">
        <v>32</v>
      </c>
      <c r="N282" s="215" t="s">
        <v>48</v>
      </c>
      <c r="O282" s="85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8" t="s">
        <v>129</v>
      </c>
      <c r="AT282" s="218" t="s">
        <v>124</v>
      </c>
      <c r="AU282" s="218" t="s">
        <v>21</v>
      </c>
      <c r="AY282" s="17" t="s">
        <v>122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7" t="s">
        <v>85</v>
      </c>
      <c r="BK282" s="219">
        <f>ROUND(I282*H282,2)</f>
        <v>0</v>
      </c>
      <c r="BL282" s="17" t="s">
        <v>129</v>
      </c>
      <c r="BM282" s="218" t="s">
        <v>372</v>
      </c>
    </row>
    <row r="283" s="2" customFormat="1">
      <c r="A283" s="39"/>
      <c r="B283" s="40"/>
      <c r="C283" s="41"/>
      <c r="D283" s="220" t="s">
        <v>131</v>
      </c>
      <c r="E283" s="41"/>
      <c r="F283" s="221" t="s">
        <v>373</v>
      </c>
      <c r="G283" s="41"/>
      <c r="H283" s="41"/>
      <c r="I283" s="222"/>
      <c r="J283" s="41"/>
      <c r="K283" s="41"/>
      <c r="L283" s="45"/>
      <c r="M283" s="223"/>
      <c r="N283" s="224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7" t="s">
        <v>131</v>
      </c>
      <c r="AU283" s="17" t="s">
        <v>21</v>
      </c>
    </row>
    <row r="284" s="2" customFormat="1">
      <c r="A284" s="39"/>
      <c r="B284" s="40"/>
      <c r="C284" s="41"/>
      <c r="D284" s="225" t="s">
        <v>133</v>
      </c>
      <c r="E284" s="41"/>
      <c r="F284" s="226" t="s">
        <v>374</v>
      </c>
      <c r="G284" s="41"/>
      <c r="H284" s="41"/>
      <c r="I284" s="222"/>
      <c r="J284" s="41"/>
      <c r="K284" s="41"/>
      <c r="L284" s="45"/>
      <c r="M284" s="223"/>
      <c r="N284" s="224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7" t="s">
        <v>133</v>
      </c>
      <c r="AU284" s="17" t="s">
        <v>21</v>
      </c>
    </row>
    <row r="285" s="14" customFormat="1">
      <c r="A285" s="14"/>
      <c r="B285" s="237"/>
      <c r="C285" s="238"/>
      <c r="D285" s="220" t="s">
        <v>135</v>
      </c>
      <c r="E285" s="239" t="s">
        <v>32</v>
      </c>
      <c r="F285" s="240" t="s">
        <v>375</v>
      </c>
      <c r="G285" s="238"/>
      <c r="H285" s="241">
        <v>16.120000000000001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135</v>
      </c>
      <c r="AU285" s="247" t="s">
        <v>21</v>
      </c>
      <c r="AV285" s="14" t="s">
        <v>21</v>
      </c>
      <c r="AW285" s="14" t="s">
        <v>39</v>
      </c>
      <c r="AX285" s="14" t="s">
        <v>77</v>
      </c>
      <c r="AY285" s="247" t="s">
        <v>122</v>
      </c>
    </row>
    <row r="286" s="15" customFormat="1">
      <c r="A286" s="15"/>
      <c r="B286" s="248"/>
      <c r="C286" s="249"/>
      <c r="D286" s="220" t="s">
        <v>135</v>
      </c>
      <c r="E286" s="250" t="s">
        <v>32</v>
      </c>
      <c r="F286" s="251" t="s">
        <v>140</v>
      </c>
      <c r="G286" s="249"/>
      <c r="H286" s="252">
        <v>16.120000000000001</v>
      </c>
      <c r="I286" s="253"/>
      <c r="J286" s="249"/>
      <c r="K286" s="249"/>
      <c r="L286" s="254"/>
      <c r="M286" s="255"/>
      <c r="N286" s="256"/>
      <c r="O286" s="256"/>
      <c r="P286" s="256"/>
      <c r="Q286" s="256"/>
      <c r="R286" s="256"/>
      <c r="S286" s="256"/>
      <c r="T286" s="25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8" t="s">
        <v>135</v>
      </c>
      <c r="AU286" s="258" t="s">
        <v>21</v>
      </c>
      <c r="AV286" s="15" t="s">
        <v>129</v>
      </c>
      <c r="AW286" s="15" t="s">
        <v>39</v>
      </c>
      <c r="AX286" s="15" t="s">
        <v>85</v>
      </c>
      <c r="AY286" s="258" t="s">
        <v>122</v>
      </c>
    </row>
    <row r="287" s="2" customFormat="1" ht="16.5" customHeight="1">
      <c r="A287" s="39"/>
      <c r="B287" s="40"/>
      <c r="C287" s="207" t="s">
        <v>376</v>
      </c>
      <c r="D287" s="207" t="s">
        <v>124</v>
      </c>
      <c r="E287" s="208" t="s">
        <v>377</v>
      </c>
      <c r="F287" s="209" t="s">
        <v>378</v>
      </c>
      <c r="G287" s="210" t="s">
        <v>233</v>
      </c>
      <c r="H287" s="211">
        <v>145.08000000000001</v>
      </c>
      <c r="I287" s="212"/>
      <c r="J287" s="213">
        <f>ROUND(I287*H287,2)</f>
        <v>0</v>
      </c>
      <c r="K287" s="209" t="s">
        <v>128</v>
      </c>
      <c r="L287" s="45"/>
      <c r="M287" s="214" t="s">
        <v>32</v>
      </c>
      <c r="N287" s="215" t="s">
        <v>48</v>
      </c>
      <c r="O287" s="85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8" t="s">
        <v>129</v>
      </c>
      <c r="AT287" s="218" t="s">
        <v>124</v>
      </c>
      <c r="AU287" s="218" t="s">
        <v>21</v>
      </c>
      <c r="AY287" s="17" t="s">
        <v>122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17" t="s">
        <v>85</v>
      </c>
      <c r="BK287" s="219">
        <f>ROUND(I287*H287,2)</f>
        <v>0</v>
      </c>
      <c r="BL287" s="17" t="s">
        <v>129</v>
      </c>
      <c r="BM287" s="218" t="s">
        <v>379</v>
      </c>
    </row>
    <row r="288" s="2" customFormat="1">
      <c r="A288" s="39"/>
      <c r="B288" s="40"/>
      <c r="C288" s="41"/>
      <c r="D288" s="220" t="s">
        <v>131</v>
      </c>
      <c r="E288" s="41"/>
      <c r="F288" s="221" t="s">
        <v>380</v>
      </c>
      <c r="G288" s="41"/>
      <c r="H288" s="41"/>
      <c r="I288" s="222"/>
      <c r="J288" s="41"/>
      <c r="K288" s="41"/>
      <c r="L288" s="45"/>
      <c r="M288" s="223"/>
      <c r="N288" s="224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7" t="s">
        <v>131</v>
      </c>
      <c r="AU288" s="17" t="s">
        <v>21</v>
      </c>
    </row>
    <row r="289" s="2" customFormat="1">
      <c r="A289" s="39"/>
      <c r="B289" s="40"/>
      <c r="C289" s="41"/>
      <c r="D289" s="225" t="s">
        <v>133</v>
      </c>
      <c r="E289" s="41"/>
      <c r="F289" s="226" t="s">
        <v>381</v>
      </c>
      <c r="G289" s="41"/>
      <c r="H289" s="41"/>
      <c r="I289" s="222"/>
      <c r="J289" s="41"/>
      <c r="K289" s="41"/>
      <c r="L289" s="45"/>
      <c r="M289" s="223"/>
      <c r="N289" s="224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7" t="s">
        <v>133</v>
      </c>
      <c r="AU289" s="17" t="s">
        <v>21</v>
      </c>
    </row>
    <row r="290" s="14" customFormat="1">
      <c r="A290" s="14"/>
      <c r="B290" s="237"/>
      <c r="C290" s="238"/>
      <c r="D290" s="220" t="s">
        <v>135</v>
      </c>
      <c r="E290" s="239" t="s">
        <v>32</v>
      </c>
      <c r="F290" s="240" t="s">
        <v>382</v>
      </c>
      <c r="G290" s="238"/>
      <c r="H290" s="241">
        <v>145.08000000000001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135</v>
      </c>
      <c r="AU290" s="247" t="s">
        <v>21</v>
      </c>
      <c r="AV290" s="14" t="s">
        <v>21</v>
      </c>
      <c r="AW290" s="14" t="s">
        <v>39</v>
      </c>
      <c r="AX290" s="14" t="s">
        <v>77</v>
      </c>
      <c r="AY290" s="247" t="s">
        <v>122</v>
      </c>
    </row>
    <row r="291" s="15" customFormat="1">
      <c r="A291" s="15"/>
      <c r="B291" s="248"/>
      <c r="C291" s="249"/>
      <c r="D291" s="220" t="s">
        <v>135</v>
      </c>
      <c r="E291" s="250" t="s">
        <v>32</v>
      </c>
      <c r="F291" s="251" t="s">
        <v>140</v>
      </c>
      <c r="G291" s="249"/>
      <c r="H291" s="252">
        <v>145.08000000000001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7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8" t="s">
        <v>135</v>
      </c>
      <c r="AU291" s="258" t="s">
        <v>21</v>
      </c>
      <c r="AV291" s="15" t="s">
        <v>129</v>
      </c>
      <c r="AW291" s="15" t="s">
        <v>39</v>
      </c>
      <c r="AX291" s="15" t="s">
        <v>85</v>
      </c>
      <c r="AY291" s="258" t="s">
        <v>122</v>
      </c>
    </row>
    <row r="292" s="2" customFormat="1" ht="16.5" customHeight="1">
      <c r="A292" s="39"/>
      <c r="B292" s="40"/>
      <c r="C292" s="207" t="s">
        <v>383</v>
      </c>
      <c r="D292" s="207" t="s">
        <v>124</v>
      </c>
      <c r="E292" s="208" t="s">
        <v>384</v>
      </c>
      <c r="F292" s="209" t="s">
        <v>385</v>
      </c>
      <c r="G292" s="210" t="s">
        <v>233</v>
      </c>
      <c r="H292" s="211">
        <v>16.047999999999998</v>
      </c>
      <c r="I292" s="212"/>
      <c r="J292" s="213">
        <f>ROUND(I292*H292,2)</f>
        <v>0</v>
      </c>
      <c r="K292" s="209" t="s">
        <v>128</v>
      </c>
      <c r="L292" s="45"/>
      <c r="M292" s="214" t="s">
        <v>32</v>
      </c>
      <c r="N292" s="215" t="s">
        <v>48</v>
      </c>
      <c r="O292" s="85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8" t="s">
        <v>129</v>
      </c>
      <c r="AT292" s="218" t="s">
        <v>124</v>
      </c>
      <c r="AU292" s="218" t="s">
        <v>21</v>
      </c>
      <c r="AY292" s="17" t="s">
        <v>122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17" t="s">
        <v>85</v>
      </c>
      <c r="BK292" s="219">
        <f>ROUND(I292*H292,2)</f>
        <v>0</v>
      </c>
      <c r="BL292" s="17" t="s">
        <v>129</v>
      </c>
      <c r="BM292" s="218" t="s">
        <v>386</v>
      </c>
    </row>
    <row r="293" s="2" customFormat="1">
      <c r="A293" s="39"/>
      <c r="B293" s="40"/>
      <c r="C293" s="41"/>
      <c r="D293" s="220" t="s">
        <v>131</v>
      </c>
      <c r="E293" s="41"/>
      <c r="F293" s="221" t="s">
        <v>387</v>
      </c>
      <c r="G293" s="41"/>
      <c r="H293" s="41"/>
      <c r="I293" s="222"/>
      <c r="J293" s="41"/>
      <c r="K293" s="41"/>
      <c r="L293" s="45"/>
      <c r="M293" s="223"/>
      <c r="N293" s="224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7" t="s">
        <v>131</v>
      </c>
      <c r="AU293" s="17" t="s">
        <v>21</v>
      </c>
    </row>
    <row r="294" s="2" customFormat="1">
      <c r="A294" s="39"/>
      <c r="B294" s="40"/>
      <c r="C294" s="41"/>
      <c r="D294" s="225" t="s">
        <v>133</v>
      </c>
      <c r="E294" s="41"/>
      <c r="F294" s="226" t="s">
        <v>388</v>
      </c>
      <c r="G294" s="41"/>
      <c r="H294" s="41"/>
      <c r="I294" s="222"/>
      <c r="J294" s="41"/>
      <c r="K294" s="41"/>
      <c r="L294" s="45"/>
      <c r="M294" s="223"/>
      <c r="N294" s="224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7" t="s">
        <v>133</v>
      </c>
      <c r="AU294" s="17" t="s">
        <v>21</v>
      </c>
    </row>
    <row r="295" s="14" customFormat="1">
      <c r="A295" s="14"/>
      <c r="B295" s="237"/>
      <c r="C295" s="238"/>
      <c r="D295" s="220" t="s">
        <v>135</v>
      </c>
      <c r="E295" s="239" t="s">
        <v>32</v>
      </c>
      <c r="F295" s="240" t="s">
        <v>389</v>
      </c>
      <c r="G295" s="238"/>
      <c r="H295" s="241">
        <v>16.047999999999998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135</v>
      </c>
      <c r="AU295" s="247" t="s">
        <v>21</v>
      </c>
      <c r="AV295" s="14" t="s">
        <v>21</v>
      </c>
      <c r="AW295" s="14" t="s">
        <v>39</v>
      </c>
      <c r="AX295" s="14" t="s">
        <v>77</v>
      </c>
      <c r="AY295" s="247" t="s">
        <v>122</v>
      </c>
    </row>
    <row r="296" s="15" customFormat="1">
      <c r="A296" s="15"/>
      <c r="B296" s="248"/>
      <c r="C296" s="249"/>
      <c r="D296" s="220" t="s">
        <v>135</v>
      </c>
      <c r="E296" s="250" t="s">
        <v>32</v>
      </c>
      <c r="F296" s="251" t="s">
        <v>140</v>
      </c>
      <c r="G296" s="249"/>
      <c r="H296" s="252">
        <v>16.047999999999998</v>
      </c>
      <c r="I296" s="253"/>
      <c r="J296" s="249"/>
      <c r="K296" s="249"/>
      <c r="L296" s="254"/>
      <c r="M296" s="255"/>
      <c r="N296" s="256"/>
      <c r="O296" s="256"/>
      <c r="P296" s="256"/>
      <c r="Q296" s="256"/>
      <c r="R296" s="256"/>
      <c r="S296" s="256"/>
      <c r="T296" s="25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8" t="s">
        <v>135</v>
      </c>
      <c r="AU296" s="258" t="s">
        <v>21</v>
      </c>
      <c r="AV296" s="15" t="s">
        <v>129</v>
      </c>
      <c r="AW296" s="15" t="s">
        <v>39</v>
      </c>
      <c r="AX296" s="15" t="s">
        <v>85</v>
      </c>
      <c r="AY296" s="258" t="s">
        <v>122</v>
      </c>
    </row>
    <row r="297" s="2" customFormat="1" ht="16.5" customHeight="1">
      <c r="A297" s="39"/>
      <c r="B297" s="40"/>
      <c r="C297" s="207" t="s">
        <v>390</v>
      </c>
      <c r="D297" s="207" t="s">
        <v>124</v>
      </c>
      <c r="E297" s="208" t="s">
        <v>391</v>
      </c>
      <c r="F297" s="209" t="s">
        <v>392</v>
      </c>
      <c r="G297" s="210" t="s">
        <v>233</v>
      </c>
      <c r="H297" s="211">
        <v>144.43199999999999</v>
      </c>
      <c r="I297" s="212"/>
      <c r="J297" s="213">
        <f>ROUND(I297*H297,2)</f>
        <v>0</v>
      </c>
      <c r="K297" s="209" t="s">
        <v>128</v>
      </c>
      <c r="L297" s="45"/>
      <c r="M297" s="214" t="s">
        <v>32</v>
      </c>
      <c r="N297" s="215" t="s">
        <v>48</v>
      </c>
      <c r="O297" s="85"/>
      <c r="P297" s="216">
        <f>O297*H297</f>
        <v>0</v>
      </c>
      <c r="Q297" s="216">
        <v>0</v>
      </c>
      <c r="R297" s="216">
        <f>Q297*H297</f>
        <v>0</v>
      </c>
      <c r="S297" s="216">
        <v>0</v>
      </c>
      <c r="T297" s="217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8" t="s">
        <v>129</v>
      </c>
      <c r="AT297" s="218" t="s">
        <v>124</v>
      </c>
      <c r="AU297" s="218" t="s">
        <v>21</v>
      </c>
      <c r="AY297" s="17" t="s">
        <v>122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17" t="s">
        <v>85</v>
      </c>
      <c r="BK297" s="219">
        <f>ROUND(I297*H297,2)</f>
        <v>0</v>
      </c>
      <c r="BL297" s="17" t="s">
        <v>129</v>
      </c>
      <c r="BM297" s="218" t="s">
        <v>393</v>
      </c>
    </row>
    <row r="298" s="2" customFormat="1">
      <c r="A298" s="39"/>
      <c r="B298" s="40"/>
      <c r="C298" s="41"/>
      <c r="D298" s="220" t="s">
        <v>131</v>
      </c>
      <c r="E298" s="41"/>
      <c r="F298" s="221" t="s">
        <v>394</v>
      </c>
      <c r="G298" s="41"/>
      <c r="H298" s="41"/>
      <c r="I298" s="222"/>
      <c r="J298" s="41"/>
      <c r="K298" s="41"/>
      <c r="L298" s="45"/>
      <c r="M298" s="223"/>
      <c r="N298" s="224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7" t="s">
        <v>131</v>
      </c>
      <c r="AU298" s="17" t="s">
        <v>21</v>
      </c>
    </row>
    <row r="299" s="2" customFormat="1">
      <c r="A299" s="39"/>
      <c r="B299" s="40"/>
      <c r="C299" s="41"/>
      <c r="D299" s="225" t="s">
        <v>133</v>
      </c>
      <c r="E299" s="41"/>
      <c r="F299" s="226" t="s">
        <v>395</v>
      </c>
      <c r="G299" s="41"/>
      <c r="H299" s="41"/>
      <c r="I299" s="222"/>
      <c r="J299" s="41"/>
      <c r="K299" s="41"/>
      <c r="L299" s="45"/>
      <c r="M299" s="223"/>
      <c r="N299" s="224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7" t="s">
        <v>133</v>
      </c>
      <c r="AU299" s="17" t="s">
        <v>21</v>
      </c>
    </row>
    <row r="300" s="14" customFormat="1">
      <c r="A300" s="14"/>
      <c r="B300" s="237"/>
      <c r="C300" s="238"/>
      <c r="D300" s="220" t="s">
        <v>135</v>
      </c>
      <c r="E300" s="239" t="s">
        <v>32</v>
      </c>
      <c r="F300" s="240" t="s">
        <v>396</v>
      </c>
      <c r="G300" s="238"/>
      <c r="H300" s="241">
        <v>144.43199999999999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135</v>
      </c>
      <c r="AU300" s="247" t="s">
        <v>21</v>
      </c>
      <c r="AV300" s="14" t="s">
        <v>21</v>
      </c>
      <c r="AW300" s="14" t="s">
        <v>39</v>
      </c>
      <c r="AX300" s="14" t="s">
        <v>77</v>
      </c>
      <c r="AY300" s="247" t="s">
        <v>122</v>
      </c>
    </row>
    <row r="301" s="15" customFormat="1">
      <c r="A301" s="15"/>
      <c r="B301" s="248"/>
      <c r="C301" s="249"/>
      <c r="D301" s="220" t="s">
        <v>135</v>
      </c>
      <c r="E301" s="250" t="s">
        <v>32</v>
      </c>
      <c r="F301" s="251" t="s">
        <v>140</v>
      </c>
      <c r="G301" s="249"/>
      <c r="H301" s="252">
        <v>144.43199999999999</v>
      </c>
      <c r="I301" s="253"/>
      <c r="J301" s="249"/>
      <c r="K301" s="249"/>
      <c r="L301" s="254"/>
      <c r="M301" s="255"/>
      <c r="N301" s="256"/>
      <c r="O301" s="256"/>
      <c r="P301" s="256"/>
      <c r="Q301" s="256"/>
      <c r="R301" s="256"/>
      <c r="S301" s="256"/>
      <c r="T301" s="257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8" t="s">
        <v>135</v>
      </c>
      <c r="AU301" s="258" t="s">
        <v>21</v>
      </c>
      <c r="AV301" s="15" t="s">
        <v>129</v>
      </c>
      <c r="AW301" s="15" t="s">
        <v>39</v>
      </c>
      <c r="AX301" s="15" t="s">
        <v>85</v>
      </c>
      <c r="AY301" s="258" t="s">
        <v>122</v>
      </c>
    </row>
    <row r="302" s="2" customFormat="1" ht="16.5" customHeight="1">
      <c r="A302" s="39"/>
      <c r="B302" s="40"/>
      <c r="C302" s="207" t="s">
        <v>397</v>
      </c>
      <c r="D302" s="207" t="s">
        <v>124</v>
      </c>
      <c r="E302" s="208" t="s">
        <v>398</v>
      </c>
      <c r="F302" s="209" t="s">
        <v>399</v>
      </c>
      <c r="G302" s="210" t="s">
        <v>233</v>
      </c>
      <c r="H302" s="211">
        <v>16.120000000000001</v>
      </c>
      <c r="I302" s="212"/>
      <c r="J302" s="213">
        <f>ROUND(I302*H302,2)</f>
        <v>0</v>
      </c>
      <c r="K302" s="209" t="s">
        <v>128</v>
      </c>
      <c r="L302" s="45"/>
      <c r="M302" s="214" t="s">
        <v>32</v>
      </c>
      <c r="N302" s="215" t="s">
        <v>48</v>
      </c>
      <c r="O302" s="85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8" t="s">
        <v>129</v>
      </c>
      <c r="AT302" s="218" t="s">
        <v>124</v>
      </c>
      <c r="AU302" s="218" t="s">
        <v>21</v>
      </c>
      <c r="AY302" s="17" t="s">
        <v>122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7" t="s">
        <v>85</v>
      </c>
      <c r="BK302" s="219">
        <f>ROUND(I302*H302,2)</f>
        <v>0</v>
      </c>
      <c r="BL302" s="17" t="s">
        <v>129</v>
      </c>
      <c r="BM302" s="218" t="s">
        <v>400</v>
      </c>
    </row>
    <row r="303" s="2" customFormat="1">
      <c r="A303" s="39"/>
      <c r="B303" s="40"/>
      <c r="C303" s="41"/>
      <c r="D303" s="220" t="s">
        <v>131</v>
      </c>
      <c r="E303" s="41"/>
      <c r="F303" s="221" t="s">
        <v>401</v>
      </c>
      <c r="G303" s="41"/>
      <c r="H303" s="41"/>
      <c r="I303" s="222"/>
      <c r="J303" s="41"/>
      <c r="K303" s="41"/>
      <c r="L303" s="45"/>
      <c r="M303" s="223"/>
      <c r="N303" s="224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7" t="s">
        <v>131</v>
      </c>
      <c r="AU303" s="17" t="s">
        <v>21</v>
      </c>
    </row>
    <row r="304" s="2" customFormat="1">
      <c r="A304" s="39"/>
      <c r="B304" s="40"/>
      <c r="C304" s="41"/>
      <c r="D304" s="225" t="s">
        <v>133</v>
      </c>
      <c r="E304" s="41"/>
      <c r="F304" s="226" t="s">
        <v>402</v>
      </c>
      <c r="G304" s="41"/>
      <c r="H304" s="41"/>
      <c r="I304" s="222"/>
      <c r="J304" s="41"/>
      <c r="K304" s="41"/>
      <c r="L304" s="45"/>
      <c r="M304" s="223"/>
      <c r="N304" s="224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7" t="s">
        <v>133</v>
      </c>
      <c r="AU304" s="17" t="s">
        <v>21</v>
      </c>
    </row>
    <row r="305" s="14" customFormat="1">
      <c r="A305" s="14"/>
      <c r="B305" s="237"/>
      <c r="C305" s="238"/>
      <c r="D305" s="220" t="s">
        <v>135</v>
      </c>
      <c r="E305" s="239" t="s">
        <v>32</v>
      </c>
      <c r="F305" s="240" t="s">
        <v>403</v>
      </c>
      <c r="G305" s="238"/>
      <c r="H305" s="241">
        <v>16.120000000000001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135</v>
      </c>
      <c r="AU305" s="247" t="s">
        <v>21</v>
      </c>
      <c r="AV305" s="14" t="s">
        <v>21</v>
      </c>
      <c r="AW305" s="14" t="s">
        <v>39</v>
      </c>
      <c r="AX305" s="14" t="s">
        <v>77</v>
      </c>
      <c r="AY305" s="247" t="s">
        <v>122</v>
      </c>
    </row>
    <row r="306" s="15" customFormat="1">
      <c r="A306" s="15"/>
      <c r="B306" s="248"/>
      <c r="C306" s="249"/>
      <c r="D306" s="220" t="s">
        <v>135</v>
      </c>
      <c r="E306" s="250" t="s">
        <v>32</v>
      </c>
      <c r="F306" s="251" t="s">
        <v>140</v>
      </c>
      <c r="G306" s="249"/>
      <c r="H306" s="252">
        <v>16.120000000000001</v>
      </c>
      <c r="I306" s="253"/>
      <c r="J306" s="249"/>
      <c r="K306" s="249"/>
      <c r="L306" s="254"/>
      <c r="M306" s="255"/>
      <c r="N306" s="256"/>
      <c r="O306" s="256"/>
      <c r="P306" s="256"/>
      <c r="Q306" s="256"/>
      <c r="R306" s="256"/>
      <c r="S306" s="256"/>
      <c r="T306" s="257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8" t="s">
        <v>135</v>
      </c>
      <c r="AU306" s="258" t="s">
        <v>21</v>
      </c>
      <c r="AV306" s="15" t="s">
        <v>129</v>
      </c>
      <c r="AW306" s="15" t="s">
        <v>39</v>
      </c>
      <c r="AX306" s="15" t="s">
        <v>85</v>
      </c>
      <c r="AY306" s="258" t="s">
        <v>122</v>
      </c>
    </row>
    <row r="307" s="2" customFormat="1" ht="16.5" customHeight="1">
      <c r="A307" s="39"/>
      <c r="B307" s="40"/>
      <c r="C307" s="207" t="s">
        <v>404</v>
      </c>
      <c r="D307" s="207" t="s">
        <v>124</v>
      </c>
      <c r="E307" s="208" t="s">
        <v>405</v>
      </c>
      <c r="F307" s="209" t="s">
        <v>406</v>
      </c>
      <c r="G307" s="210" t="s">
        <v>233</v>
      </c>
      <c r="H307" s="211">
        <v>16.047999999999998</v>
      </c>
      <c r="I307" s="212"/>
      <c r="J307" s="213">
        <f>ROUND(I307*H307,2)</f>
        <v>0</v>
      </c>
      <c r="K307" s="209" t="s">
        <v>128</v>
      </c>
      <c r="L307" s="45"/>
      <c r="M307" s="214" t="s">
        <v>32</v>
      </c>
      <c r="N307" s="215" t="s">
        <v>48</v>
      </c>
      <c r="O307" s="85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8" t="s">
        <v>129</v>
      </c>
      <c r="AT307" s="218" t="s">
        <v>124</v>
      </c>
      <c r="AU307" s="218" t="s">
        <v>21</v>
      </c>
      <c r="AY307" s="17" t="s">
        <v>122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17" t="s">
        <v>85</v>
      </c>
      <c r="BK307" s="219">
        <f>ROUND(I307*H307,2)</f>
        <v>0</v>
      </c>
      <c r="BL307" s="17" t="s">
        <v>129</v>
      </c>
      <c r="BM307" s="218" t="s">
        <v>407</v>
      </c>
    </row>
    <row r="308" s="2" customFormat="1">
      <c r="A308" s="39"/>
      <c r="B308" s="40"/>
      <c r="C308" s="41"/>
      <c r="D308" s="220" t="s">
        <v>131</v>
      </c>
      <c r="E308" s="41"/>
      <c r="F308" s="221" t="s">
        <v>408</v>
      </c>
      <c r="G308" s="41"/>
      <c r="H308" s="41"/>
      <c r="I308" s="222"/>
      <c r="J308" s="41"/>
      <c r="K308" s="41"/>
      <c r="L308" s="45"/>
      <c r="M308" s="223"/>
      <c r="N308" s="224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7" t="s">
        <v>131</v>
      </c>
      <c r="AU308" s="17" t="s">
        <v>21</v>
      </c>
    </row>
    <row r="309" s="2" customFormat="1">
      <c r="A309" s="39"/>
      <c r="B309" s="40"/>
      <c r="C309" s="41"/>
      <c r="D309" s="225" t="s">
        <v>133</v>
      </c>
      <c r="E309" s="41"/>
      <c r="F309" s="226" t="s">
        <v>409</v>
      </c>
      <c r="G309" s="41"/>
      <c r="H309" s="41"/>
      <c r="I309" s="222"/>
      <c r="J309" s="41"/>
      <c r="K309" s="41"/>
      <c r="L309" s="45"/>
      <c r="M309" s="223"/>
      <c r="N309" s="224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7" t="s">
        <v>133</v>
      </c>
      <c r="AU309" s="17" t="s">
        <v>21</v>
      </c>
    </row>
    <row r="310" s="14" customFormat="1">
      <c r="A310" s="14"/>
      <c r="B310" s="237"/>
      <c r="C310" s="238"/>
      <c r="D310" s="220" t="s">
        <v>135</v>
      </c>
      <c r="E310" s="239" t="s">
        <v>32</v>
      </c>
      <c r="F310" s="240" t="s">
        <v>410</v>
      </c>
      <c r="G310" s="238"/>
      <c r="H310" s="241">
        <v>16.047999999999998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135</v>
      </c>
      <c r="AU310" s="247" t="s">
        <v>21</v>
      </c>
      <c r="AV310" s="14" t="s">
        <v>21</v>
      </c>
      <c r="AW310" s="14" t="s">
        <v>39</v>
      </c>
      <c r="AX310" s="14" t="s">
        <v>77</v>
      </c>
      <c r="AY310" s="247" t="s">
        <v>122</v>
      </c>
    </row>
    <row r="311" s="15" customFormat="1">
      <c r="A311" s="15"/>
      <c r="B311" s="248"/>
      <c r="C311" s="249"/>
      <c r="D311" s="220" t="s">
        <v>135</v>
      </c>
      <c r="E311" s="250" t="s">
        <v>32</v>
      </c>
      <c r="F311" s="251" t="s">
        <v>140</v>
      </c>
      <c r="G311" s="249"/>
      <c r="H311" s="252">
        <v>16.047999999999998</v>
      </c>
      <c r="I311" s="253"/>
      <c r="J311" s="249"/>
      <c r="K311" s="249"/>
      <c r="L311" s="254"/>
      <c r="M311" s="255"/>
      <c r="N311" s="256"/>
      <c r="O311" s="256"/>
      <c r="P311" s="256"/>
      <c r="Q311" s="256"/>
      <c r="R311" s="256"/>
      <c r="S311" s="256"/>
      <c r="T311" s="257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8" t="s">
        <v>135</v>
      </c>
      <c r="AU311" s="258" t="s">
        <v>21</v>
      </c>
      <c r="AV311" s="15" t="s">
        <v>129</v>
      </c>
      <c r="AW311" s="15" t="s">
        <v>39</v>
      </c>
      <c r="AX311" s="15" t="s">
        <v>85</v>
      </c>
      <c r="AY311" s="258" t="s">
        <v>122</v>
      </c>
    </row>
    <row r="312" s="2" customFormat="1" ht="21.75" customHeight="1">
      <c r="A312" s="39"/>
      <c r="B312" s="40"/>
      <c r="C312" s="207" t="s">
        <v>411</v>
      </c>
      <c r="D312" s="207" t="s">
        <v>124</v>
      </c>
      <c r="E312" s="208" t="s">
        <v>412</v>
      </c>
      <c r="F312" s="209" t="s">
        <v>413</v>
      </c>
      <c r="G312" s="210" t="s">
        <v>233</v>
      </c>
      <c r="H312" s="211">
        <v>16.047999999999998</v>
      </c>
      <c r="I312" s="212"/>
      <c r="J312" s="213">
        <f>ROUND(I312*H312,2)</f>
        <v>0</v>
      </c>
      <c r="K312" s="209" t="s">
        <v>128</v>
      </c>
      <c r="L312" s="45"/>
      <c r="M312" s="214" t="s">
        <v>32</v>
      </c>
      <c r="N312" s="215" t="s">
        <v>48</v>
      </c>
      <c r="O312" s="85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8" t="s">
        <v>129</v>
      </c>
      <c r="AT312" s="218" t="s">
        <v>124</v>
      </c>
      <c r="AU312" s="218" t="s">
        <v>21</v>
      </c>
      <c r="AY312" s="17" t="s">
        <v>122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17" t="s">
        <v>85</v>
      </c>
      <c r="BK312" s="219">
        <f>ROUND(I312*H312,2)</f>
        <v>0</v>
      </c>
      <c r="BL312" s="17" t="s">
        <v>129</v>
      </c>
      <c r="BM312" s="218" t="s">
        <v>414</v>
      </c>
    </row>
    <row r="313" s="2" customFormat="1">
      <c r="A313" s="39"/>
      <c r="B313" s="40"/>
      <c r="C313" s="41"/>
      <c r="D313" s="220" t="s">
        <v>131</v>
      </c>
      <c r="E313" s="41"/>
      <c r="F313" s="221" t="s">
        <v>415</v>
      </c>
      <c r="G313" s="41"/>
      <c r="H313" s="41"/>
      <c r="I313" s="222"/>
      <c r="J313" s="41"/>
      <c r="K313" s="41"/>
      <c r="L313" s="45"/>
      <c r="M313" s="223"/>
      <c r="N313" s="224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7" t="s">
        <v>131</v>
      </c>
      <c r="AU313" s="17" t="s">
        <v>21</v>
      </c>
    </row>
    <row r="314" s="2" customFormat="1">
      <c r="A314" s="39"/>
      <c r="B314" s="40"/>
      <c r="C314" s="41"/>
      <c r="D314" s="225" t="s">
        <v>133</v>
      </c>
      <c r="E314" s="41"/>
      <c r="F314" s="226" t="s">
        <v>416</v>
      </c>
      <c r="G314" s="41"/>
      <c r="H314" s="41"/>
      <c r="I314" s="222"/>
      <c r="J314" s="41"/>
      <c r="K314" s="41"/>
      <c r="L314" s="45"/>
      <c r="M314" s="223"/>
      <c r="N314" s="224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7" t="s">
        <v>133</v>
      </c>
      <c r="AU314" s="17" t="s">
        <v>21</v>
      </c>
    </row>
    <row r="315" s="14" customFormat="1">
      <c r="A315" s="14"/>
      <c r="B315" s="237"/>
      <c r="C315" s="238"/>
      <c r="D315" s="220" t="s">
        <v>135</v>
      </c>
      <c r="E315" s="239" t="s">
        <v>32</v>
      </c>
      <c r="F315" s="240" t="s">
        <v>410</v>
      </c>
      <c r="G315" s="238"/>
      <c r="H315" s="241">
        <v>16.047999999999998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135</v>
      </c>
      <c r="AU315" s="247" t="s">
        <v>21</v>
      </c>
      <c r="AV315" s="14" t="s">
        <v>21</v>
      </c>
      <c r="AW315" s="14" t="s">
        <v>39</v>
      </c>
      <c r="AX315" s="14" t="s">
        <v>77</v>
      </c>
      <c r="AY315" s="247" t="s">
        <v>122</v>
      </c>
    </row>
    <row r="316" s="15" customFormat="1">
      <c r="A316" s="15"/>
      <c r="B316" s="248"/>
      <c r="C316" s="249"/>
      <c r="D316" s="220" t="s">
        <v>135</v>
      </c>
      <c r="E316" s="250" t="s">
        <v>32</v>
      </c>
      <c r="F316" s="251" t="s">
        <v>140</v>
      </c>
      <c r="G316" s="249"/>
      <c r="H316" s="252">
        <v>16.047999999999998</v>
      </c>
      <c r="I316" s="253"/>
      <c r="J316" s="249"/>
      <c r="K316" s="249"/>
      <c r="L316" s="254"/>
      <c r="M316" s="255"/>
      <c r="N316" s="256"/>
      <c r="O316" s="256"/>
      <c r="P316" s="256"/>
      <c r="Q316" s="256"/>
      <c r="R316" s="256"/>
      <c r="S316" s="256"/>
      <c r="T316" s="257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8" t="s">
        <v>135</v>
      </c>
      <c r="AU316" s="258" t="s">
        <v>21</v>
      </c>
      <c r="AV316" s="15" t="s">
        <v>129</v>
      </c>
      <c r="AW316" s="15" t="s">
        <v>39</v>
      </c>
      <c r="AX316" s="15" t="s">
        <v>85</v>
      </c>
      <c r="AY316" s="258" t="s">
        <v>122</v>
      </c>
    </row>
    <row r="317" s="2" customFormat="1" ht="24.15" customHeight="1">
      <c r="A317" s="39"/>
      <c r="B317" s="40"/>
      <c r="C317" s="207" t="s">
        <v>417</v>
      </c>
      <c r="D317" s="207" t="s">
        <v>124</v>
      </c>
      <c r="E317" s="208" t="s">
        <v>418</v>
      </c>
      <c r="F317" s="209" t="s">
        <v>419</v>
      </c>
      <c r="G317" s="210" t="s">
        <v>233</v>
      </c>
      <c r="H317" s="211">
        <v>16.199999999999999</v>
      </c>
      <c r="I317" s="212"/>
      <c r="J317" s="213">
        <f>ROUND(I317*H317,2)</f>
        <v>0</v>
      </c>
      <c r="K317" s="209" t="s">
        <v>128</v>
      </c>
      <c r="L317" s="45"/>
      <c r="M317" s="214" t="s">
        <v>32</v>
      </c>
      <c r="N317" s="215" t="s">
        <v>48</v>
      </c>
      <c r="O317" s="85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8" t="s">
        <v>129</v>
      </c>
      <c r="AT317" s="218" t="s">
        <v>124</v>
      </c>
      <c r="AU317" s="218" t="s">
        <v>21</v>
      </c>
      <c r="AY317" s="17" t="s">
        <v>122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17" t="s">
        <v>85</v>
      </c>
      <c r="BK317" s="219">
        <f>ROUND(I317*H317,2)</f>
        <v>0</v>
      </c>
      <c r="BL317" s="17" t="s">
        <v>129</v>
      </c>
      <c r="BM317" s="218" t="s">
        <v>420</v>
      </c>
    </row>
    <row r="318" s="2" customFormat="1">
      <c r="A318" s="39"/>
      <c r="B318" s="40"/>
      <c r="C318" s="41"/>
      <c r="D318" s="220" t="s">
        <v>131</v>
      </c>
      <c r="E318" s="41"/>
      <c r="F318" s="221" t="s">
        <v>235</v>
      </c>
      <c r="G318" s="41"/>
      <c r="H318" s="41"/>
      <c r="I318" s="222"/>
      <c r="J318" s="41"/>
      <c r="K318" s="41"/>
      <c r="L318" s="45"/>
      <c r="M318" s="223"/>
      <c r="N318" s="224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7" t="s">
        <v>131</v>
      </c>
      <c r="AU318" s="17" t="s">
        <v>21</v>
      </c>
    </row>
    <row r="319" s="2" customFormat="1">
      <c r="A319" s="39"/>
      <c r="B319" s="40"/>
      <c r="C319" s="41"/>
      <c r="D319" s="225" t="s">
        <v>133</v>
      </c>
      <c r="E319" s="41"/>
      <c r="F319" s="226" t="s">
        <v>421</v>
      </c>
      <c r="G319" s="41"/>
      <c r="H319" s="41"/>
      <c r="I319" s="222"/>
      <c r="J319" s="41"/>
      <c r="K319" s="41"/>
      <c r="L319" s="45"/>
      <c r="M319" s="223"/>
      <c r="N319" s="224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7" t="s">
        <v>133</v>
      </c>
      <c r="AU319" s="17" t="s">
        <v>21</v>
      </c>
    </row>
    <row r="320" s="14" customFormat="1">
      <c r="A320" s="14"/>
      <c r="B320" s="237"/>
      <c r="C320" s="238"/>
      <c r="D320" s="220" t="s">
        <v>135</v>
      </c>
      <c r="E320" s="239" t="s">
        <v>32</v>
      </c>
      <c r="F320" s="240" t="s">
        <v>422</v>
      </c>
      <c r="G320" s="238"/>
      <c r="H320" s="241">
        <v>16.199999999999999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135</v>
      </c>
      <c r="AU320" s="247" t="s">
        <v>21</v>
      </c>
      <c r="AV320" s="14" t="s">
        <v>21</v>
      </c>
      <c r="AW320" s="14" t="s">
        <v>39</v>
      </c>
      <c r="AX320" s="14" t="s">
        <v>77</v>
      </c>
      <c r="AY320" s="247" t="s">
        <v>122</v>
      </c>
    </row>
    <row r="321" s="15" customFormat="1">
      <c r="A321" s="15"/>
      <c r="B321" s="248"/>
      <c r="C321" s="249"/>
      <c r="D321" s="220" t="s">
        <v>135</v>
      </c>
      <c r="E321" s="250" t="s">
        <v>32</v>
      </c>
      <c r="F321" s="251" t="s">
        <v>140</v>
      </c>
      <c r="G321" s="249"/>
      <c r="H321" s="252">
        <v>16.199999999999999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8" t="s">
        <v>135</v>
      </c>
      <c r="AU321" s="258" t="s">
        <v>21</v>
      </c>
      <c r="AV321" s="15" t="s">
        <v>129</v>
      </c>
      <c r="AW321" s="15" t="s">
        <v>39</v>
      </c>
      <c r="AX321" s="15" t="s">
        <v>85</v>
      </c>
      <c r="AY321" s="258" t="s">
        <v>122</v>
      </c>
    </row>
    <row r="322" s="12" customFormat="1" ht="22.8" customHeight="1">
      <c r="A322" s="12"/>
      <c r="B322" s="191"/>
      <c r="C322" s="192"/>
      <c r="D322" s="193" t="s">
        <v>76</v>
      </c>
      <c r="E322" s="205" t="s">
        <v>423</v>
      </c>
      <c r="F322" s="205" t="s">
        <v>424</v>
      </c>
      <c r="G322" s="192"/>
      <c r="H322" s="192"/>
      <c r="I322" s="195"/>
      <c r="J322" s="206">
        <f>BK322</f>
        <v>0</v>
      </c>
      <c r="K322" s="192"/>
      <c r="L322" s="197"/>
      <c r="M322" s="198"/>
      <c r="N322" s="199"/>
      <c r="O322" s="199"/>
      <c r="P322" s="200">
        <f>SUM(P323:P325)</f>
        <v>0</v>
      </c>
      <c r="Q322" s="199"/>
      <c r="R322" s="200">
        <f>SUM(R323:R325)</f>
        <v>0</v>
      </c>
      <c r="S322" s="199"/>
      <c r="T322" s="201">
        <f>SUM(T323:T325)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2" t="s">
        <v>85</v>
      </c>
      <c r="AT322" s="203" t="s">
        <v>76</v>
      </c>
      <c r="AU322" s="203" t="s">
        <v>85</v>
      </c>
      <c r="AY322" s="202" t="s">
        <v>122</v>
      </c>
      <c r="BK322" s="204">
        <f>SUM(BK323:BK325)</f>
        <v>0</v>
      </c>
    </row>
    <row r="323" s="2" customFormat="1" ht="16.5" customHeight="1">
      <c r="A323" s="39"/>
      <c r="B323" s="40"/>
      <c r="C323" s="207" t="s">
        <v>29</v>
      </c>
      <c r="D323" s="207" t="s">
        <v>124</v>
      </c>
      <c r="E323" s="208" t="s">
        <v>425</v>
      </c>
      <c r="F323" s="209" t="s">
        <v>426</v>
      </c>
      <c r="G323" s="210" t="s">
        <v>233</v>
      </c>
      <c r="H323" s="211">
        <v>724.07600000000002</v>
      </c>
      <c r="I323" s="212"/>
      <c r="J323" s="213">
        <f>ROUND(I323*H323,2)</f>
        <v>0</v>
      </c>
      <c r="K323" s="209" t="s">
        <v>128</v>
      </c>
      <c r="L323" s="45"/>
      <c r="M323" s="214" t="s">
        <v>32</v>
      </c>
      <c r="N323" s="215" t="s">
        <v>48</v>
      </c>
      <c r="O323" s="85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8" t="s">
        <v>129</v>
      </c>
      <c r="AT323" s="218" t="s">
        <v>124</v>
      </c>
      <c r="AU323" s="218" t="s">
        <v>21</v>
      </c>
      <c r="AY323" s="17" t="s">
        <v>122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17" t="s">
        <v>85</v>
      </c>
      <c r="BK323" s="219">
        <f>ROUND(I323*H323,2)</f>
        <v>0</v>
      </c>
      <c r="BL323" s="17" t="s">
        <v>129</v>
      </c>
      <c r="BM323" s="218" t="s">
        <v>427</v>
      </c>
    </row>
    <row r="324" s="2" customFormat="1">
      <c r="A324" s="39"/>
      <c r="B324" s="40"/>
      <c r="C324" s="41"/>
      <c r="D324" s="220" t="s">
        <v>131</v>
      </c>
      <c r="E324" s="41"/>
      <c r="F324" s="221" t="s">
        <v>428</v>
      </c>
      <c r="G324" s="41"/>
      <c r="H324" s="41"/>
      <c r="I324" s="222"/>
      <c r="J324" s="41"/>
      <c r="K324" s="41"/>
      <c r="L324" s="45"/>
      <c r="M324" s="223"/>
      <c r="N324" s="224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7" t="s">
        <v>131</v>
      </c>
      <c r="AU324" s="17" t="s">
        <v>21</v>
      </c>
    </row>
    <row r="325" s="2" customFormat="1">
      <c r="A325" s="39"/>
      <c r="B325" s="40"/>
      <c r="C325" s="41"/>
      <c r="D325" s="225" t="s">
        <v>133</v>
      </c>
      <c r="E325" s="41"/>
      <c r="F325" s="226" t="s">
        <v>429</v>
      </c>
      <c r="G325" s="41"/>
      <c r="H325" s="41"/>
      <c r="I325" s="222"/>
      <c r="J325" s="41"/>
      <c r="K325" s="41"/>
      <c r="L325" s="45"/>
      <c r="M325" s="269"/>
      <c r="N325" s="270"/>
      <c r="O325" s="271"/>
      <c r="P325" s="271"/>
      <c r="Q325" s="271"/>
      <c r="R325" s="271"/>
      <c r="S325" s="271"/>
      <c r="T325" s="272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7" t="s">
        <v>133</v>
      </c>
      <c r="AU325" s="17" t="s">
        <v>21</v>
      </c>
    </row>
    <row r="326" s="2" customFormat="1" ht="6.96" customHeight="1">
      <c r="A326" s="39"/>
      <c r="B326" s="60"/>
      <c r="C326" s="61"/>
      <c r="D326" s="61"/>
      <c r="E326" s="61"/>
      <c r="F326" s="61"/>
      <c r="G326" s="61"/>
      <c r="H326" s="61"/>
      <c r="I326" s="61"/>
      <c r="J326" s="61"/>
      <c r="K326" s="61"/>
      <c r="L326" s="45"/>
      <c r="M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</row>
  </sheetData>
  <sheetProtection sheet="1" autoFilter="0" formatColumns="0" formatRows="0" objects="1" scenarios="1" spinCount="100000" saltValue="dkBl9Xzu79GB2w69L/emeu40EEv0UnV0YoDXGyeU5aiRWJo8aVYVacKKfFPIg5V6tRdtZlrpsVRfY2CEpwZi+g==" hashValue="BTvx+I60KluoYoa46bfdcB0bmHf3NBXka3GOcNiOFfvDJJBN2QqDUgP9IimdGT2v+Ji1MxvUQrDOqHJPp/D52Q==" algorithmName="SHA-512" password="F222"/>
  <autoFilter ref="C84:K32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113106121"/>
    <hyperlink ref="F98" r:id="rId2" display="https://podminky.urs.cz/item/CS_URS_2025_01/113107111"/>
    <hyperlink ref="F103" r:id="rId3" display="https://podminky.urs.cz/item/CS_URS_2025_01/113107123"/>
    <hyperlink ref="F108" r:id="rId4" display="https://podminky.urs.cz/item/CS_URS_2025_01/113107130"/>
    <hyperlink ref="F116" r:id="rId5" display="https://podminky.urs.cz/item/CS_URS_2025_01/113202111"/>
    <hyperlink ref="F124" r:id="rId6" display="https://podminky.urs.cz/item/CS_URS_2025_01/121151123"/>
    <hyperlink ref="F132" r:id="rId7" display="https://podminky.urs.cz/item/CS_URS_2025_01/122252204"/>
    <hyperlink ref="F137" r:id="rId8" display="https://podminky.urs.cz/item/CS_URS_2025_01/162306111"/>
    <hyperlink ref="F146" r:id="rId9" display="https://podminky.urs.cz/item/CS_URS_2025_01/162751117"/>
    <hyperlink ref="F151" r:id="rId10" display="https://podminky.urs.cz/item/CS_URS_2025_01/162706111"/>
    <hyperlink ref="F159" r:id="rId11" display="https://podminky.urs.cz/item/CS_URS_2025_01/162706119"/>
    <hyperlink ref="F164" r:id="rId12" display="https://podminky.urs.cz/item/CS_URS_2025_01/167103101"/>
    <hyperlink ref="F170" r:id="rId13" display="https://podminky.urs.cz/item/CS_URS_2025_01/171201231"/>
    <hyperlink ref="F175" r:id="rId14" display="https://podminky.urs.cz/item/CS_URS_2025_01/181152302"/>
    <hyperlink ref="F180" r:id="rId15" display="https://podminky.urs.cz/item/CS_URS_2025_01/181111112"/>
    <hyperlink ref="F186" r:id="rId16" display="https://podminky.urs.cz/item/CS_URS_2025_01/181111122"/>
    <hyperlink ref="F192" r:id="rId17" display="https://podminky.urs.cz/item/CS_URS_2025_01/181351003"/>
    <hyperlink ref="F198" r:id="rId18" display="https://podminky.urs.cz/item/CS_URS_2025_01/181411131"/>
    <hyperlink ref="F210" r:id="rId19" display="https://podminky.urs.cz/item/CS_URS_2025_01/185803211"/>
    <hyperlink ref="F215" r:id="rId20" display="https://podminky.urs.cz/item/CS_URS_2025_01/185811211"/>
    <hyperlink ref="F221" r:id="rId21" display="https://podminky.urs.cz/item/CS_URS_2025_01/564201111"/>
    <hyperlink ref="F226" r:id="rId22" display="https://podminky.urs.cz/item/CS_URS_2025_01/564750012"/>
    <hyperlink ref="F231" r:id="rId23" display="https://podminky.urs.cz/item/CS_URS_2025_01/564750114"/>
    <hyperlink ref="F236" r:id="rId24" display="https://podminky.urs.cz/item/CS_URS_2025_01/564801112"/>
    <hyperlink ref="F244" r:id="rId25" display="https://podminky.urs.cz/item/CS_URS_2025_01/596211231"/>
    <hyperlink ref="F254" r:id="rId26" display="https://podminky.urs.cz/item/CS_URS_2025_01/916131213"/>
    <hyperlink ref="F273" r:id="rId27" display="https://podminky.urs.cz/item/CS_URS_2025_01/916991121"/>
    <hyperlink ref="F278" r:id="rId28" display="https://podminky.urs.cz/item/CS_URS_2025_01/919726122"/>
    <hyperlink ref="F284" r:id="rId29" display="https://podminky.urs.cz/item/CS_URS_2025_01/997221551"/>
    <hyperlink ref="F289" r:id="rId30" display="https://podminky.urs.cz/item/CS_URS_2025_01/997221559"/>
    <hyperlink ref="F294" r:id="rId31" display="https://podminky.urs.cz/item/CS_URS_2025_01/997221571"/>
    <hyperlink ref="F299" r:id="rId32" display="https://podminky.urs.cz/item/CS_URS_2025_01/997221579"/>
    <hyperlink ref="F304" r:id="rId33" display="https://podminky.urs.cz/item/CS_URS_2025_01/997221611"/>
    <hyperlink ref="F309" r:id="rId34" display="https://podminky.urs.cz/item/CS_URS_2025_01/997221612"/>
    <hyperlink ref="F314" r:id="rId35" display="https://podminky.urs.cz/item/CS_URS_2025_01/997221615"/>
    <hyperlink ref="F319" r:id="rId36" display="https://podminky.urs.cz/item/CS_URS_2025_01/997221873"/>
    <hyperlink ref="F325" r:id="rId37" display="https://podminky.urs.cz/item/CS_URS_2025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0"/>
      <c r="AT3" s="17" t="s">
        <v>21</v>
      </c>
    </row>
    <row r="4" s="1" customFormat="1" ht="24.96" customHeight="1">
      <c r="B4" s="20"/>
      <c r="D4" s="131" t="s">
        <v>94</v>
      </c>
      <c r="L4" s="20"/>
      <c r="M4" s="132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3" t="s">
        <v>16</v>
      </c>
      <c r="L6" s="20"/>
    </row>
    <row r="7" s="1" customFormat="1" ht="16.5" customHeight="1">
      <c r="B7" s="20"/>
      <c r="E7" s="134" t="str">
        <f>'Rekapitulace stavby'!K6</f>
        <v xml:space="preserve">Přístavba parkoviště  a zřízení pro odvod povrchových vod</v>
      </c>
      <c r="F7" s="133"/>
      <c r="G7" s="133"/>
      <c r="H7" s="133"/>
      <c r="L7" s="20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430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90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14. 2. 2025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21.84" customHeight="1">
      <c r="A13" s="39"/>
      <c r="B13" s="45"/>
      <c r="C13" s="39"/>
      <c r="D13" s="139" t="s">
        <v>26</v>
      </c>
      <c r="E13" s="39"/>
      <c r="F13" s="140" t="s">
        <v>27</v>
      </c>
      <c r="G13" s="39"/>
      <c r="H13" s="39"/>
      <c r="I13" s="139" t="s">
        <v>28</v>
      </c>
      <c r="J13" s="140" t="s">
        <v>29</v>
      </c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30</v>
      </c>
      <c r="E14" s="39"/>
      <c r="F14" s="39"/>
      <c r="G14" s="39"/>
      <c r="H14" s="39"/>
      <c r="I14" s="133" t="s">
        <v>31</v>
      </c>
      <c r="J14" s="137" t="s">
        <v>32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33</v>
      </c>
      <c r="F15" s="39"/>
      <c r="G15" s="39"/>
      <c r="H15" s="39"/>
      <c r="I15" s="133" t="s">
        <v>34</v>
      </c>
      <c r="J15" s="137" t="s">
        <v>32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35</v>
      </c>
      <c r="E17" s="39"/>
      <c r="F17" s="39"/>
      <c r="G17" s="39"/>
      <c r="H17" s="39"/>
      <c r="I17" s="133" t="s">
        <v>31</v>
      </c>
      <c r="J17" s="33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37"/>
      <c r="G18" s="137"/>
      <c r="H18" s="137"/>
      <c r="I18" s="133" t="s">
        <v>34</v>
      </c>
      <c r="J18" s="33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37</v>
      </c>
      <c r="E20" s="39"/>
      <c r="F20" s="39"/>
      <c r="G20" s="39"/>
      <c r="H20" s="39"/>
      <c r="I20" s="133" t="s">
        <v>31</v>
      </c>
      <c r="J20" s="137" t="s">
        <v>32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38</v>
      </c>
      <c r="F21" s="39"/>
      <c r="G21" s="39"/>
      <c r="H21" s="39"/>
      <c r="I21" s="133" t="s">
        <v>34</v>
      </c>
      <c r="J21" s="137" t="s">
        <v>32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40</v>
      </c>
      <c r="E23" s="39"/>
      <c r="F23" s="39"/>
      <c r="G23" s="39"/>
      <c r="H23" s="39"/>
      <c r="I23" s="133" t="s">
        <v>31</v>
      </c>
      <c r="J23" s="137" t="s">
        <v>32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38</v>
      </c>
      <c r="F24" s="39"/>
      <c r="G24" s="39"/>
      <c r="H24" s="39"/>
      <c r="I24" s="133" t="s">
        <v>34</v>
      </c>
      <c r="J24" s="137" t="s">
        <v>32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5"/>
      <c r="E29" s="145"/>
      <c r="F29" s="145"/>
      <c r="G29" s="145"/>
      <c r="H29" s="145"/>
      <c r="I29" s="145"/>
      <c r="J29" s="145"/>
      <c r="K29" s="145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6" t="s">
        <v>43</v>
      </c>
      <c r="E30" s="39"/>
      <c r="F30" s="39"/>
      <c r="G30" s="39"/>
      <c r="H30" s="39"/>
      <c r="I30" s="39"/>
      <c r="J30" s="147">
        <f>ROUND(J88,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5"/>
      <c r="E31" s="145"/>
      <c r="F31" s="145"/>
      <c r="G31" s="145"/>
      <c r="H31" s="145"/>
      <c r="I31" s="145"/>
      <c r="J31" s="145"/>
      <c r="K31" s="145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8" t="s">
        <v>45</v>
      </c>
      <c r="G32" s="39"/>
      <c r="H32" s="39"/>
      <c r="I32" s="148" t="s">
        <v>44</v>
      </c>
      <c r="J32" s="148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9" t="s">
        <v>47</v>
      </c>
      <c r="E33" s="133" t="s">
        <v>48</v>
      </c>
      <c r="F33" s="150">
        <f>ROUND((SUM(BE88:BE349)),  2)</f>
        <v>0</v>
      </c>
      <c r="G33" s="39"/>
      <c r="H33" s="39"/>
      <c r="I33" s="151">
        <v>0.20999999999999999</v>
      </c>
      <c r="J33" s="150">
        <f>ROUND(((SUM(BE88:BE349))*I33),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50">
        <f>ROUND((SUM(BF88:BF349)),  2)</f>
        <v>0</v>
      </c>
      <c r="G34" s="39"/>
      <c r="H34" s="39"/>
      <c r="I34" s="151">
        <v>0.14999999999999999</v>
      </c>
      <c r="J34" s="150">
        <f>ROUND(((SUM(BF88:BF349))*I34),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50">
        <f>ROUND((SUM(BG88:BG349)),  2)</f>
        <v>0</v>
      </c>
      <c r="G35" s="39"/>
      <c r="H35" s="39"/>
      <c r="I35" s="151">
        <v>0.20999999999999999</v>
      </c>
      <c r="J35" s="150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50">
        <f>ROUND((SUM(BH88:BH349)),  2)</f>
        <v>0</v>
      </c>
      <c r="G36" s="39"/>
      <c r="H36" s="39"/>
      <c r="I36" s="151">
        <v>0.14999999999999999</v>
      </c>
      <c r="J36" s="150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50">
        <f>ROUND((SUM(BI88:BI349)),  2)</f>
        <v>0</v>
      </c>
      <c r="G37" s="39"/>
      <c r="H37" s="39"/>
      <c r="I37" s="151">
        <v>0</v>
      </c>
      <c r="J37" s="150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3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2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3" t="str">
        <f>E7</f>
        <v xml:space="preserve">Přístavba parkoviště  a zřízení pro odvod povrchových vod</v>
      </c>
      <c r="F48" s="32"/>
      <c r="G48" s="32"/>
      <c r="H48" s="32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2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 xml:space="preserve">21032022_2 - Přístavba parkoviště  a zřízení pro odvod povrchových vod - odvodnění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2" t="s">
        <v>22</v>
      </c>
      <c r="D52" s="41"/>
      <c r="E52" s="41"/>
      <c r="F52" s="27" t="str">
        <f>F12</f>
        <v>Lysolaje</v>
      </c>
      <c r="G52" s="41"/>
      <c r="H52" s="41"/>
      <c r="I52" s="32" t="s">
        <v>24</v>
      </c>
      <c r="J52" s="73" t="str">
        <f>IF(J12="","",J12)</f>
        <v>14. 2. 2025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2" t="s">
        <v>30</v>
      </c>
      <c r="D54" s="41"/>
      <c r="E54" s="41"/>
      <c r="F54" s="27" t="str">
        <f>E15</f>
        <v>SÚV Praha Lysolaje</v>
      </c>
      <c r="G54" s="41"/>
      <c r="H54" s="41"/>
      <c r="I54" s="32" t="s">
        <v>37</v>
      </c>
      <c r="J54" s="37" t="str">
        <f>E21</f>
        <v>Ing.arch.J.Smutný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2" t="s">
        <v>35</v>
      </c>
      <c r="D55" s="41"/>
      <c r="E55" s="41"/>
      <c r="F55" s="27" t="str">
        <f>IF(E18="","",E18)</f>
        <v>Vyplň údaj</v>
      </c>
      <c r="G55" s="41"/>
      <c r="H55" s="41"/>
      <c r="I55" s="32" t="s">
        <v>40</v>
      </c>
      <c r="J55" s="37" t="str">
        <f>E24</f>
        <v>Ing.arch.J.Smutný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4" t="s">
        <v>98</v>
      </c>
      <c r="D57" s="165"/>
      <c r="E57" s="165"/>
      <c r="F57" s="165"/>
      <c r="G57" s="165"/>
      <c r="H57" s="165"/>
      <c r="I57" s="165"/>
      <c r="J57" s="166" t="s">
        <v>99</v>
      </c>
      <c r="K57" s="165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7" t="s">
        <v>75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7" t="s">
        <v>100</v>
      </c>
    </row>
    <row r="60" hidden="1" s="9" customFormat="1" ht="24.96" customHeight="1">
      <c r="A60" s="9"/>
      <c r="B60" s="168"/>
      <c r="C60" s="169"/>
      <c r="D60" s="170" t="s">
        <v>101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4"/>
      <c r="C61" s="175"/>
      <c r="D61" s="176" t="s">
        <v>102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4"/>
      <c r="C62" s="175"/>
      <c r="D62" s="176" t="s">
        <v>431</v>
      </c>
      <c r="E62" s="177"/>
      <c r="F62" s="177"/>
      <c r="G62" s="177"/>
      <c r="H62" s="177"/>
      <c r="I62" s="177"/>
      <c r="J62" s="178">
        <f>J206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4"/>
      <c r="C63" s="175"/>
      <c r="D63" s="176" t="s">
        <v>432</v>
      </c>
      <c r="E63" s="177"/>
      <c r="F63" s="177"/>
      <c r="G63" s="177"/>
      <c r="H63" s="177"/>
      <c r="I63" s="177"/>
      <c r="J63" s="178">
        <f>J220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4"/>
      <c r="C64" s="175"/>
      <c r="D64" s="176" t="s">
        <v>433</v>
      </c>
      <c r="E64" s="177"/>
      <c r="F64" s="177"/>
      <c r="G64" s="177"/>
      <c r="H64" s="177"/>
      <c r="I64" s="177"/>
      <c r="J64" s="178">
        <f>J233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4"/>
      <c r="C65" s="175"/>
      <c r="D65" s="176" t="s">
        <v>103</v>
      </c>
      <c r="E65" s="177"/>
      <c r="F65" s="177"/>
      <c r="G65" s="177"/>
      <c r="H65" s="177"/>
      <c r="I65" s="177"/>
      <c r="J65" s="178">
        <f>J256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74"/>
      <c r="C66" s="175"/>
      <c r="D66" s="176" t="s">
        <v>434</v>
      </c>
      <c r="E66" s="177"/>
      <c r="F66" s="177"/>
      <c r="G66" s="177"/>
      <c r="H66" s="177"/>
      <c r="I66" s="177"/>
      <c r="J66" s="178">
        <f>J272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74"/>
      <c r="C67" s="175"/>
      <c r="D67" s="176" t="s">
        <v>104</v>
      </c>
      <c r="E67" s="177"/>
      <c r="F67" s="177"/>
      <c r="G67" s="177"/>
      <c r="H67" s="177"/>
      <c r="I67" s="177"/>
      <c r="J67" s="178">
        <f>J345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74"/>
      <c r="C68" s="175"/>
      <c r="D68" s="176" t="s">
        <v>106</v>
      </c>
      <c r="E68" s="177"/>
      <c r="F68" s="177"/>
      <c r="G68" s="177"/>
      <c r="H68" s="177"/>
      <c r="I68" s="177"/>
      <c r="J68" s="178">
        <f>J346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hidden="1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hidden="1"/>
    <row r="72" hidden="1"/>
    <row r="73" hidden="1"/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3" t="s">
        <v>107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2" t="s">
        <v>16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3" t="str">
        <f>E7</f>
        <v xml:space="preserve">Přístavba parkoviště  a zřízení pro odvod povrchových vod</v>
      </c>
      <c r="F78" s="32"/>
      <c r="G78" s="32"/>
      <c r="H78" s="32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2" t="s">
        <v>95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 xml:space="preserve">21032022_2 - Přístavba parkoviště  a zřízení pro odvod povrchových vod - odvodnění</v>
      </c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2" t="s">
        <v>22</v>
      </c>
      <c r="D82" s="41"/>
      <c r="E82" s="41"/>
      <c r="F82" s="27" t="str">
        <f>F12</f>
        <v>Lysolaje</v>
      </c>
      <c r="G82" s="41"/>
      <c r="H82" s="41"/>
      <c r="I82" s="32" t="s">
        <v>24</v>
      </c>
      <c r="J82" s="73" t="str">
        <f>IF(J12="","",J12)</f>
        <v>14. 2. 2025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2" t="s">
        <v>30</v>
      </c>
      <c r="D84" s="41"/>
      <c r="E84" s="41"/>
      <c r="F84" s="27" t="str">
        <f>E15</f>
        <v>SÚV Praha Lysolaje</v>
      </c>
      <c r="G84" s="41"/>
      <c r="H84" s="41"/>
      <c r="I84" s="32" t="s">
        <v>37</v>
      </c>
      <c r="J84" s="37" t="str">
        <f>E21</f>
        <v>Ing.arch.J.Smutný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2" t="s">
        <v>35</v>
      </c>
      <c r="D85" s="41"/>
      <c r="E85" s="41"/>
      <c r="F85" s="27" t="str">
        <f>IF(E18="","",E18)</f>
        <v>Vyplň údaj</v>
      </c>
      <c r="G85" s="41"/>
      <c r="H85" s="41"/>
      <c r="I85" s="32" t="s">
        <v>40</v>
      </c>
      <c r="J85" s="37" t="str">
        <f>E24</f>
        <v>Ing.arch.J.Smutný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0"/>
      <c r="B87" s="181"/>
      <c r="C87" s="182" t="s">
        <v>108</v>
      </c>
      <c r="D87" s="183" t="s">
        <v>62</v>
      </c>
      <c r="E87" s="183" t="s">
        <v>58</v>
      </c>
      <c r="F87" s="183" t="s">
        <v>59</v>
      </c>
      <c r="G87" s="183" t="s">
        <v>109</v>
      </c>
      <c r="H87" s="183" t="s">
        <v>110</v>
      </c>
      <c r="I87" s="183" t="s">
        <v>111</v>
      </c>
      <c r="J87" s="183" t="s">
        <v>99</v>
      </c>
      <c r="K87" s="184" t="s">
        <v>112</v>
      </c>
      <c r="L87" s="185"/>
      <c r="M87" s="93" t="s">
        <v>32</v>
      </c>
      <c r="N87" s="94" t="s">
        <v>47</v>
      </c>
      <c r="O87" s="94" t="s">
        <v>113</v>
      </c>
      <c r="P87" s="94" t="s">
        <v>114</v>
      </c>
      <c r="Q87" s="94" t="s">
        <v>115</v>
      </c>
      <c r="R87" s="94" t="s">
        <v>116</v>
      </c>
      <c r="S87" s="94" t="s">
        <v>117</v>
      </c>
      <c r="T87" s="95" t="s">
        <v>118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39"/>
      <c r="B88" s="40"/>
      <c r="C88" s="100" t="s">
        <v>119</v>
      </c>
      <c r="D88" s="41"/>
      <c r="E88" s="41"/>
      <c r="F88" s="41"/>
      <c r="G88" s="41"/>
      <c r="H88" s="41"/>
      <c r="I88" s="41"/>
      <c r="J88" s="186">
        <f>BK88</f>
        <v>0</v>
      </c>
      <c r="K88" s="41"/>
      <c r="L88" s="45"/>
      <c r="M88" s="96"/>
      <c r="N88" s="187"/>
      <c r="O88" s="97"/>
      <c r="P88" s="188">
        <f>P89</f>
        <v>0</v>
      </c>
      <c r="Q88" s="97"/>
      <c r="R88" s="188">
        <f>R89</f>
        <v>117.685957</v>
      </c>
      <c r="S88" s="97"/>
      <c r="T88" s="189">
        <f>T89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7" t="s">
        <v>76</v>
      </c>
      <c r="AU88" s="17" t="s">
        <v>100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76</v>
      </c>
      <c r="E89" s="194" t="s">
        <v>120</v>
      </c>
      <c r="F89" s="194" t="s">
        <v>121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P90+P206+P220+P233+P256+P272+P345+P346</f>
        <v>0</v>
      </c>
      <c r="Q89" s="199"/>
      <c r="R89" s="200">
        <f>R90+R206+R220+R233+R256+R272+R345+R346</f>
        <v>117.685957</v>
      </c>
      <c r="S89" s="199"/>
      <c r="T89" s="201">
        <f>T90+T206+T220+T233+T256+T272+T345+T346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85</v>
      </c>
      <c r="AT89" s="203" t="s">
        <v>76</v>
      </c>
      <c r="AU89" s="203" t="s">
        <v>77</v>
      </c>
      <c r="AY89" s="202" t="s">
        <v>122</v>
      </c>
      <c r="BK89" s="204">
        <f>BK90+BK206+BK220+BK233+BK256+BK272+BK345+BK346</f>
        <v>0</v>
      </c>
    </row>
    <row r="90" s="12" customFormat="1" ht="22.8" customHeight="1">
      <c r="A90" s="12"/>
      <c r="B90" s="191"/>
      <c r="C90" s="192"/>
      <c r="D90" s="193" t="s">
        <v>76</v>
      </c>
      <c r="E90" s="205" t="s">
        <v>85</v>
      </c>
      <c r="F90" s="205" t="s">
        <v>123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SUM(P91:P205)</f>
        <v>0</v>
      </c>
      <c r="Q90" s="199"/>
      <c r="R90" s="200">
        <f>SUM(R91:R205)</f>
        <v>76.646000000000001</v>
      </c>
      <c r="S90" s="199"/>
      <c r="T90" s="201">
        <f>SUM(T91:T205)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85</v>
      </c>
      <c r="AT90" s="203" t="s">
        <v>76</v>
      </c>
      <c r="AU90" s="203" t="s">
        <v>85</v>
      </c>
      <c r="AY90" s="202" t="s">
        <v>122</v>
      </c>
      <c r="BK90" s="204">
        <f>SUM(BK91:BK205)</f>
        <v>0</v>
      </c>
    </row>
    <row r="91" s="2" customFormat="1" ht="16.5" customHeight="1">
      <c r="A91" s="39"/>
      <c r="B91" s="40"/>
      <c r="C91" s="207" t="s">
        <v>85</v>
      </c>
      <c r="D91" s="207" t="s">
        <v>124</v>
      </c>
      <c r="E91" s="208" t="s">
        <v>435</v>
      </c>
      <c r="F91" s="209" t="s">
        <v>436</v>
      </c>
      <c r="G91" s="210" t="s">
        <v>182</v>
      </c>
      <c r="H91" s="211">
        <v>17.899999999999999</v>
      </c>
      <c r="I91" s="212"/>
      <c r="J91" s="213">
        <f>ROUND(I91*H91,2)</f>
        <v>0</v>
      </c>
      <c r="K91" s="209" t="s">
        <v>128</v>
      </c>
      <c r="L91" s="45"/>
      <c r="M91" s="214" t="s">
        <v>32</v>
      </c>
      <c r="N91" s="215" t="s">
        <v>48</v>
      </c>
      <c r="O91" s="85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8" t="s">
        <v>129</v>
      </c>
      <c r="AT91" s="218" t="s">
        <v>124</v>
      </c>
      <c r="AU91" s="218" t="s">
        <v>21</v>
      </c>
      <c r="AY91" s="17" t="s">
        <v>122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7" t="s">
        <v>85</v>
      </c>
      <c r="BK91" s="219">
        <f>ROUND(I91*H91,2)</f>
        <v>0</v>
      </c>
      <c r="BL91" s="17" t="s">
        <v>129</v>
      </c>
      <c r="BM91" s="218" t="s">
        <v>437</v>
      </c>
    </row>
    <row r="92" s="2" customFormat="1">
      <c r="A92" s="39"/>
      <c r="B92" s="40"/>
      <c r="C92" s="41"/>
      <c r="D92" s="220" t="s">
        <v>131</v>
      </c>
      <c r="E92" s="41"/>
      <c r="F92" s="221" t="s">
        <v>438</v>
      </c>
      <c r="G92" s="41"/>
      <c r="H92" s="41"/>
      <c r="I92" s="222"/>
      <c r="J92" s="41"/>
      <c r="K92" s="41"/>
      <c r="L92" s="45"/>
      <c r="M92" s="223"/>
      <c r="N92" s="22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7" t="s">
        <v>131</v>
      </c>
      <c r="AU92" s="17" t="s">
        <v>21</v>
      </c>
    </row>
    <row r="93" s="2" customFormat="1">
      <c r="A93" s="39"/>
      <c r="B93" s="40"/>
      <c r="C93" s="41"/>
      <c r="D93" s="225" t="s">
        <v>133</v>
      </c>
      <c r="E93" s="41"/>
      <c r="F93" s="226" t="s">
        <v>439</v>
      </c>
      <c r="G93" s="41"/>
      <c r="H93" s="41"/>
      <c r="I93" s="222"/>
      <c r="J93" s="41"/>
      <c r="K93" s="41"/>
      <c r="L93" s="45"/>
      <c r="M93" s="223"/>
      <c r="N93" s="224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7" t="s">
        <v>133</v>
      </c>
      <c r="AU93" s="17" t="s">
        <v>21</v>
      </c>
    </row>
    <row r="94" s="14" customFormat="1">
      <c r="A94" s="14"/>
      <c r="B94" s="237"/>
      <c r="C94" s="238"/>
      <c r="D94" s="220" t="s">
        <v>135</v>
      </c>
      <c r="E94" s="239" t="s">
        <v>32</v>
      </c>
      <c r="F94" s="240" t="s">
        <v>440</v>
      </c>
      <c r="G94" s="238"/>
      <c r="H94" s="241">
        <v>17.899999999999999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135</v>
      </c>
      <c r="AU94" s="247" t="s">
        <v>21</v>
      </c>
      <c r="AV94" s="14" t="s">
        <v>21</v>
      </c>
      <c r="AW94" s="14" t="s">
        <v>39</v>
      </c>
      <c r="AX94" s="14" t="s">
        <v>77</v>
      </c>
      <c r="AY94" s="247" t="s">
        <v>122</v>
      </c>
    </row>
    <row r="95" s="15" customFormat="1">
      <c r="A95" s="15"/>
      <c r="B95" s="248"/>
      <c r="C95" s="249"/>
      <c r="D95" s="220" t="s">
        <v>135</v>
      </c>
      <c r="E95" s="250" t="s">
        <v>32</v>
      </c>
      <c r="F95" s="251" t="s">
        <v>140</v>
      </c>
      <c r="G95" s="249"/>
      <c r="H95" s="252">
        <v>17.899999999999999</v>
      </c>
      <c r="I95" s="253"/>
      <c r="J95" s="249"/>
      <c r="K95" s="249"/>
      <c r="L95" s="254"/>
      <c r="M95" s="255"/>
      <c r="N95" s="256"/>
      <c r="O95" s="256"/>
      <c r="P95" s="256"/>
      <c r="Q95" s="256"/>
      <c r="R95" s="256"/>
      <c r="S95" s="256"/>
      <c r="T95" s="257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8" t="s">
        <v>135</v>
      </c>
      <c r="AU95" s="258" t="s">
        <v>21</v>
      </c>
      <c r="AV95" s="15" t="s">
        <v>129</v>
      </c>
      <c r="AW95" s="15" t="s">
        <v>39</v>
      </c>
      <c r="AX95" s="15" t="s">
        <v>85</v>
      </c>
      <c r="AY95" s="258" t="s">
        <v>122</v>
      </c>
    </row>
    <row r="96" s="2" customFormat="1" ht="16.5" customHeight="1">
      <c r="A96" s="39"/>
      <c r="B96" s="40"/>
      <c r="C96" s="207" t="s">
        <v>21</v>
      </c>
      <c r="D96" s="207" t="s">
        <v>124</v>
      </c>
      <c r="E96" s="208" t="s">
        <v>441</v>
      </c>
      <c r="F96" s="209" t="s">
        <v>442</v>
      </c>
      <c r="G96" s="210" t="s">
        <v>182</v>
      </c>
      <c r="H96" s="211">
        <v>161.09999999999999</v>
      </c>
      <c r="I96" s="212"/>
      <c r="J96" s="213">
        <f>ROUND(I96*H96,2)</f>
        <v>0</v>
      </c>
      <c r="K96" s="209" t="s">
        <v>128</v>
      </c>
      <c r="L96" s="45"/>
      <c r="M96" s="214" t="s">
        <v>32</v>
      </c>
      <c r="N96" s="215" t="s">
        <v>48</v>
      </c>
      <c r="O96" s="85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8" t="s">
        <v>129</v>
      </c>
      <c r="AT96" s="218" t="s">
        <v>124</v>
      </c>
      <c r="AU96" s="218" t="s">
        <v>21</v>
      </c>
      <c r="AY96" s="17" t="s">
        <v>122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7" t="s">
        <v>85</v>
      </c>
      <c r="BK96" s="219">
        <f>ROUND(I96*H96,2)</f>
        <v>0</v>
      </c>
      <c r="BL96" s="17" t="s">
        <v>129</v>
      </c>
      <c r="BM96" s="218" t="s">
        <v>443</v>
      </c>
    </row>
    <row r="97" s="2" customFormat="1">
      <c r="A97" s="39"/>
      <c r="B97" s="40"/>
      <c r="C97" s="41"/>
      <c r="D97" s="220" t="s">
        <v>131</v>
      </c>
      <c r="E97" s="41"/>
      <c r="F97" s="221" t="s">
        <v>444</v>
      </c>
      <c r="G97" s="41"/>
      <c r="H97" s="41"/>
      <c r="I97" s="222"/>
      <c r="J97" s="41"/>
      <c r="K97" s="41"/>
      <c r="L97" s="45"/>
      <c r="M97" s="223"/>
      <c r="N97" s="22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7" t="s">
        <v>131</v>
      </c>
      <c r="AU97" s="17" t="s">
        <v>21</v>
      </c>
    </row>
    <row r="98" s="2" customFormat="1">
      <c r="A98" s="39"/>
      <c r="B98" s="40"/>
      <c r="C98" s="41"/>
      <c r="D98" s="225" t="s">
        <v>133</v>
      </c>
      <c r="E98" s="41"/>
      <c r="F98" s="226" t="s">
        <v>445</v>
      </c>
      <c r="G98" s="41"/>
      <c r="H98" s="41"/>
      <c r="I98" s="222"/>
      <c r="J98" s="41"/>
      <c r="K98" s="41"/>
      <c r="L98" s="45"/>
      <c r="M98" s="223"/>
      <c r="N98" s="22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7" t="s">
        <v>133</v>
      </c>
      <c r="AU98" s="17" t="s">
        <v>21</v>
      </c>
    </row>
    <row r="99" s="13" customFormat="1">
      <c r="A99" s="13"/>
      <c r="B99" s="227"/>
      <c r="C99" s="228"/>
      <c r="D99" s="220" t="s">
        <v>135</v>
      </c>
      <c r="E99" s="229" t="s">
        <v>32</v>
      </c>
      <c r="F99" s="230" t="s">
        <v>446</v>
      </c>
      <c r="G99" s="228"/>
      <c r="H99" s="229" t="s">
        <v>32</v>
      </c>
      <c r="I99" s="231"/>
      <c r="J99" s="228"/>
      <c r="K99" s="228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135</v>
      </c>
      <c r="AU99" s="236" t="s">
        <v>21</v>
      </c>
      <c r="AV99" s="13" t="s">
        <v>85</v>
      </c>
      <c r="AW99" s="13" t="s">
        <v>39</v>
      </c>
      <c r="AX99" s="13" t="s">
        <v>77</v>
      </c>
      <c r="AY99" s="236" t="s">
        <v>122</v>
      </c>
    </row>
    <row r="100" s="14" customFormat="1">
      <c r="A100" s="14"/>
      <c r="B100" s="237"/>
      <c r="C100" s="238"/>
      <c r="D100" s="220" t="s">
        <v>135</v>
      </c>
      <c r="E100" s="239" t="s">
        <v>32</v>
      </c>
      <c r="F100" s="240" t="s">
        <v>447</v>
      </c>
      <c r="G100" s="238"/>
      <c r="H100" s="241">
        <v>179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135</v>
      </c>
      <c r="AU100" s="247" t="s">
        <v>21</v>
      </c>
      <c r="AV100" s="14" t="s">
        <v>21</v>
      </c>
      <c r="AW100" s="14" t="s">
        <v>39</v>
      </c>
      <c r="AX100" s="14" t="s">
        <v>77</v>
      </c>
      <c r="AY100" s="247" t="s">
        <v>122</v>
      </c>
    </row>
    <row r="101" s="14" customFormat="1">
      <c r="A101" s="14"/>
      <c r="B101" s="237"/>
      <c r="C101" s="238"/>
      <c r="D101" s="220" t="s">
        <v>135</v>
      </c>
      <c r="E101" s="239" t="s">
        <v>32</v>
      </c>
      <c r="F101" s="240" t="s">
        <v>448</v>
      </c>
      <c r="G101" s="238"/>
      <c r="H101" s="241">
        <v>-17.899999999999999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135</v>
      </c>
      <c r="AU101" s="247" t="s">
        <v>21</v>
      </c>
      <c r="AV101" s="14" t="s">
        <v>21</v>
      </c>
      <c r="AW101" s="14" t="s">
        <v>39</v>
      </c>
      <c r="AX101" s="14" t="s">
        <v>77</v>
      </c>
      <c r="AY101" s="247" t="s">
        <v>122</v>
      </c>
    </row>
    <row r="102" s="15" customFormat="1">
      <c r="A102" s="15"/>
      <c r="B102" s="248"/>
      <c r="C102" s="249"/>
      <c r="D102" s="220" t="s">
        <v>135</v>
      </c>
      <c r="E102" s="250" t="s">
        <v>32</v>
      </c>
      <c r="F102" s="251" t="s">
        <v>140</v>
      </c>
      <c r="G102" s="249"/>
      <c r="H102" s="252">
        <v>161.09999999999999</v>
      </c>
      <c r="I102" s="253"/>
      <c r="J102" s="249"/>
      <c r="K102" s="249"/>
      <c r="L102" s="254"/>
      <c r="M102" s="255"/>
      <c r="N102" s="256"/>
      <c r="O102" s="256"/>
      <c r="P102" s="256"/>
      <c r="Q102" s="256"/>
      <c r="R102" s="256"/>
      <c r="S102" s="256"/>
      <c r="T102" s="257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8" t="s">
        <v>135</v>
      </c>
      <c r="AU102" s="258" t="s">
        <v>21</v>
      </c>
      <c r="AV102" s="15" t="s">
        <v>129</v>
      </c>
      <c r="AW102" s="15" t="s">
        <v>39</v>
      </c>
      <c r="AX102" s="15" t="s">
        <v>85</v>
      </c>
      <c r="AY102" s="258" t="s">
        <v>122</v>
      </c>
    </row>
    <row r="103" s="2" customFormat="1" ht="21.75" customHeight="1">
      <c r="A103" s="39"/>
      <c r="B103" s="40"/>
      <c r="C103" s="207" t="s">
        <v>147</v>
      </c>
      <c r="D103" s="207" t="s">
        <v>124</v>
      </c>
      <c r="E103" s="208" t="s">
        <v>449</v>
      </c>
      <c r="F103" s="209" t="s">
        <v>450</v>
      </c>
      <c r="G103" s="210" t="s">
        <v>182</v>
      </c>
      <c r="H103" s="211">
        <v>7.5999999999999996</v>
      </c>
      <c r="I103" s="212"/>
      <c r="J103" s="213">
        <f>ROUND(I103*H103,2)</f>
        <v>0</v>
      </c>
      <c r="K103" s="209" t="s">
        <v>128</v>
      </c>
      <c r="L103" s="45"/>
      <c r="M103" s="214" t="s">
        <v>32</v>
      </c>
      <c r="N103" s="215" t="s">
        <v>48</v>
      </c>
      <c r="O103" s="85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8" t="s">
        <v>129</v>
      </c>
      <c r="AT103" s="218" t="s">
        <v>124</v>
      </c>
      <c r="AU103" s="218" t="s">
        <v>21</v>
      </c>
      <c r="AY103" s="17" t="s">
        <v>122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7" t="s">
        <v>85</v>
      </c>
      <c r="BK103" s="219">
        <f>ROUND(I103*H103,2)</f>
        <v>0</v>
      </c>
      <c r="BL103" s="17" t="s">
        <v>129</v>
      </c>
      <c r="BM103" s="218" t="s">
        <v>451</v>
      </c>
    </row>
    <row r="104" s="2" customFormat="1">
      <c r="A104" s="39"/>
      <c r="B104" s="40"/>
      <c r="C104" s="41"/>
      <c r="D104" s="220" t="s">
        <v>131</v>
      </c>
      <c r="E104" s="41"/>
      <c r="F104" s="221" t="s">
        <v>452</v>
      </c>
      <c r="G104" s="41"/>
      <c r="H104" s="41"/>
      <c r="I104" s="222"/>
      <c r="J104" s="41"/>
      <c r="K104" s="41"/>
      <c r="L104" s="45"/>
      <c r="M104" s="223"/>
      <c r="N104" s="22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7" t="s">
        <v>131</v>
      </c>
      <c r="AU104" s="17" t="s">
        <v>21</v>
      </c>
    </row>
    <row r="105" s="2" customFormat="1">
      <c r="A105" s="39"/>
      <c r="B105" s="40"/>
      <c r="C105" s="41"/>
      <c r="D105" s="225" t="s">
        <v>133</v>
      </c>
      <c r="E105" s="41"/>
      <c r="F105" s="226" t="s">
        <v>453</v>
      </c>
      <c r="G105" s="41"/>
      <c r="H105" s="41"/>
      <c r="I105" s="222"/>
      <c r="J105" s="41"/>
      <c r="K105" s="41"/>
      <c r="L105" s="45"/>
      <c r="M105" s="223"/>
      <c r="N105" s="22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7" t="s">
        <v>133</v>
      </c>
      <c r="AU105" s="17" t="s">
        <v>21</v>
      </c>
    </row>
    <row r="106" s="13" customFormat="1">
      <c r="A106" s="13"/>
      <c r="B106" s="227"/>
      <c r="C106" s="228"/>
      <c r="D106" s="220" t="s">
        <v>135</v>
      </c>
      <c r="E106" s="229" t="s">
        <v>32</v>
      </c>
      <c r="F106" s="230" t="s">
        <v>454</v>
      </c>
      <c r="G106" s="228"/>
      <c r="H106" s="229" t="s">
        <v>32</v>
      </c>
      <c r="I106" s="231"/>
      <c r="J106" s="228"/>
      <c r="K106" s="228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135</v>
      </c>
      <c r="AU106" s="236" t="s">
        <v>21</v>
      </c>
      <c r="AV106" s="13" t="s">
        <v>85</v>
      </c>
      <c r="AW106" s="13" t="s">
        <v>39</v>
      </c>
      <c r="AX106" s="13" t="s">
        <v>77</v>
      </c>
      <c r="AY106" s="236" t="s">
        <v>122</v>
      </c>
    </row>
    <row r="107" s="14" customFormat="1">
      <c r="A107" s="14"/>
      <c r="B107" s="237"/>
      <c r="C107" s="238"/>
      <c r="D107" s="220" t="s">
        <v>135</v>
      </c>
      <c r="E107" s="239" t="s">
        <v>32</v>
      </c>
      <c r="F107" s="240" t="s">
        <v>455</v>
      </c>
      <c r="G107" s="238"/>
      <c r="H107" s="241">
        <v>7.5999999999999996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135</v>
      </c>
      <c r="AU107" s="247" t="s">
        <v>21</v>
      </c>
      <c r="AV107" s="14" t="s">
        <v>21</v>
      </c>
      <c r="AW107" s="14" t="s">
        <v>39</v>
      </c>
      <c r="AX107" s="14" t="s">
        <v>77</v>
      </c>
      <c r="AY107" s="247" t="s">
        <v>122</v>
      </c>
    </row>
    <row r="108" s="15" customFormat="1">
      <c r="A108" s="15"/>
      <c r="B108" s="248"/>
      <c r="C108" s="249"/>
      <c r="D108" s="220" t="s">
        <v>135</v>
      </c>
      <c r="E108" s="250" t="s">
        <v>32</v>
      </c>
      <c r="F108" s="251" t="s">
        <v>140</v>
      </c>
      <c r="G108" s="249"/>
      <c r="H108" s="252">
        <v>7.5999999999999996</v>
      </c>
      <c r="I108" s="253"/>
      <c r="J108" s="249"/>
      <c r="K108" s="249"/>
      <c r="L108" s="254"/>
      <c r="M108" s="255"/>
      <c r="N108" s="256"/>
      <c r="O108" s="256"/>
      <c r="P108" s="256"/>
      <c r="Q108" s="256"/>
      <c r="R108" s="256"/>
      <c r="S108" s="256"/>
      <c r="T108" s="257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8" t="s">
        <v>135</v>
      </c>
      <c r="AU108" s="258" t="s">
        <v>21</v>
      </c>
      <c r="AV108" s="15" t="s">
        <v>129</v>
      </c>
      <c r="AW108" s="15" t="s">
        <v>39</v>
      </c>
      <c r="AX108" s="15" t="s">
        <v>85</v>
      </c>
      <c r="AY108" s="258" t="s">
        <v>122</v>
      </c>
    </row>
    <row r="109" s="2" customFormat="1" ht="21.75" customHeight="1">
      <c r="A109" s="39"/>
      <c r="B109" s="40"/>
      <c r="C109" s="207" t="s">
        <v>129</v>
      </c>
      <c r="D109" s="207" t="s">
        <v>124</v>
      </c>
      <c r="E109" s="208" t="s">
        <v>456</v>
      </c>
      <c r="F109" s="209" t="s">
        <v>457</v>
      </c>
      <c r="G109" s="210" t="s">
        <v>182</v>
      </c>
      <c r="H109" s="211">
        <v>68.400000000000006</v>
      </c>
      <c r="I109" s="212"/>
      <c r="J109" s="213">
        <f>ROUND(I109*H109,2)</f>
        <v>0</v>
      </c>
      <c r="K109" s="209" t="s">
        <v>128</v>
      </c>
      <c r="L109" s="45"/>
      <c r="M109" s="214" t="s">
        <v>32</v>
      </c>
      <c r="N109" s="215" t="s">
        <v>48</v>
      </c>
      <c r="O109" s="85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8" t="s">
        <v>129</v>
      </c>
      <c r="AT109" s="218" t="s">
        <v>124</v>
      </c>
      <c r="AU109" s="218" t="s">
        <v>21</v>
      </c>
      <c r="AY109" s="17" t="s">
        <v>122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7" t="s">
        <v>85</v>
      </c>
      <c r="BK109" s="219">
        <f>ROUND(I109*H109,2)</f>
        <v>0</v>
      </c>
      <c r="BL109" s="17" t="s">
        <v>129</v>
      </c>
      <c r="BM109" s="218" t="s">
        <v>458</v>
      </c>
    </row>
    <row r="110" s="2" customFormat="1">
      <c r="A110" s="39"/>
      <c r="B110" s="40"/>
      <c r="C110" s="41"/>
      <c r="D110" s="220" t="s">
        <v>131</v>
      </c>
      <c r="E110" s="41"/>
      <c r="F110" s="221" t="s">
        <v>459</v>
      </c>
      <c r="G110" s="41"/>
      <c r="H110" s="41"/>
      <c r="I110" s="222"/>
      <c r="J110" s="41"/>
      <c r="K110" s="41"/>
      <c r="L110" s="45"/>
      <c r="M110" s="223"/>
      <c r="N110" s="22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7" t="s">
        <v>131</v>
      </c>
      <c r="AU110" s="17" t="s">
        <v>21</v>
      </c>
    </row>
    <row r="111" s="2" customFormat="1">
      <c r="A111" s="39"/>
      <c r="B111" s="40"/>
      <c r="C111" s="41"/>
      <c r="D111" s="225" t="s">
        <v>133</v>
      </c>
      <c r="E111" s="41"/>
      <c r="F111" s="226" t="s">
        <v>460</v>
      </c>
      <c r="G111" s="41"/>
      <c r="H111" s="41"/>
      <c r="I111" s="222"/>
      <c r="J111" s="41"/>
      <c r="K111" s="41"/>
      <c r="L111" s="45"/>
      <c r="M111" s="223"/>
      <c r="N111" s="22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7" t="s">
        <v>133</v>
      </c>
      <c r="AU111" s="17" t="s">
        <v>21</v>
      </c>
    </row>
    <row r="112" s="13" customFormat="1">
      <c r="A112" s="13"/>
      <c r="B112" s="227"/>
      <c r="C112" s="228"/>
      <c r="D112" s="220" t="s">
        <v>135</v>
      </c>
      <c r="E112" s="229" t="s">
        <v>32</v>
      </c>
      <c r="F112" s="230" t="s">
        <v>461</v>
      </c>
      <c r="G112" s="228"/>
      <c r="H112" s="229" t="s">
        <v>32</v>
      </c>
      <c r="I112" s="231"/>
      <c r="J112" s="228"/>
      <c r="K112" s="228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135</v>
      </c>
      <c r="AU112" s="236" t="s">
        <v>21</v>
      </c>
      <c r="AV112" s="13" t="s">
        <v>85</v>
      </c>
      <c r="AW112" s="13" t="s">
        <v>39</v>
      </c>
      <c r="AX112" s="13" t="s">
        <v>77</v>
      </c>
      <c r="AY112" s="236" t="s">
        <v>122</v>
      </c>
    </row>
    <row r="113" s="14" customFormat="1">
      <c r="A113" s="14"/>
      <c r="B113" s="237"/>
      <c r="C113" s="238"/>
      <c r="D113" s="220" t="s">
        <v>135</v>
      </c>
      <c r="E113" s="239" t="s">
        <v>32</v>
      </c>
      <c r="F113" s="240" t="s">
        <v>462</v>
      </c>
      <c r="G113" s="238"/>
      <c r="H113" s="241">
        <v>76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135</v>
      </c>
      <c r="AU113" s="247" t="s">
        <v>21</v>
      </c>
      <c r="AV113" s="14" t="s">
        <v>21</v>
      </c>
      <c r="AW113" s="14" t="s">
        <v>39</v>
      </c>
      <c r="AX113" s="14" t="s">
        <v>77</v>
      </c>
      <c r="AY113" s="247" t="s">
        <v>122</v>
      </c>
    </row>
    <row r="114" s="14" customFormat="1">
      <c r="A114" s="14"/>
      <c r="B114" s="237"/>
      <c r="C114" s="238"/>
      <c r="D114" s="220" t="s">
        <v>135</v>
      </c>
      <c r="E114" s="239" t="s">
        <v>32</v>
      </c>
      <c r="F114" s="240" t="s">
        <v>463</v>
      </c>
      <c r="G114" s="238"/>
      <c r="H114" s="241">
        <v>-7.5999999999999996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135</v>
      </c>
      <c r="AU114" s="247" t="s">
        <v>21</v>
      </c>
      <c r="AV114" s="14" t="s">
        <v>21</v>
      </c>
      <c r="AW114" s="14" t="s">
        <v>39</v>
      </c>
      <c r="AX114" s="14" t="s">
        <v>77</v>
      </c>
      <c r="AY114" s="247" t="s">
        <v>122</v>
      </c>
    </row>
    <row r="115" s="15" customFormat="1">
      <c r="A115" s="15"/>
      <c r="B115" s="248"/>
      <c r="C115" s="249"/>
      <c r="D115" s="220" t="s">
        <v>135</v>
      </c>
      <c r="E115" s="250" t="s">
        <v>32</v>
      </c>
      <c r="F115" s="251" t="s">
        <v>140</v>
      </c>
      <c r="G115" s="249"/>
      <c r="H115" s="252">
        <v>68.400000000000006</v>
      </c>
      <c r="I115" s="253"/>
      <c r="J115" s="249"/>
      <c r="K115" s="249"/>
      <c r="L115" s="254"/>
      <c r="M115" s="255"/>
      <c r="N115" s="256"/>
      <c r="O115" s="256"/>
      <c r="P115" s="256"/>
      <c r="Q115" s="256"/>
      <c r="R115" s="256"/>
      <c r="S115" s="256"/>
      <c r="T115" s="25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8" t="s">
        <v>135</v>
      </c>
      <c r="AU115" s="258" t="s">
        <v>21</v>
      </c>
      <c r="AV115" s="15" t="s">
        <v>129</v>
      </c>
      <c r="AW115" s="15" t="s">
        <v>39</v>
      </c>
      <c r="AX115" s="15" t="s">
        <v>85</v>
      </c>
      <c r="AY115" s="258" t="s">
        <v>122</v>
      </c>
    </row>
    <row r="116" s="2" customFormat="1" ht="16.5" customHeight="1">
      <c r="A116" s="39"/>
      <c r="B116" s="40"/>
      <c r="C116" s="207" t="s">
        <v>162</v>
      </c>
      <c r="D116" s="207" t="s">
        <v>124</v>
      </c>
      <c r="E116" s="208" t="s">
        <v>464</v>
      </c>
      <c r="F116" s="209" t="s">
        <v>465</v>
      </c>
      <c r="G116" s="210" t="s">
        <v>127</v>
      </c>
      <c r="H116" s="211">
        <v>155</v>
      </c>
      <c r="I116" s="212"/>
      <c r="J116" s="213">
        <f>ROUND(I116*H116,2)</f>
        <v>0</v>
      </c>
      <c r="K116" s="209" t="s">
        <v>128</v>
      </c>
      <c r="L116" s="45"/>
      <c r="M116" s="214" t="s">
        <v>32</v>
      </c>
      <c r="N116" s="215" t="s">
        <v>48</v>
      </c>
      <c r="O116" s="85"/>
      <c r="P116" s="216">
        <f>O116*H116</f>
        <v>0</v>
      </c>
      <c r="Q116" s="216">
        <v>0.00084999999999999995</v>
      </c>
      <c r="R116" s="216">
        <f>Q116*H116</f>
        <v>0.13175000000000001</v>
      </c>
      <c r="S116" s="216">
        <v>0</v>
      </c>
      <c r="T116" s="21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8" t="s">
        <v>129</v>
      </c>
      <c r="AT116" s="218" t="s">
        <v>124</v>
      </c>
      <c r="AU116" s="218" t="s">
        <v>21</v>
      </c>
      <c r="AY116" s="17" t="s">
        <v>122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7" t="s">
        <v>85</v>
      </c>
      <c r="BK116" s="219">
        <f>ROUND(I116*H116,2)</f>
        <v>0</v>
      </c>
      <c r="BL116" s="17" t="s">
        <v>129</v>
      </c>
      <c r="BM116" s="218" t="s">
        <v>466</v>
      </c>
    </row>
    <row r="117" s="2" customFormat="1">
      <c r="A117" s="39"/>
      <c r="B117" s="40"/>
      <c r="C117" s="41"/>
      <c r="D117" s="220" t="s">
        <v>131</v>
      </c>
      <c r="E117" s="41"/>
      <c r="F117" s="221" t="s">
        <v>467</v>
      </c>
      <c r="G117" s="41"/>
      <c r="H117" s="41"/>
      <c r="I117" s="222"/>
      <c r="J117" s="41"/>
      <c r="K117" s="41"/>
      <c r="L117" s="45"/>
      <c r="M117" s="223"/>
      <c r="N117" s="22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7" t="s">
        <v>131</v>
      </c>
      <c r="AU117" s="17" t="s">
        <v>21</v>
      </c>
    </row>
    <row r="118" s="2" customFormat="1">
      <c r="A118" s="39"/>
      <c r="B118" s="40"/>
      <c r="C118" s="41"/>
      <c r="D118" s="225" t="s">
        <v>133</v>
      </c>
      <c r="E118" s="41"/>
      <c r="F118" s="226" t="s">
        <v>468</v>
      </c>
      <c r="G118" s="41"/>
      <c r="H118" s="41"/>
      <c r="I118" s="222"/>
      <c r="J118" s="41"/>
      <c r="K118" s="41"/>
      <c r="L118" s="45"/>
      <c r="M118" s="223"/>
      <c r="N118" s="224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7" t="s">
        <v>133</v>
      </c>
      <c r="AU118" s="17" t="s">
        <v>21</v>
      </c>
    </row>
    <row r="119" s="14" customFormat="1">
      <c r="A119" s="14"/>
      <c r="B119" s="237"/>
      <c r="C119" s="238"/>
      <c r="D119" s="220" t="s">
        <v>135</v>
      </c>
      <c r="E119" s="239" t="s">
        <v>32</v>
      </c>
      <c r="F119" s="240" t="s">
        <v>469</v>
      </c>
      <c r="G119" s="238"/>
      <c r="H119" s="241">
        <v>155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135</v>
      </c>
      <c r="AU119" s="247" t="s">
        <v>21</v>
      </c>
      <c r="AV119" s="14" t="s">
        <v>21</v>
      </c>
      <c r="AW119" s="14" t="s">
        <v>39</v>
      </c>
      <c r="AX119" s="14" t="s">
        <v>77</v>
      </c>
      <c r="AY119" s="247" t="s">
        <v>122</v>
      </c>
    </row>
    <row r="120" s="15" customFormat="1">
      <c r="A120" s="15"/>
      <c r="B120" s="248"/>
      <c r="C120" s="249"/>
      <c r="D120" s="220" t="s">
        <v>135</v>
      </c>
      <c r="E120" s="250" t="s">
        <v>32</v>
      </c>
      <c r="F120" s="251" t="s">
        <v>140</v>
      </c>
      <c r="G120" s="249"/>
      <c r="H120" s="252">
        <v>155</v>
      </c>
      <c r="I120" s="253"/>
      <c r="J120" s="249"/>
      <c r="K120" s="249"/>
      <c r="L120" s="254"/>
      <c r="M120" s="255"/>
      <c r="N120" s="256"/>
      <c r="O120" s="256"/>
      <c r="P120" s="256"/>
      <c r="Q120" s="256"/>
      <c r="R120" s="256"/>
      <c r="S120" s="256"/>
      <c r="T120" s="257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8" t="s">
        <v>135</v>
      </c>
      <c r="AU120" s="258" t="s">
        <v>21</v>
      </c>
      <c r="AV120" s="15" t="s">
        <v>129</v>
      </c>
      <c r="AW120" s="15" t="s">
        <v>39</v>
      </c>
      <c r="AX120" s="15" t="s">
        <v>85</v>
      </c>
      <c r="AY120" s="258" t="s">
        <v>122</v>
      </c>
    </row>
    <row r="121" s="2" customFormat="1" ht="16.5" customHeight="1">
      <c r="A121" s="39"/>
      <c r="B121" s="40"/>
      <c r="C121" s="207" t="s">
        <v>170</v>
      </c>
      <c r="D121" s="207" t="s">
        <v>124</v>
      </c>
      <c r="E121" s="208" t="s">
        <v>470</v>
      </c>
      <c r="F121" s="209" t="s">
        <v>471</v>
      </c>
      <c r="G121" s="210" t="s">
        <v>127</v>
      </c>
      <c r="H121" s="211">
        <v>155</v>
      </c>
      <c r="I121" s="212"/>
      <c r="J121" s="213">
        <f>ROUND(I121*H121,2)</f>
        <v>0</v>
      </c>
      <c r="K121" s="209" t="s">
        <v>128</v>
      </c>
      <c r="L121" s="45"/>
      <c r="M121" s="214" t="s">
        <v>32</v>
      </c>
      <c r="N121" s="215" t="s">
        <v>48</v>
      </c>
      <c r="O121" s="85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8" t="s">
        <v>129</v>
      </c>
      <c r="AT121" s="218" t="s">
        <v>124</v>
      </c>
      <c r="AU121" s="218" t="s">
        <v>21</v>
      </c>
      <c r="AY121" s="17" t="s">
        <v>122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7" t="s">
        <v>85</v>
      </c>
      <c r="BK121" s="219">
        <f>ROUND(I121*H121,2)</f>
        <v>0</v>
      </c>
      <c r="BL121" s="17" t="s">
        <v>129</v>
      </c>
      <c r="BM121" s="218" t="s">
        <v>472</v>
      </c>
    </row>
    <row r="122" s="2" customFormat="1">
      <c r="A122" s="39"/>
      <c r="B122" s="40"/>
      <c r="C122" s="41"/>
      <c r="D122" s="220" t="s">
        <v>131</v>
      </c>
      <c r="E122" s="41"/>
      <c r="F122" s="221" t="s">
        <v>473</v>
      </c>
      <c r="G122" s="41"/>
      <c r="H122" s="41"/>
      <c r="I122" s="222"/>
      <c r="J122" s="41"/>
      <c r="K122" s="41"/>
      <c r="L122" s="45"/>
      <c r="M122" s="223"/>
      <c r="N122" s="224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7" t="s">
        <v>131</v>
      </c>
      <c r="AU122" s="17" t="s">
        <v>21</v>
      </c>
    </row>
    <row r="123" s="2" customFormat="1">
      <c r="A123" s="39"/>
      <c r="B123" s="40"/>
      <c r="C123" s="41"/>
      <c r="D123" s="225" t="s">
        <v>133</v>
      </c>
      <c r="E123" s="41"/>
      <c r="F123" s="226" t="s">
        <v>474</v>
      </c>
      <c r="G123" s="41"/>
      <c r="H123" s="41"/>
      <c r="I123" s="222"/>
      <c r="J123" s="41"/>
      <c r="K123" s="41"/>
      <c r="L123" s="45"/>
      <c r="M123" s="223"/>
      <c r="N123" s="22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7" t="s">
        <v>133</v>
      </c>
      <c r="AU123" s="17" t="s">
        <v>21</v>
      </c>
    </row>
    <row r="124" s="2" customFormat="1" ht="16.5" customHeight="1">
      <c r="A124" s="39"/>
      <c r="B124" s="40"/>
      <c r="C124" s="207" t="s">
        <v>169</v>
      </c>
      <c r="D124" s="207" t="s">
        <v>124</v>
      </c>
      <c r="E124" s="208" t="s">
        <v>189</v>
      </c>
      <c r="F124" s="209" t="s">
        <v>190</v>
      </c>
      <c r="G124" s="210" t="s">
        <v>182</v>
      </c>
      <c r="H124" s="211">
        <v>18</v>
      </c>
      <c r="I124" s="212"/>
      <c r="J124" s="213">
        <f>ROUND(I124*H124,2)</f>
        <v>0</v>
      </c>
      <c r="K124" s="209" t="s">
        <v>128</v>
      </c>
      <c r="L124" s="45"/>
      <c r="M124" s="214" t="s">
        <v>32</v>
      </c>
      <c r="N124" s="215" t="s">
        <v>48</v>
      </c>
      <c r="O124" s="85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8" t="s">
        <v>129</v>
      </c>
      <c r="AT124" s="218" t="s">
        <v>124</v>
      </c>
      <c r="AU124" s="218" t="s">
        <v>21</v>
      </c>
      <c r="AY124" s="17" t="s">
        <v>122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7" t="s">
        <v>85</v>
      </c>
      <c r="BK124" s="219">
        <f>ROUND(I124*H124,2)</f>
        <v>0</v>
      </c>
      <c r="BL124" s="17" t="s">
        <v>129</v>
      </c>
      <c r="BM124" s="218" t="s">
        <v>475</v>
      </c>
    </row>
    <row r="125" s="2" customFormat="1">
      <c r="A125" s="39"/>
      <c r="B125" s="40"/>
      <c r="C125" s="41"/>
      <c r="D125" s="220" t="s">
        <v>131</v>
      </c>
      <c r="E125" s="41"/>
      <c r="F125" s="221" t="s">
        <v>192</v>
      </c>
      <c r="G125" s="41"/>
      <c r="H125" s="41"/>
      <c r="I125" s="222"/>
      <c r="J125" s="41"/>
      <c r="K125" s="41"/>
      <c r="L125" s="45"/>
      <c r="M125" s="223"/>
      <c r="N125" s="22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7" t="s">
        <v>131</v>
      </c>
      <c r="AU125" s="17" t="s">
        <v>21</v>
      </c>
    </row>
    <row r="126" s="2" customFormat="1">
      <c r="A126" s="39"/>
      <c r="B126" s="40"/>
      <c r="C126" s="41"/>
      <c r="D126" s="225" t="s">
        <v>133</v>
      </c>
      <c r="E126" s="41"/>
      <c r="F126" s="226" t="s">
        <v>193</v>
      </c>
      <c r="G126" s="41"/>
      <c r="H126" s="41"/>
      <c r="I126" s="222"/>
      <c r="J126" s="41"/>
      <c r="K126" s="41"/>
      <c r="L126" s="45"/>
      <c r="M126" s="223"/>
      <c r="N126" s="22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7" t="s">
        <v>133</v>
      </c>
      <c r="AU126" s="17" t="s">
        <v>21</v>
      </c>
    </row>
    <row r="127" s="14" customFormat="1">
      <c r="A127" s="14"/>
      <c r="B127" s="237"/>
      <c r="C127" s="238"/>
      <c r="D127" s="220" t="s">
        <v>135</v>
      </c>
      <c r="E127" s="239" t="s">
        <v>32</v>
      </c>
      <c r="F127" s="240" t="s">
        <v>476</v>
      </c>
      <c r="G127" s="238"/>
      <c r="H127" s="241">
        <v>18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135</v>
      </c>
      <c r="AU127" s="247" t="s">
        <v>21</v>
      </c>
      <c r="AV127" s="14" t="s">
        <v>21</v>
      </c>
      <c r="AW127" s="14" t="s">
        <v>39</v>
      </c>
      <c r="AX127" s="14" t="s">
        <v>77</v>
      </c>
      <c r="AY127" s="247" t="s">
        <v>122</v>
      </c>
    </row>
    <row r="128" s="15" customFormat="1">
      <c r="A128" s="15"/>
      <c r="B128" s="248"/>
      <c r="C128" s="249"/>
      <c r="D128" s="220" t="s">
        <v>135</v>
      </c>
      <c r="E128" s="250" t="s">
        <v>32</v>
      </c>
      <c r="F128" s="251" t="s">
        <v>140</v>
      </c>
      <c r="G128" s="249"/>
      <c r="H128" s="252">
        <v>18</v>
      </c>
      <c r="I128" s="253"/>
      <c r="J128" s="249"/>
      <c r="K128" s="249"/>
      <c r="L128" s="254"/>
      <c r="M128" s="255"/>
      <c r="N128" s="256"/>
      <c r="O128" s="256"/>
      <c r="P128" s="256"/>
      <c r="Q128" s="256"/>
      <c r="R128" s="256"/>
      <c r="S128" s="256"/>
      <c r="T128" s="25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8" t="s">
        <v>135</v>
      </c>
      <c r="AU128" s="258" t="s">
        <v>21</v>
      </c>
      <c r="AV128" s="15" t="s">
        <v>129</v>
      </c>
      <c r="AW128" s="15" t="s">
        <v>39</v>
      </c>
      <c r="AX128" s="15" t="s">
        <v>85</v>
      </c>
      <c r="AY128" s="258" t="s">
        <v>122</v>
      </c>
    </row>
    <row r="129" s="2" customFormat="1" ht="21.75" customHeight="1">
      <c r="A129" s="39"/>
      <c r="B129" s="40"/>
      <c r="C129" s="207" t="s">
        <v>188</v>
      </c>
      <c r="D129" s="207" t="s">
        <v>124</v>
      </c>
      <c r="E129" s="208" t="s">
        <v>200</v>
      </c>
      <c r="F129" s="209" t="s">
        <v>201</v>
      </c>
      <c r="G129" s="210" t="s">
        <v>182</v>
      </c>
      <c r="H129" s="211">
        <v>80.799999999999997</v>
      </c>
      <c r="I129" s="212"/>
      <c r="J129" s="213">
        <f>ROUND(I129*H129,2)</f>
        <v>0</v>
      </c>
      <c r="K129" s="209" t="s">
        <v>128</v>
      </c>
      <c r="L129" s="45"/>
      <c r="M129" s="214" t="s">
        <v>32</v>
      </c>
      <c r="N129" s="215" t="s">
        <v>48</v>
      </c>
      <c r="O129" s="85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8" t="s">
        <v>129</v>
      </c>
      <c r="AT129" s="218" t="s">
        <v>124</v>
      </c>
      <c r="AU129" s="218" t="s">
        <v>21</v>
      </c>
      <c r="AY129" s="17" t="s">
        <v>122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7" t="s">
        <v>85</v>
      </c>
      <c r="BK129" s="219">
        <f>ROUND(I129*H129,2)</f>
        <v>0</v>
      </c>
      <c r="BL129" s="17" t="s">
        <v>129</v>
      </c>
      <c r="BM129" s="218" t="s">
        <v>477</v>
      </c>
    </row>
    <row r="130" s="2" customFormat="1">
      <c r="A130" s="39"/>
      <c r="B130" s="40"/>
      <c r="C130" s="41"/>
      <c r="D130" s="220" t="s">
        <v>131</v>
      </c>
      <c r="E130" s="41"/>
      <c r="F130" s="221" t="s">
        <v>203</v>
      </c>
      <c r="G130" s="41"/>
      <c r="H130" s="41"/>
      <c r="I130" s="222"/>
      <c r="J130" s="41"/>
      <c r="K130" s="41"/>
      <c r="L130" s="45"/>
      <c r="M130" s="223"/>
      <c r="N130" s="22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7" t="s">
        <v>131</v>
      </c>
      <c r="AU130" s="17" t="s">
        <v>21</v>
      </c>
    </row>
    <row r="131" s="2" customFormat="1">
      <c r="A131" s="39"/>
      <c r="B131" s="40"/>
      <c r="C131" s="41"/>
      <c r="D131" s="225" t="s">
        <v>133</v>
      </c>
      <c r="E131" s="41"/>
      <c r="F131" s="226" t="s">
        <v>204</v>
      </c>
      <c r="G131" s="41"/>
      <c r="H131" s="41"/>
      <c r="I131" s="222"/>
      <c r="J131" s="41"/>
      <c r="K131" s="41"/>
      <c r="L131" s="45"/>
      <c r="M131" s="223"/>
      <c r="N131" s="22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133</v>
      </c>
      <c r="AU131" s="17" t="s">
        <v>21</v>
      </c>
    </row>
    <row r="132" s="13" customFormat="1">
      <c r="A132" s="13"/>
      <c r="B132" s="227"/>
      <c r="C132" s="228"/>
      <c r="D132" s="220" t="s">
        <v>135</v>
      </c>
      <c r="E132" s="229" t="s">
        <v>32</v>
      </c>
      <c r="F132" s="230" t="s">
        <v>478</v>
      </c>
      <c r="G132" s="228"/>
      <c r="H132" s="229" t="s">
        <v>32</v>
      </c>
      <c r="I132" s="231"/>
      <c r="J132" s="228"/>
      <c r="K132" s="228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135</v>
      </c>
      <c r="AU132" s="236" t="s">
        <v>21</v>
      </c>
      <c r="AV132" s="13" t="s">
        <v>85</v>
      </c>
      <c r="AW132" s="13" t="s">
        <v>39</v>
      </c>
      <c r="AX132" s="13" t="s">
        <v>77</v>
      </c>
      <c r="AY132" s="236" t="s">
        <v>122</v>
      </c>
    </row>
    <row r="133" s="14" customFormat="1">
      <c r="A133" s="14"/>
      <c r="B133" s="237"/>
      <c r="C133" s="238"/>
      <c r="D133" s="220" t="s">
        <v>135</v>
      </c>
      <c r="E133" s="239" t="s">
        <v>32</v>
      </c>
      <c r="F133" s="240" t="s">
        <v>479</v>
      </c>
      <c r="G133" s="238"/>
      <c r="H133" s="241">
        <v>80.799999999999997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135</v>
      </c>
      <c r="AU133" s="247" t="s">
        <v>21</v>
      </c>
      <c r="AV133" s="14" t="s">
        <v>21</v>
      </c>
      <c r="AW133" s="14" t="s">
        <v>39</v>
      </c>
      <c r="AX133" s="14" t="s">
        <v>77</v>
      </c>
      <c r="AY133" s="247" t="s">
        <v>122</v>
      </c>
    </row>
    <row r="134" s="15" customFormat="1">
      <c r="A134" s="15"/>
      <c r="B134" s="248"/>
      <c r="C134" s="249"/>
      <c r="D134" s="220" t="s">
        <v>135</v>
      </c>
      <c r="E134" s="250" t="s">
        <v>32</v>
      </c>
      <c r="F134" s="251" t="s">
        <v>140</v>
      </c>
      <c r="G134" s="249"/>
      <c r="H134" s="252">
        <v>80.799999999999997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8" t="s">
        <v>135</v>
      </c>
      <c r="AU134" s="258" t="s">
        <v>21</v>
      </c>
      <c r="AV134" s="15" t="s">
        <v>129</v>
      </c>
      <c r="AW134" s="15" t="s">
        <v>39</v>
      </c>
      <c r="AX134" s="15" t="s">
        <v>85</v>
      </c>
      <c r="AY134" s="258" t="s">
        <v>122</v>
      </c>
    </row>
    <row r="135" s="2" customFormat="1" ht="16.5" customHeight="1">
      <c r="A135" s="39"/>
      <c r="B135" s="40"/>
      <c r="C135" s="207" t="s">
        <v>199</v>
      </c>
      <c r="D135" s="207" t="s">
        <v>124</v>
      </c>
      <c r="E135" s="208" t="s">
        <v>223</v>
      </c>
      <c r="F135" s="209" t="s">
        <v>224</v>
      </c>
      <c r="G135" s="210" t="s">
        <v>182</v>
      </c>
      <c r="H135" s="211">
        <v>18</v>
      </c>
      <c r="I135" s="212"/>
      <c r="J135" s="213">
        <f>ROUND(I135*H135,2)</f>
        <v>0</v>
      </c>
      <c r="K135" s="209" t="s">
        <v>128</v>
      </c>
      <c r="L135" s="45"/>
      <c r="M135" s="214" t="s">
        <v>32</v>
      </c>
      <c r="N135" s="215" t="s">
        <v>48</v>
      </c>
      <c r="O135" s="85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8" t="s">
        <v>129</v>
      </c>
      <c r="AT135" s="218" t="s">
        <v>124</v>
      </c>
      <c r="AU135" s="218" t="s">
        <v>21</v>
      </c>
      <c r="AY135" s="17" t="s">
        <v>122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7" t="s">
        <v>85</v>
      </c>
      <c r="BK135" s="219">
        <f>ROUND(I135*H135,2)</f>
        <v>0</v>
      </c>
      <c r="BL135" s="17" t="s">
        <v>129</v>
      </c>
      <c r="BM135" s="218" t="s">
        <v>480</v>
      </c>
    </row>
    <row r="136" s="2" customFormat="1">
      <c r="A136" s="39"/>
      <c r="B136" s="40"/>
      <c r="C136" s="41"/>
      <c r="D136" s="220" t="s">
        <v>131</v>
      </c>
      <c r="E136" s="41"/>
      <c r="F136" s="221" t="s">
        <v>226</v>
      </c>
      <c r="G136" s="41"/>
      <c r="H136" s="41"/>
      <c r="I136" s="222"/>
      <c r="J136" s="41"/>
      <c r="K136" s="41"/>
      <c r="L136" s="45"/>
      <c r="M136" s="223"/>
      <c r="N136" s="22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131</v>
      </c>
      <c r="AU136" s="17" t="s">
        <v>21</v>
      </c>
    </row>
    <row r="137" s="2" customFormat="1">
      <c r="A137" s="39"/>
      <c r="B137" s="40"/>
      <c r="C137" s="41"/>
      <c r="D137" s="225" t="s">
        <v>133</v>
      </c>
      <c r="E137" s="41"/>
      <c r="F137" s="226" t="s">
        <v>227</v>
      </c>
      <c r="G137" s="41"/>
      <c r="H137" s="41"/>
      <c r="I137" s="222"/>
      <c r="J137" s="41"/>
      <c r="K137" s="41"/>
      <c r="L137" s="45"/>
      <c r="M137" s="223"/>
      <c r="N137" s="22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133</v>
      </c>
      <c r="AU137" s="17" t="s">
        <v>21</v>
      </c>
    </row>
    <row r="138" s="14" customFormat="1">
      <c r="A138" s="14"/>
      <c r="B138" s="237"/>
      <c r="C138" s="238"/>
      <c r="D138" s="220" t="s">
        <v>135</v>
      </c>
      <c r="E138" s="239" t="s">
        <v>32</v>
      </c>
      <c r="F138" s="240" t="s">
        <v>476</v>
      </c>
      <c r="G138" s="238"/>
      <c r="H138" s="241">
        <v>18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135</v>
      </c>
      <c r="AU138" s="247" t="s">
        <v>21</v>
      </c>
      <c r="AV138" s="14" t="s">
        <v>21</v>
      </c>
      <c r="AW138" s="14" t="s">
        <v>39</v>
      </c>
      <c r="AX138" s="14" t="s">
        <v>77</v>
      </c>
      <c r="AY138" s="247" t="s">
        <v>122</v>
      </c>
    </row>
    <row r="139" s="15" customFormat="1">
      <c r="A139" s="15"/>
      <c r="B139" s="248"/>
      <c r="C139" s="249"/>
      <c r="D139" s="220" t="s">
        <v>135</v>
      </c>
      <c r="E139" s="250" t="s">
        <v>32</v>
      </c>
      <c r="F139" s="251" t="s">
        <v>140</v>
      </c>
      <c r="G139" s="249"/>
      <c r="H139" s="252">
        <v>18</v>
      </c>
      <c r="I139" s="253"/>
      <c r="J139" s="249"/>
      <c r="K139" s="249"/>
      <c r="L139" s="254"/>
      <c r="M139" s="255"/>
      <c r="N139" s="256"/>
      <c r="O139" s="256"/>
      <c r="P139" s="256"/>
      <c r="Q139" s="256"/>
      <c r="R139" s="256"/>
      <c r="S139" s="256"/>
      <c r="T139" s="25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8" t="s">
        <v>135</v>
      </c>
      <c r="AU139" s="258" t="s">
        <v>21</v>
      </c>
      <c r="AV139" s="15" t="s">
        <v>129</v>
      </c>
      <c r="AW139" s="15" t="s">
        <v>39</v>
      </c>
      <c r="AX139" s="15" t="s">
        <v>85</v>
      </c>
      <c r="AY139" s="258" t="s">
        <v>122</v>
      </c>
    </row>
    <row r="140" s="2" customFormat="1" ht="16.5" customHeight="1">
      <c r="A140" s="39"/>
      <c r="B140" s="40"/>
      <c r="C140" s="207" t="s">
        <v>206</v>
      </c>
      <c r="D140" s="207" t="s">
        <v>124</v>
      </c>
      <c r="E140" s="208" t="s">
        <v>231</v>
      </c>
      <c r="F140" s="209" t="s">
        <v>232</v>
      </c>
      <c r="G140" s="210" t="s">
        <v>233</v>
      </c>
      <c r="H140" s="211">
        <v>145.44</v>
      </c>
      <c r="I140" s="212"/>
      <c r="J140" s="213">
        <f>ROUND(I140*H140,2)</f>
        <v>0</v>
      </c>
      <c r="K140" s="209" t="s">
        <v>128</v>
      </c>
      <c r="L140" s="45"/>
      <c r="M140" s="214" t="s">
        <v>32</v>
      </c>
      <c r="N140" s="215" t="s">
        <v>48</v>
      </c>
      <c r="O140" s="85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8" t="s">
        <v>129</v>
      </c>
      <c r="AT140" s="218" t="s">
        <v>124</v>
      </c>
      <c r="AU140" s="218" t="s">
        <v>21</v>
      </c>
      <c r="AY140" s="17" t="s">
        <v>122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7" t="s">
        <v>85</v>
      </c>
      <c r="BK140" s="219">
        <f>ROUND(I140*H140,2)</f>
        <v>0</v>
      </c>
      <c r="BL140" s="17" t="s">
        <v>129</v>
      </c>
      <c r="BM140" s="218" t="s">
        <v>481</v>
      </c>
    </row>
    <row r="141" s="2" customFormat="1">
      <c r="A141" s="39"/>
      <c r="B141" s="40"/>
      <c r="C141" s="41"/>
      <c r="D141" s="220" t="s">
        <v>131</v>
      </c>
      <c r="E141" s="41"/>
      <c r="F141" s="221" t="s">
        <v>235</v>
      </c>
      <c r="G141" s="41"/>
      <c r="H141" s="41"/>
      <c r="I141" s="222"/>
      <c r="J141" s="41"/>
      <c r="K141" s="41"/>
      <c r="L141" s="45"/>
      <c r="M141" s="223"/>
      <c r="N141" s="22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7" t="s">
        <v>131</v>
      </c>
      <c r="AU141" s="17" t="s">
        <v>21</v>
      </c>
    </row>
    <row r="142" s="2" customFormat="1">
      <c r="A142" s="39"/>
      <c r="B142" s="40"/>
      <c r="C142" s="41"/>
      <c r="D142" s="225" t="s">
        <v>133</v>
      </c>
      <c r="E142" s="41"/>
      <c r="F142" s="226" t="s">
        <v>236</v>
      </c>
      <c r="G142" s="41"/>
      <c r="H142" s="41"/>
      <c r="I142" s="222"/>
      <c r="J142" s="41"/>
      <c r="K142" s="41"/>
      <c r="L142" s="45"/>
      <c r="M142" s="223"/>
      <c r="N142" s="22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7" t="s">
        <v>133</v>
      </c>
      <c r="AU142" s="17" t="s">
        <v>21</v>
      </c>
    </row>
    <row r="143" s="14" customFormat="1">
      <c r="A143" s="14"/>
      <c r="B143" s="237"/>
      <c r="C143" s="238"/>
      <c r="D143" s="220" t="s">
        <v>135</v>
      </c>
      <c r="E143" s="239" t="s">
        <v>32</v>
      </c>
      <c r="F143" s="240" t="s">
        <v>482</v>
      </c>
      <c r="G143" s="238"/>
      <c r="H143" s="241">
        <v>145.44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135</v>
      </c>
      <c r="AU143" s="247" t="s">
        <v>21</v>
      </c>
      <c r="AV143" s="14" t="s">
        <v>21</v>
      </c>
      <c r="AW143" s="14" t="s">
        <v>39</v>
      </c>
      <c r="AX143" s="14" t="s">
        <v>77</v>
      </c>
      <c r="AY143" s="247" t="s">
        <v>122</v>
      </c>
    </row>
    <row r="144" s="15" customFormat="1">
      <c r="A144" s="15"/>
      <c r="B144" s="248"/>
      <c r="C144" s="249"/>
      <c r="D144" s="220" t="s">
        <v>135</v>
      </c>
      <c r="E144" s="250" t="s">
        <v>32</v>
      </c>
      <c r="F144" s="251" t="s">
        <v>140</v>
      </c>
      <c r="G144" s="249"/>
      <c r="H144" s="252">
        <v>145.44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8" t="s">
        <v>135</v>
      </c>
      <c r="AU144" s="258" t="s">
        <v>21</v>
      </c>
      <c r="AV144" s="15" t="s">
        <v>129</v>
      </c>
      <c r="AW144" s="15" t="s">
        <v>39</v>
      </c>
      <c r="AX144" s="15" t="s">
        <v>85</v>
      </c>
      <c r="AY144" s="258" t="s">
        <v>122</v>
      </c>
    </row>
    <row r="145" s="2" customFormat="1" ht="21.75" customHeight="1">
      <c r="A145" s="39"/>
      <c r="B145" s="40"/>
      <c r="C145" s="207" t="s">
        <v>215</v>
      </c>
      <c r="D145" s="207" t="s">
        <v>124</v>
      </c>
      <c r="E145" s="208" t="s">
        <v>483</v>
      </c>
      <c r="F145" s="209" t="s">
        <v>484</v>
      </c>
      <c r="G145" s="210" t="s">
        <v>182</v>
      </c>
      <c r="H145" s="211">
        <v>17.420000000000002</v>
      </c>
      <c r="I145" s="212"/>
      <c r="J145" s="213">
        <f>ROUND(I145*H145,2)</f>
        <v>0</v>
      </c>
      <c r="K145" s="209" t="s">
        <v>128</v>
      </c>
      <c r="L145" s="45"/>
      <c r="M145" s="214" t="s">
        <v>32</v>
      </c>
      <c r="N145" s="215" t="s">
        <v>48</v>
      </c>
      <c r="O145" s="85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8" t="s">
        <v>129</v>
      </c>
      <c r="AT145" s="218" t="s">
        <v>124</v>
      </c>
      <c r="AU145" s="218" t="s">
        <v>21</v>
      </c>
      <c r="AY145" s="17" t="s">
        <v>122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7" t="s">
        <v>85</v>
      </c>
      <c r="BK145" s="219">
        <f>ROUND(I145*H145,2)</f>
        <v>0</v>
      </c>
      <c r="BL145" s="17" t="s">
        <v>129</v>
      </c>
      <c r="BM145" s="218" t="s">
        <v>485</v>
      </c>
    </row>
    <row r="146" s="2" customFormat="1">
      <c r="A146" s="39"/>
      <c r="B146" s="40"/>
      <c r="C146" s="41"/>
      <c r="D146" s="220" t="s">
        <v>131</v>
      </c>
      <c r="E146" s="41"/>
      <c r="F146" s="221" t="s">
        <v>486</v>
      </c>
      <c r="G146" s="41"/>
      <c r="H146" s="41"/>
      <c r="I146" s="222"/>
      <c r="J146" s="41"/>
      <c r="K146" s="41"/>
      <c r="L146" s="45"/>
      <c r="M146" s="223"/>
      <c r="N146" s="22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131</v>
      </c>
      <c r="AU146" s="17" t="s">
        <v>21</v>
      </c>
    </row>
    <row r="147" s="2" customFormat="1">
      <c r="A147" s="39"/>
      <c r="B147" s="40"/>
      <c r="C147" s="41"/>
      <c r="D147" s="225" t="s">
        <v>133</v>
      </c>
      <c r="E147" s="41"/>
      <c r="F147" s="226" t="s">
        <v>487</v>
      </c>
      <c r="G147" s="41"/>
      <c r="H147" s="41"/>
      <c r="I147" s="222"/>
      <c r="J147" s="41"/>
      <c r="K147" s="41"/>
      <c r="L147" s="45"/>
      <c r="M147" s="223"/>
      <c r="N147" s="22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7" t="s">
        <v>133</v>
      </c>
      <c r="AU147" s="17" t="s">
        <v>21</v>
      </c>
    </row>
    <row r="148" s="14" customFormat="1">
      <c r="A148" s="14"/>
      <c r="B148" s="237"/>
      <c r="C148" s="238"/>
      <c r="D148" s="220" t="s">
        <v>135</v>
      </c>
      <c r="E148" s="239" t="s">
        <v>32</v>
      </c>
      <c r="F148" s="240" t="s">
        <v>488</v>
      </c>
      <c r="G148" s="238"/>
      <c r="H148" s="241">
        <v>17.420000000000002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135</v>
      </c>
      <c r="AU148" s="247" t="s">
        <v>21</v>
      </c>
      <c r="AV148" s="14" t="s">
        <v>21</v>
      </c>
      <c r="AW148" s="14" t="s">
        <v>39</v>
      </c>
      <c r="AX148" s="14" t="s">
        <v>77</v>
      </c>
      <c r="AY148" s="247" t="s">
        <v>122</v>
      </c>
    </row>
    <row r="149" s="15" customFormat="1">
      <c r="A149" s="15"/>
      <c r="B149" s="248"/>
      <c r="C149" s="249"/>
      <c r="D149" s="220" t="s">
        <v>135</v>
      </c>
      <c r="E149" s="250" t="s">
        <v>32</v>
      </c>
      <c r="F149" s="251" t="s">
        <v>140</v>
      </c>
      <c r="G149" s="249"/>
      <c r="H149" s="252">
        <v>17.420000000000002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8" t="s">
        <v>135</v>
      </c>
      <c r="AU149" s="258" t="s">
        <v>21</v>
      </c>
      <c r="AV149" s="15" t="s">
        <v>129</v>
      </c>
      <c r="AW149" s="15" t="s">
        <v>39</v>
      </c>
      <c r="AX149" s="15" t="s">
        <v>85</v>
      </c>
      <c r="AY149" s="258" t="s">
        <v>122</v>
      </c>
    </row>
    <row r="150" s="2" customFormat="1" ht="16.5" customHeight="1">
      <c r="A150" s="39"/>
      <c r="B150" s="40"/>
      <c r="C150" s="207" t="s">
        <v>222</v>
      </c>
      <c r="D150" s="207" t="s">
        <v>124</v>
      </c>
      <c r="E150" s="208" t="s">
        <v>489</v>
      </c>
      <c r="F150" s="209" t="s">
        <v>490</v>
      </c>
      <c r="G150" s="210" t="s">
        <v>182</v>
      </c>
      <c r="H150" s="211">
        <v>156.78</v>
      </c>
      <c r="I150" s="212"/>
      <c r="J150" s="213">
        <f>ROUND(I150*H150,2)</f>
        <v>0</v>
      </c>
      <c r="K150" s="209" t="s">
        <v>128</v>
      </c>
      <c r="L150" s="45"/>
      <c r="M150" s="214" t="s">
        <v>32</v>
      </c>
      <c r="N150" s="215" t="s">
        <v>48</v>
      </c>
      <c r="O150" s="85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8" t="s">
        <v>129</v>
      </c>
      <c r="AT150" s="218" t="s">
        <v>124</v>
      </c>
      <c r="AU150" s="218" t="s">
        <v>21</v>
      </c>
      <c r="AY150" s="17" t="s">
        <v>122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7" t="s">
        <v>85</v>
      </c>
      <c r="BK150" s="219">
        <f>ROUND(I150*H150,2)</f>
        <v>0</v>
      </c>
      <c r="BL150" s="17" t="s">
        <v>129</v>
      </c>
      <c r="BM150" s="218" t="s">
        <v>491</v>
      </c>
    </row>
    <row r="151" s="2" customFormat="1">
      <c r="A151" s="39"/>
      <c r="B151" s="40"/>
      <c r="C151" s="41"/>
      <c r="D151" s="220" t="s">
        <v>131</v>
      </c>
      <c r="E151" s="41"/>
      <c r="F151" s="221" t="s">
        <v>492</v>
      </c>
      <c r="G151" s="41"/>
      <c r="H151" s="41"/>
      <c r="I151" s="222"/>
      <c r="J151" s="41"/>
      <c r="K151" s="41"/>
      <c r="L151" s="45"/>
      <c r="M151" s="223"/>
      <c r="N151" s="224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7" t="s">
        <v>131</v>
      </c>
      <c r="AU151" s="17" t="s">
        <v>21</v>
      </c>
    </row>
    <row r="152" s="2" customFormat="1">
      <c r="A152" s="39"/>
      <c r="B152" s="40"/>
      <c r="C152" s="41"/>
      <c r="D152" s="225" t="s">
        <v>133</v>
      </c>
      <c r="E152" s="41"/>
      <c r="F152" s="226" t="s">
        <v>493</v>
      </c>
      <c r="G152" s="41"/>
      <c r="H152" s="41"/>
      <c r="I152" s="222"/>
      <c r="J152" s="41"/>
      <c r="K152" s="41"/>
      <c r="L152" s="45"/>
      <c r="M152" s="223"/>
      <c r="N152" s="22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7" t="s">
        <v>133</v>
      </c>
      <c r="AU152" s="17" t="s">
        <v>21</v>
      </c>
    </row>
    <row r="153" s="14" customFormat="1">
      <c r="A153" s="14"/>
      <c r="B153" s="237"/>
      <c r="C153" s="238"/>
      <c r="D153" s="220" t="s">
        <v>135</v>
      </c>
      <c r="E153" s="239" t="s">
        <v>32</v>
      </c>
      <c r="F153" s="240" t="s">
        <v>494</v>
      </c>
      <c r="G153" s="238"/>
      <c r="H153" s="241">
        <v>174.19999999999999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135</v>
      </c>
      <c r="AU153" s="247" t="s">
        <v>21</v>
      </c>
      <c r="AV153" s="14" t="s">
        <v>21</v>
      </c>
      <c r="AW153" s="14" t="s">
        <v>39</v>
      </c>
      <c r="AX153" s="14" t="s">
        <v>77</v>
      </c>
      <c r="AY153" s="247" t="s">
        <v>122</v>
      </c>
    </row>
    <row r="154" s="14" customFormat="1">
      <c r="A154" s="14"/>
      <c r="B154" s="237"/>
      <c r="C154" s="238"/>
      <c r="D154" s="220" t="s">
        <v>135</v>
      </c>
      <c r="E154" s="239" t="s">
        <v>32</v>
      </c>
      <c r="F154" s="240" t="s">
        <v>495</v>
      </c>
      <c r="G154" s="238"/>
      <c r="H154" s="241">
        <v>-17.420000000000002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135</v>
      </c>
      <c r="AU154" s="247" t="s">
        <v>21</v>
      </c>
      <c r="AV154" s="14" t="s">
        <v>21</v>
      </c>
      <c r="AW154" s="14" t="s">
        <v>39</v>
      </c>
      <c r="AX154" s="14" t="s">
        <v>77</v>
      </c>
      <c r="AY154" s="247" t="s">
        <v>122</v>
      </c>
    </row>
    <row r="155" s="15" customFormat="1">
      <c r="A155" s="15"/>
      <c r="B155" s="248"/>
      <c r="C155" s="249"/>
      <c r="D155" s="220" t="s">
        <v>135</v>
      </c>
      <c r="E155" s="250" t="s">
        <v>32</v>
      </c>
      <c r="F155" s="251" t="s">
        <v>140</v>
      </c>
      <c r="G155" s="249"/>
      <c r="H155" s="252">
        <v>156.78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8" t="s">
        <v>135</v>
      </c>
      <c r="AU155" s="258" t="s">
        <v>21</v>
      </c>
      <c r="AV155" s="15" t="s">
        <v>129</v>
      </c>
      <c r="AW155" s="15" t="s">
        <v>39</v>
      </c>
      <c r="AX155" s="15" t="s">
        <v>85</v>
      </c>
      <c r="AY155" s="258" t="s">
        <v>122</v>
      </c>
    </row>
    <row r="156" s="2" customFormat="1" ht="16.5" customHeight="1">
      <c r="A156" s="39"/>
      <c r="B156" s="40"/>
      <c r="C156" s="207" t="s">
        <v>230</v>
      </c>
      <c r="D156" s="207" t="s">
        <v>124</v>
      </c>
      <c r="E156" s="208" t="s">
        <v>496</v>
      </c>
      <c r="F156" s="209" t="s">
        <v>497</v>
      </c>
      <c r="G156" s="210" t="s">
        <v>182</v>
      </c>
      <c r="H156" s="211">
        <v>21.199999999999999</v>
      </c>
      <c r="I156" s="212"/>
      <c r="J156" s="213">
        <f>ROUND(I156*H156,2)</f>
        <v>0</v>
      </c>
      <c r="K156" s="209" t="s">
        <v>128</v>
      </c>
      <c r="L156" s="45"/>
      <c r="M156" s="214" t="s">
        <v>32</v>
      </c>
      <c r="N156" s="215" t="s">
        <v>48</v>
      </c>
      <c r="O156" s="85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8" t="s">
        <v>129</v>
      </c>
      <c r="AT156" s="218" t="s">
        <v>124</v>
      </c>
      <c r="AU156" s="218" t="s">
        <v>21</v>
      </c>
      <c r="AY156" s="17" t="s">
        <v>122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7" t="s">
        <v>85</v>
      </c>
      <c r="BK156" s="219">
        <f>ROUND(I156*H156,2)</f>
        <v>0</v>
      </c>
      <c r="BL156" s="17" t="s">
        <v>129</v>
      </c>
      <c r="BM156" s="218" t="s">
        <v>498</v>
      </c>
    </row>
    <row r="157" s="2" customFormat="1">
      <c r="A157" s="39"/>
      <c r="B157" s="40"/>
      <c r="C157" s="41"/>
      <c r="D157" s="220" t="s">
        <v>131</v>
      </c>
      <c r="E157" s="41"/>
      <c r="F157" s="221" t="s">
        <v>499</v>
      </c>
      <c r="G157" s="41"/>
      <c r="H157" s="41"/>
      <c r="I157" s="222"/>
      <c r="J157" s="41"/>
      <c r="K157" s="41"/>
      <c r="L157" s="45"/>
      <c r="M157" s="223"/>
      <c r="N157" s="22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7" t="s">
        <v>131</v>
      </c>
      <c r="AU157" s="17" t="s">
        <v>21</v>
      </c>
    </row>
    <row r="158" s="2" customFormat="1">
      <c r="A158" s="39"/>
      <c r="B158" s="40"/>
      <c r="C158" s="41"/>
      <c r="D158" s="225" t="s">
        <v>133</v>
      </c>
      <c r="E158" s="41"/>
      <c r="F158" s="226" t="s">
        <v>500</v>
      </c>
      <c r="G158" s="41"/>
      <c r="H158" s="41"/>
      <c r="I158" s="222"/>
      <c r="J158" s="41"/>
      <c r="K158" s="41"/>
      <c r="L158" s="45"/>
      <c r="M158" s="223"/>
      <c r="N158" s="22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7" t="s">
        <v>133</v>
      </c>
      <c r="AU158" s="17" t="s">
        <v>21</v>
      </c>
    </row>
    <row r="159" s="14" customFormat="1">
      <c r="A159" s="14"/>
      <c r="B159" s="237"/>
      <c r="C159" s="238"/>
      <c r="D159" s="220" t="s">
        <v>135</v>
      </c>
      <c r="E159" s="239" t="s">
        <v>32</v>
      </c>
      <c r="F159" s="240" t="s">
        <v>501</v>
      </c>
      <c r="G159" s="238"/>
      <c r="H159" s="241">
        <v>21.199999999999999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135</v>
      </c>
      <c r="AU159" s="247" t="s">
        <v>21</v>
      </c>
      <c r="AV159" s="14" t="s">
        <v>21</v>
      </c>
      <c r="AW159" s="14" t="s">
        <v>39</v>
      </c>
      <c r="AX159" s="14" t="s">
        <v>77</v>
      </c>
      <c r="AY159" s="247" t="s">
        <v>122</v>
      </c>
    </row>
    <row r="160" s="15" customFormat="1">
      <c r="A160" s="15"/>
      <c r="B160" s="248"/>
      <c r="C160" s="249"/>
      <c r="D160" s="220" t="s">
        <v>135</v>
      </c>
      <c r="E160" s="250" t="s">
        <v>32</v>
      </c>
      <c r="F160" s="251" t="s">
        <v>140</v>
      </c>
      <c r="G160" s="249"/>
      <c r="H160" s="252">
        <v>21.199999999999999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8" t="s">
        <v>135</v>
      </c>
      <c r="AU160" s="258" t="s">
        <v>21</v>
      </c>
      <c r="AV160" s="15" t="s">
        <v>129</v>
      </c>
      <c r="AW160" s="15" t="s">
        <v>39</v>
      </c>
      <c r="AX160" s="15" t="s">
        <v>85</v>
      </c>
      <c r="AY160" s="258" t="s">
        <v>122</v>
      </c>
    </row>
    <row r="161" s="2" customFormat="1" ht="16.5" customHeight="1">
      <c r="A161" s="39"/>
      <c r="B161" s="40"/>
      <c r="C161" s="259" t="s">
        <v>238</v>
      </c>
      <c r="D161" s="259" t="s">
        <v>275</v>
      </c>
      <c r="E161" s="260" t="s">
        <v>502</v>
      </c>
      <c r="F161" s="261" t="s">
        <v>503</v>
      </c>
      <c r="G161" s="262" t="s">
        <v>233</v>
      </c>
      <c r="H161" s="263">
        <v>44.112000000000002</v>
      </c>
      <c r="I161" s="264"/>
      <c r="J161" s="265">
        <f>ROUND(I161*H161,2)</f>
        <v>0</v>
      </c>
      <c r="K161" s="261" t="s">
        <v>128</v>
      </c>
      <c r="L161" s="266"/>
      <c r="M161" s="267" t="s">
        <v>32</v>
      </c>
      <c r="N161" s="268" t="s">
        <v>48</v>
      </c>
      <c r="O161" s="85"/>
      <c r="P161" s="216">
        <f>O161*H161</f>
        <v>0</v>
      </c>
      <c r="Q161" s="216">
        <v>1</v>
      </c>
      <c r="R161" s="216">
        <f>Q161*H161</f>
        <v>44.112000000000002</v>
      </c>
      <c r="S161" s="216">
        <v>0</v>
      </c>
      <c r="T161" s="21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8" t="s">
        <v>188</v>
      </c>
      <c r="AT161" s="218" t="s">
        <v>275</v>
      </c>
      <c r="AU161" s="218" t="s">
        <v>21</v>
      </c>
      <c r="AY161" s="17" t="s">
        <v>122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7" t="s">
        <v>85</v>
      </c>
      <c r="BK161" s="219">
        <f>ROUND(I161*H161,2)</f>
        <v>0</v>
      </c>
      <c r="BL161" s="17" t="s">
        <v>129</v>
      </c>
      <c r="BM161" s="218" t="s">
        <v>504</v>
      </c>
    </row>
    <row r="162" s="2" customFormat="1">
      <c r="A162" s="39"/>
      <c r="B162" s="40"/>
      <c r="C162" s="41"/>
      <c r="D162" s="220" t="s">
        <v>131</v>
      </c>
      <c r="E162" s="41"/>
      <c r="F162" s="221" t="s">
        <v>503</v>
      </c>
      <c r="G162" s="41"/>
      <c r="H162" s="41"/>
      <c r="I162" s="222"/>
      <c r="J162" s="41"/>
      <c r="K162" s="41"/>
      <c r="L162" s="45"/>
      <c r="M162" s="223"/>
      <c r="N162" s="22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7" t="s">
        <v>131</v>
      </c>
      <c r="AU162" s="17" t="s">
        <v>21</v>
      </c>
    </row>
    <row r="163" s="14" customFormat="1">
      <c r="A163" s="14"/>
      <c r="B163" s="237"/>
      <c r="C163" s="238"/>
      <c r="D163" s="220" t="s">
        <v>135</v>
      </c>
      <c r="E163" s="239" t="s">
        <v>32</v>
      </c>
      <c r="F163" s="240" t="s">
        <v>505</v>
      </c>
      <c r="G163" s="238"/>
      <c r="H163" s="241">
        <v>43.460000000000001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135</v>
      </c>
      <c r="AU163" s="247" t="s">
        <v>21</v>
      </c>
      <c r="AV163" s="14" t="s">
        <v>21</v>
      </c>
      <c r="AW163" s="14" t="s">
        <v>39</v>
      </c>
      <c r="AX163" s="14" t="s">
        <v>77</v>
      </c>
      <c r="AY163" s="247" t="s">
        <v>122</v>
      </c>
    </row>
    <row r="164" s="15" customFormat="1">
      <c r="A164" s="15"/>
      <c r="B164" s="248"/>
      <c r="C164" s="249"/>
      <c r="D164" s="220" t="s">
        <v>135</v>
      </c>
      <c r="E164" s="250" t="s">
        <v>32</v>
      </c>
      <c r="F164" s="251" t="s">
        <v>140</v>
      </c>
      <c r="G164" s="249"/>
      <c r="H164" s="252">
        <v>43.460000000000001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135</v>
      </c>
      <c r="AU164" s="258" t="s">
        <v>21</v>
      </c>
      <c r="AV164" s="15" t="s">
        <v>129</v>
      </c>
      <c r="AW164" s="15" t="s">
        <v>39</v>
      </c>
      <c r="AX164" s="15" t="s">
        <v>77</v>
      </c>
      <c r="AY164" s="258" t="s">
        <v>122</v>
      </c>
    </row>
    <row r="165" s="14" customFormat="1">
      <c r="A165" s="14"/>
      <c r="B165" s="237"/>
      <c r="C165" s="238"/>
      <c r="D165" s="220" t="s">
        <v>135</v>
      </c>
      <c r="E165" s="239" t="s">
        <v>32</v>
      </c>
      <c r="F165" s="240" t="s">
        <v>506</v>
      </c>
      <c r="G165" s="238"/>
      <c r="H165" s="241">
        <v>44.112000000000002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135</v>
      </c>
      <c r="AU165" s="247" t="s">
        <v>21</v>
      </c>
      <c r="AV165" s="14" t="s">
        <v>21</v>
      </c>
      <c r="AW165" s="14" t="s">
        <v>39</v>
      </c>
      <c r="AX165" s="14" t="s">
        <v>85</v>
      </c>
      <c r="AY165" s="247" t="s">
        <v>122</v>
      </c>
    </row>
    <row r="166" s="2" customFormat="1" ht="21.75" customHeight="1">
      <c r="A166" s="39"/>
      <c r="B166" s="40"/>
      <c r="C166" s="207" t="s">
        <v>8</v>
      </c>
      <c r="D166" s="207" t="s">
        <v>124</v>
      </c>
      <c r="E166" s="208" t="s">
        <v>507</v>
      </c>
      <c r="F166" s="209" t="s">
        <v>508</v>
      </c>
      <c r="G166" s="210" t="s">
        <v>182</v>
      </c>
      <c r="H166" s="211">
        <v>16.199999999999999</v>
      </c>
      <c r="I166" s="212"/>
      <c r="J166" s="213">
        <f>ROUND(I166*H166,2)</f>
        <v>0</v>
      </c>
      <c r="K166" s="209" t="s">
        <v>128</v>
      </c>
      <c r="L166" s="45"/>
      <c r="M166" s="214" t="s">
        <v>32</v>
      </c>
      <c r="N166" s="215" t="s">
        <v>48</v>
      </c>
      <c r="O166" s="85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8" t="s">
        <v>129</v>
      </c>
      <c r="AT166" s="218" t="s">
        <v>124</v>
      </c>
      <c r="AU166" s="218" t="s">
        <v>21</v>
      </c>
      <c r="AY166" s="17" t="s">
        <v>122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7" t="s">
        <v>85</v>
      </c>
      <c r="BK166" s="219">
        <f>ROUND(I166*H166,2)</f>
        <v>0</v>
      </c>
      <c r="BL166" s="17" t="s">
        <v>129</v>
      </c>
      <c r="BM166" s="218" t="s">
        <v>509</v>
      </c>
    </row>
    <row r="167" s="2" customFormat="1">
      <c r="A167" s="39"/>
      <c r="B167" s="40"/>
      <c r="C167" s="41"/>
      <c r="D167" s="220" t="s">
        <v>131</v>
      </c>
      <c r="E167" s="41"/>
      <c r="F167" s="221" t="s">
        <v>510</v>
      </c>
      <c r="G167" s="41"/>
      <c r="H167" s="41"/>
      <c r="I167" s="222"/>
      <c r="J167" s="41"/>
      <c r="K167" s="41"/>
      <c r="L167" s="45"/>
      <c r="M167" s="223"/>
      <c r="N167" s="22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7" t="s">
        <v>131</v>
      </c>
      <c r="AU167" s="17" t="s">
        <v>21</v>
      </c>
    </row>
    <row r="168" s="2" customFormat="1">
      <c r="A168" s="39"/>
      <c r="B168" s="40"/>
      <c r="C168" s="41"/>
      <c r="D168" s="225" t="s">
        <v>133</v>
      </c>
      <c r="E168" s="41"/>
      <c r="F168" s="226" t="s">
        <v>511</v>
      </c>
      <c r="G168" s="41"/>
      <c r="H168" s="41"/>
      <c r="I168" s="222"/>
      <c r="J168" s="41"/>
      <c r="K168" s="41"/>
      <c r="L168" s="45"/>
      <c r="M168" s="223"/>
      <c r="N168" s="224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7" t="s">
        <v>133</v>
      </c>
      <c r="AU168" s="17" t="s">
        <v>21</v>
      </c>
    </row>
    <row r="169" s="13" customFormat="1">
      <c r="A169" s="13"/>
      <c r="B169" s="227"/>
      <c r="C169" s="228"/>
      <c r="D169" s="220" t="s">
        <v>135</v>
      </c>
      <c r="E169" s="229" t="s">
        <v>32</v>
      </c>
      <c r="F169" s="230" t="s">
        <v>446</v>
      </c>
      <c r="G169" s="228"/>
      <c r="H169" s="229" t="s">
        <v>32</v>
      </c>
      <c r="I169" s="231"/>
      <c r="J169" s="228"/>
      <c r="K169" s="228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135</v>
      </c>
      <c r="AU169" s="236" t="s">
        <v>21</v>
      </c>
      <c r="AV169" s="13" t="s">
        <v>85</v>
      </c>
      <c r="AW169" s="13" t="s">
        <v>39</v>
      </c>
      <c r="AX169" s="13" t="s">
        <v>77</v>
      </c>
      <c r="AY169" s="236" t="s">
        <v>122</v>
      </c>
    </row>
    <row r="170" s="14" customFormat="1">
      <c r="A170" s="14"/>
      <c r="B170" s="237"/>
      <c r="C170" s="238"/>
      <c r="D170" s="220" t="s">
        <v>135</v>
      </c>
      <c r="E170" s="239" t="s">
        <v>32</v>
      </c>
      <c r="F170" s="240" t="s">
        <v>512</v>
      </c>
      <c r="G170" s="238"/>
      <c r="H170" s="241">
        <v>16.199999999999999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135</v>
      </c>
      <c r="AU170" s="247" t="s">
        <v>21</v>
      </c>
      <c r="AV170" s="14" t="s">
        <v>21</v>
      </c>
      <c r="AW170" s="14" t="s">
        <v>39</v>
      </c>
      <c r="AX170" s="14" t="s">
        <v>77</v>
      </c>
      <c r="AY170" s="247" t="s">
        <v>122</v>
      </c>
    </row>
    <row r="171" s="15" customFormat="1">
      <c r="A171" s="15"/>
      <c r="B171" s="248"/>
      <c r="C171" s="249"/>
      <c r="D171" s="220" t="s">
        <v>135</v>
      </c>
      <c r="E171" s="250" t="s">
        <v>32</v>
      </c>
      <c r="F171" s="251" t="s">
        <v>140</v>
      </c>
      <c r="G171" s="249"/>
      <c r="H171" s="252">
        <v>16.199999999999999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8" t="s">
        <v>135</v>
      </c>
      <c r="AU171" s="258" t="s">
        <v>21</v>
      </c>
      <c r="AV171" s="15" t="s">
        <v>129</v>
      </c>
      <c r="AW171" s="15" t="s">
        <v>39</v>
      </c>
      <c r="AX171" s="15" t="s">
        <v>85</v>
      </c>
      <c r="AY171" s="258" t="s">
        <v>122</v>
      </c>
    </row>
    <row r="172" s="2" customFormat="1" ht="16.5" customHeight="1">
      <c r="A172" s="39"/>
      <c r="B172" s="40"/>
      <c r="C172" s="259" t="s">
        <v>252</v>
      </c>
      <c r="D172" s="259" t="s">
        <v>275</v>
      </c>
      <c r="E172" s="260" t="s">
        <v>513</v>
      </c>
      <c r="F172" s="261" t="s">
        <v>514</v>
      </c>
      <c r="G172" s="262" t="s">
        <v>233</v>
      </c>
      <c r="H172" s="263">
        <v>32.399999999999999</v>
      </c>
      <c r="I172" s="264"/>
      <c r="J172" s="265">
        <f>ROUND(I172*H172,2)</f>
        <v>0</v>
      </c>
      <c r="K172" s="261" t="s">
        <v>128</v>
      </c>
      <c r="L172" s="266"/>
      <c r="M172" s="267" t="s">
        <v>32</v>
      </c>
      <c r="N172" s="268" t="s">
        <v>48</v>
      </c>
      <c r="O172" s="85"/>
      <c r="P172" s="216">
        <f>O172*H172</f>
        <v>0</v>
      </c>
      <c r="Q172" s="216">
        <v>1</v>
      </c>
      <c r="R172" s="216">
        <f>Q172*H172</f>
        <v>32.399999999999999</v>
      </c>
      <c r="S172" s="216">
        <v>0</v>
      </c>
      <c r="T172" s="21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8" t="s">
        <v>188</v>
      </c>
      <c r="AT172" s="218" t="s">
        <v>275</v>
      </c>
      <c r="AU172" s="218" t="s">
        <v>21</v>
      </c>
      <c r="AY172" s="17" t="s">
        <v>122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7" t="s">
        <v>85</v>
      </c>
      <c r="BK172" s="219">
        <f>ROUND(I172*H172,2)</f>
        <v>0</v>
      </c>
      <c r="BL172" s="17" t="s">
        <v>129</v>
      </c>
      <c r="BM172" s="218" t="s">
        <v>515</v>
      </c>
    </row>
    <row r="173" s="2" customFormat="1">
      <c r="A173" s="39"/>
      <c r="B173" s="40"/>
      <c r="C173" s="41"/>
      <c r="D173" s="220" t="s">
        <v>131</v>
      </c>
      <c r="E173" s="41"/>
      <c r="F173" s="221" t="s">
        <v>514</v>
      </c>
      <c r="G173" s="41"/>
      <c r="H173" s="41"/>
      <c r="I173" s="222"/>
      <c r="J173" s="41"/>
      <c r="K173" s="41"/>
      <c r="L173" s="45"/>
      <c r="M173" s="223"/>
      <c r="N173" s="224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7" t="s">
        <v>131</v>
      </c>
      <c r="AU173" s="17" t="s">
        <v>21</v>
      </c>
    </row>
    <row r="174" s="14" customFormat="1">
      <c r="A174" s="14"/>
      <c r="B174" s="237"/>
      <c r="C174" s="238"/>
      <c r="D174" s="220" t="s">
        <v>135</v>
      </c>
      <c r="E174" s="239" t="s">
        <v>32</v>
      </c>
      <c r="F174" s="240" t="s">
        <v>516</v>
      </c>
      <c r="G174" s="238"/>
      <c r="H174" s="241">
        <v>32.399999999999999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135</v>
      </c>
      <c r="AU174" s="247" t="s">
        <v>21</v>
      </c>
      <c r="AV174" s="14" t="s">
        <v>21</v>
      </c>
      <c r="AW174" s="14" t="s">
        <v>39</v>
      </c>
      <c r="AX174" s="14" t="s">
        <v>77</v>
      </c>
      <c r="AY174" s="247" t="s">
        <v>122</v>
      </c>
    </row>
    <row r="175" s="15" customFormat="1">
      <c r="A175" s="15"/>
      <c r="B175" s="248"/>
      <c r="C175" s="249"/>
      <c r="D175" s="220" t="s">
        <v>135</v>
      </c>
      <c r="E175" s="250" t="s">
        <v>32</v>
      </c>
      <c r="F175" s="251" t="s">
        <v>140</v>
      </c>
      <c r="G175" s="249"/>
      <c r="H175" s="252">
        <v>32.399999999999999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8" t="s">
        <v>135</v>
      </c>
      <c r="AU175" s="258" t="s">
        <v>21</v>
      </c>
      <c r="AV175" s="15" t="s">
        <v>129</v>
      </c>
      <c r="AW175" s="15" t="s">
        <v>39</v>
      </c>
      <c r="AX175" s="15" t="s">
        <v>85</v>
      </c>
      <c r="AY175" s="258" t="s">
        <v>122</v>
      </c>
    </row>
    <row r="176" s="2" customFormat="1" ht="24.15" customHeight="1">
      <c r="A176" s="39"/>
      <c r="B176" s="40"/>
      <c r="C176" s="207" t="s">
        <v>260</v>
      </c>
      <c r="D176" s="207" t="s">
        <v>124</v>
      </c>
      <c r="E176" s="208" t="s">
        <v>253</v>
      </c>
      <c r="F176" s="209" t="s">
        <v>254</v>
      </c>
      <c r="G176" s="210" t="s">
        <v>127</v>
      </c>
      <c r="H176" s="211">
        <v>90</v>
      </c>
      <c r="I176" s="212"/>
      <c r="J176" s="213">
        <f>ROUND(I176*H176,2)</f>
        <v>0</v>
      </c>
      <c r="K176" s="209" t="s">
        <v>128</v>
      </c>
      <c r="L176" s="45"/>
      <c r="M176" s="214" t="s">
        <v>32</v>
      </c>
      <c r="N176" s="215" t="s">
        <v>48</v>
      </c>
      <c r="O176" s="85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8" t="s">
        <v>129</v>
      </c>
      <c r="AT176" s="218" t="s">
        <v>124</v>
      </c>
      <c r="AU176" s="218" t="s">
        <v>21</v>
      </c>
      <c r="AY176" s="17" t="s">
        <v>122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7" t="s">
        <v>85</v>
      </c>
      <c r="BK176" s="219">
        <f>ROUND(I176*H176,2)</f>
        <v>0</v>
      </c>
      <c r="BL176" s="17" t="s">
        <v>129</v>
      </c>
      <c r="BM176" s="218" t="s">
        <v>517</v>
      </c>
    </row>
    <row r="177" s="2" customFormat="1">
      <c r="A177" s="39"/>
      <c r="B177" s="40"/>
      <c r="C177" s="41"/>
      <c r="D177" s="220" t="s">
        <v>131</v>
      </c>
      <c r="E177" s="41"/>
      <c r="F177" s="221" t="s">
        <v>256</v>
      </c>
      <c r="G177" s="41"/>
      <c r="H177" s="41"/>
      <c r="I177" s="222"/>
      <c r="J177" s="41"/>
      <c r="K177" s="41"/>
      <c r="L177" s="45"/>
      <c r="M177" s="223"/>
      <c r="N177" s="22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7" t="s">
        <v>131</v>
      </c>
      <c r="AU177" s="17" t="s">
        <v>21</v>
      </c>
    </row>
    <row r="178" s="2" customFormat="1">
      <c r="A178" s="39"/>
      <c r="B178" s="40"/>
      <c r="C178" s="41"/>
      <c r="D178" s="225" t="s">
        <v>133</v>
      </c>
      <c r="E178" s="41"/>
      <c r="F178" s="226" t="s">
        <v>257</v>
      </c>
      <c r="G178" s="41"/>
      <c r="H178" s="41"/>
      <c r="I178" s="222"/>
      <c r="J178" s="41"/>
      <c r="K178" s="41"/>
      <c r="L178" s="45"/>
      <c r="M178" s="223"/>
      <c r="N178" s="224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7" t="s">
        <v>133</v>
      </c>
      <c r="AU178" s="17" t="s">
        <v>21</v>
      </c>
    </row>
    <row r="179" s="13" customFormat="1">
      <c r="A179" s="13"/>
      <c r="B179" s="227"/>
      <c r="C179" s="228"/>
      <c r="D179" s="220" t="s">
        <v>135</v>
      </c>
      <c r="E179" s="229" t="s">
        <v>32</v>
      </c>
      <c r="F179" s="230" t="s">
        <v>518</v>
      </c>
      <c r="G179" s="228"/>
      <c r="H179" s="229" t="s">
        <v>32</v>
      </c>
      <c r="I179" s="231"/>
      <c r="J179" s="228"/>
      <c r="K179" s="228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135</v>
      </c>
      <c r="AU179" s="236" t="s">
        <v>21</v>
      </c>
      <c r="AV179" s="13" t="s">
        <v>85</v>
      </c>
      <c r="AW179" s="13" t="s">
        <v>39</v>
      </c>
      <c r="AX179" s="13" t="s">
        <v>77</v>
      </c>
      <c r="AY179" s="236" t="s">
        <v>122</v>
      </c>
    </row>
    <row r="180" s="14" customFormat="1">
      <c r="A180" s="14"/>
      <c r="B180" s="237"/>
      <c r="C180" s="238"/>
      <c r="D180" s="220" t="s">
        <v>135</v>
      </c>
      <c r="E180" s="239" t="s">
        <v>32</v>
      </c>
      <c r="F180" s="240" t="s">
        <v>519</v>
      </c>
      <c r="G180" s="238"/>
      <c r="H180" s="241">
        <v>90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135</v>
      </c>
      <c r="AU180" s="247" t="s">
        <v>21</v>
      </c>
      <c r="AV180" s="14" t="s">
        <v>21</v>
      </c>
      <c r="AW180" s="14" t="s">
        <v>39</v>
      </c>
      <c r="AX180" s="14" t="s">
        <v>77</v>
      </c>
      <c r="AY180" s="247" t="s">
        <v>122</v>
      </c>
    </row>
    <row r="181" s="15" customFormat="1">
      <c r="A181" s="15"/>
      <c r="B181" s="248"/>
      <c r="C181" s="249"/>
      <c r="D181" s="220" t="s">
        <v>135</v>
      </c>
      <c r="E181" s="250" t="s">
        <v>32</v>
      </c>
      <c r="F181" s="251" t="s">
        <v>140</v>
      </c>
      <c r="G181" s="249"/>
      <c r="H181" s="252">
        <v>90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8" t="s">
        <v>135</v>
      </c>
      <c r="AU181" s="258" t="s">
        <v>21</v>
      </c>
      <c r="AV181" s="15" t="s">
        <v>129</v>
      </c>
      <c r="AW181" s="15" t="s">
        <v>39</v>
      </c>
      <c r="AX181" s="15" t="s">
        <v>85</v>
      </c>
      <c r="AY181" s="258" t="s">
        <v>122</v>
      </c>
    </row>
    <row r="182" s="2" customFormat="1" ht="16.5" customHeight="1">
      <c r="A182" s="39"/>
      <c r="B182" s="40"/>
      <c r="C182" s="207" t="s">
        <v>266</v>
      </c>
      <c r="D182" s="207" t="s">
        <v>124</v>
      </c>
      <c r="E182" s="208" t="s">
        <v>261</v>
      </c>
      <c r="F182" s="209" t="s">
        <v>262</v>
      </c>
      <c r="G182" s="210" t="s">
        <v>127</v>
      </c>
      <c r="H182" s="211">
        <v>90</v>
      </c>
      <c r="I182" s="212"/>
      <c r="J182" s="213">
        <f>ROUND(I182*H182,2)</f>
        <v>0</v>
      </c>
      <c r="K182" s="209" t="s">
        <v>128</v>
      </c>
      <c r="L182" s="45"/>
      <c r="M182" s="214" t="s">
        <v>32</v>
      </c>
      <c r="N182" s="215" t="s">
        <v>48</v>
      </c>
      <c r="O182" s="85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8" t="s">
        <v>129</v>
      </c>
      <c r="AT182" s="218" t="s">
        <v>124</v>
      </c>
      <c r="AU182" s="218" t="s">
        <v>21</v>
      </c>
      <c r="AY182" s="17" t="s">
        <v>122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7" t="s">
        <v>85</v>
      </c>
      <c r="BK182" s="219">
        <f>ROUND(I182*H182,2)</f>
        <v>0</v>
      </c>
      <c r="BL182" s="17" t="s">
        <v>129</v>
      </c>
      <c r="BM182" s="218" t="s">
        <v>520</v>
      </c>
    </row>
    <row r="183" s="2" customFormat="1">
      <c r="A183" s="39"/>
      <c r="B183" s="40"/>
      <c r="C183" s="41"/>
      <c r="D183" s="220" t="s">
        <v>131</v>
      </c>
      <c r="E183" s="41"/>
      <c r="F183" s="221" t="s">
        <v>264</v>
      </c>
      <c r="G183" s="41"/>
      <c r="H183" s="41"/>
      <c r="I183" s="222"/>
      <c r="J183" s="41"/>
      <c r="K183" s="41"/>
      <c r="L183" s="45"/>
      <c r="M183" s="223"/>
      <c r="N183" s="22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7" t="s">
        <v>131</v>
      </c>
      <c r="AU183" s="17" t="s">
        <v>21</v>
      </c>
    </row>
    <row r="184" s="2" customFormat="1">
      <c r="A184" s="39"/>
      <c r="B184" s="40"/>
      <c r="C184" s="41"/>
      <c r="D184" s="225" t="s">
        <v>133</v>
      </c>
      <c r="E184" s="41"/>
      <c r="F184" s="226" t="s">
        <v>265</v>
      </c>
      <c r="G184" s="41"/>
      <c r="H184" s="41"/>
      <c r="I184" s="222"/>
      <c r="J184" s="41"/>
      <c r="K184" s="41"/>
      <c r="L184" s="45"/>
      <c r="M184" s="223"/>
      <c r="N184" s="224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7" t="s">
        <v>133</v>
      </c>
      <c r="AU184" s="17" t="s">
        <v>21</v>
      </c>
    </row>
    <row r="185" s="14" customFormat="1">
      <c r="A185" s="14"/>
      <c r="B185" s="237"/>
      <c r="C185" s="238"/>
      <c r="D185" s="220" t="s">
        <v>135</v>
      </c>
      <c r="E185" s="239" t="s">
        <v>32</v>
      </c>
      <c r="F185" s="240" t="s">
        <v>521</v>
      </c>
      <c r="G185" s="238"/>
      <c r="H185" s="241">
        <v>90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135</v>
      </c>
      <c r="AU185" s="247" t="s">
        <v>21</v>
      </c>
      <c r="AV185" s="14" t="s">
        <v>21</v>
      </c>
      <c r="AW185" s="14" t="s">
        <v>39</v>
      </c>
      <c r="AX185" s="14" t="s">
        <v>77</v>
      </c>
      <c r="AY185" s="247" t="s">
        <v>122</v>
      </c>
    </row>
    <row r="186" s="15" customFormat="1">
      <c r="A186" s="15"/>
      <c r="B186" s="248"/>
      <c r="C186" s="249"/>
      <c r="D186" s="220" t="s">
        <v>135</v>
      </c>
      <c r="E186" s="250" t="s">
        <v>32</v>
      </c>
      <c r="F186" s="251" t="s">
        <v>140</v>
      </c>
      <c r="G186" s="249"/>
      <c r="H186" s="252">
        <v>90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8" t="s">
        <v>135</v>
      </c>
      <c r="AU186" s="258" t="s">
        <v>21</v>
      </c>
      <c r="AV186" s="15" t="s">
        <v>129</v>
      </c>
      <c r="AW186" s="15" t="s">
        <v>39</v>
      </c>
      <c r="AX186" s="15" t="s">
        <v>85</v>
      </c>
      <c r="AY186" s="258" t="s">
        <v>122</v>
      </c>
    </row>
    <row r="187" s="2" customFormat="1" ht="16.5" customHeight="1">
      <c r="A187" s="39"/>
      <c r="B187" s="40"/>
      <c r="C187" s="207" t="s">
        <v>274</v>
      </c>
      <c r="D187" s="207" t="s">
        <v>124</v>
      </c>
      <c r="E187" s="208" t="s">
        <v>267</v>
      </c>
      <c r="F187" s="209" t="s">
        <v>268</v>
      </c>
      <c r="G187" s="210" t="s">
        <v>127</v>
      </c>
      <c r="H187" s="211">
        <v>90</v>
      </c>
      <c r="I187" s="212"/>
      <c r="J187" s="213">
        <f>ROUND(I187*H187,2)</f>
        <v>0</v>
      </c>
      <c r="K187" s="209" t="s">
        <v>128</v>
      </c>
      <c r="L187" s="45"/>
      <c r="M187" s="214" t="s">
        <v>32</v>
      </c>
      <c r="N187" s="215" t="s">
        <v>48</v>
      </c>
      <c r="O187" s="85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8" t="s">
        <v>129</v>
      </c>
      <c r="AT187" s="218" t="s">
        <v>124</v>
      </c>
      <c r="AU187" s="218" t="s">
        <v>21</v>
      </c>
      <c r="AY187" s="17" t="s">
        <v>122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7" t="s">
        <v>85</v>
      </c>
      <c r="BK187" s="219">
        <f>ROUND(I187*H187,2)</f>
        <v>0</v>
      </c>
      <c r="BL187" s="17" t="s">
        <v>129</v>
      </c>
      <c r="BM187" s="218" t="s">
        <v>522</v>
      </c>
    </row>
    <row r="188" s="2" customFormat="1">
      <c r="A188" s="39"/>
      <c r="B188" s="40"/>
      <c r="C188" s="41"/>
      <c r="D188" s="220" t="s">
        <v>131</v>
      </c>
      <c r="E188" s="41"/>
      <c r="F188" s="221" t="s">
        <v>270</v>
      </c>
      <c r="G188" s="41"/>
      <c r="H188" s="41"/>
      <c r="I188" s="222"/>
      <c r="J188" s="41"/>
      <c r="K188" s="41"/>
      <c r="L188" s="45"/>
      <c r="M188" s="223"/>
      <c r="N188" s="224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7" t="s">
        <v>131</v>
      </c>
      <c r="AU188" s="17" t="s">
        <v>21</v>
      </c>
    </row>
    <row r="189" s="2" customFormat="1">
      <c r="A189" s="39"/>
      <c r="B189" s="40"/>
      <c r="C189" s="41"/>
      <c r="D189" s="225" t="s">
        <v>133</v>
      </c>
      <c r="E189" s="41"/>
      <c r="F189" s="226" t="s">
        <v>271</v>
      </c>
      <c r="G189" s="41"/>
      <c r="H189" s="41"/>
      <c r="I189" s="222"/>
      <c r="J189" s="41"/>
      <c r="K189" s="41"/>
      <c r="L189" s="45"/>
      <c r="M189" s="223"/>
      <c r="N189" s="22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7" t="s">
        <v>133</v>
      </c>
      <c r="AU189" s="17" t="s">
        <v>21</v>
      </c>
    </row>
    <row r="190" s="14" customFormat="1">
      <c r="A190" s="14"/>
      <c r="B190" s="237"/>
      <c r="C190" s="238"/>
      <c r="D190" s="220" t="s">
        <v>135</v>
      </c>
      <c r="E190" s="239" t="s">
        <v>32</v>
      </c>
      <c r="F190" s="240" t="s">
        <v>521</v>
      </c>
      <c r="G190" s="238"/>
      <c r="H190" s="241">
        <v>90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135</v>
      </c>
      <c r="AU190" s="247" t="s">
        <v>21</v>
      </c>
      <c r="AV190" s="14" t="s">
        <v>21</v>
      </c>
      <c r="AW190" s="14" t="s">
        <v>39</v>
      </c>
      <c r="AX190" s="14" t="s">
        <v>77</v>
      </c>
      <c r="AY190" s="247" t="s">
        <v>122</v>
      </c>
    </row>
    <row r="191" s="15" customFormat="1">
      <c r="A191" s="15"/>
      <c r="B191" s="248"/>
      <c r="C191" s="249"/>
      <c r="D191" s="220" t="s">
        <v>135</v>
      </c>
      <c r="E191" s="250" t="s">
        <v>32</v>
      </c>
      <c r="F191" s="251" t="s">
        <v>140</v>
      </c>
      <c r="G191" s="249"/>
      <c r="H191" s="252">
        <v>90</v>
      </c>
      <c r="I191" s="253"/>
      <c r="J191" s="249"/>
      <c r="K191" s="249"/>
      <c r="L191" s="254"/>
      <c r="M191" s="255"/>
      <c r="N191" s="256"/>
      <c r="O191" s="256"/>
      <c r="P191" s="256"/>
      <c r="Q191" s="256"/>
      <c r="R191" s="256"/>
      <c r="S191" s="256"/>
      <c r="T191" s="25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8" t="s">
        <v>135</v>
      </c>
      <c r="AU191" s="258" t="s">
        <v>21</v>
      </c>
      <c r="AV191" s="15" t="s">
        <v>129</v>
      </c>
      <c r="AW191" s="15" t="s">
        <v>39</v>
      </c>
      <c r="AX191" s="15" t="s">
        <v>85</v>
      </c>
      <c r="AY191" s="258" t="s">
        <v>122</v>
      </c>
    </row>
    <row r="192" s="2" customFormat="1" ht="16.5" customHeight="1">
      <c r="A192" s="39"/>
      <c r="B192" s="40"/>
      <c r="C192" s="259" t="s">
        <v>281</v>
      </c>
      <c r="D192" s="259" t="s">
        <v>275</v>
      </c>
      <c r="E192" s="260" t="s">
        <v>276</v>
      </c>
      <c r="F192" s="261" t="s">
        <v>277</v>
      </c>
      <c r="G192" s="262" t="s">
        <v>278</v>
      </c>
      <c r="H192" s="263">
        <v>2.25</v>
      </c>
      <c r="I192" s="264"/>
      <c r="J192" s="265">
        <f>ROUND(I192*H192,2)</f>
        <v>0</v>
      </c>
      <c r="K192" s="261" t="s">
        <v>128</v>
      </c>
      <c r="L192" s="266"/>
      <c r="M192" s="267" t="s">
        <v>32</v>
      </c>
      <c r="N192" s="268" t="s">
        <v>48</v>
      </c>
      <c r="O192" s="85"/>
      <c r="P192" s="216">
        <f>O192*H192</f>
        <v>0</v>
      </c>
      <c r="Q192" s="216">
        <v>0.001</v>
      </c>
      <c r="R192" s="216">
        <f>Q192*H192</f>
        <v>0.0022500000000000003</v>
      </c>
      <c r="S192" s="216">
        <v>0</v>
      </c>
      <c r="T192" s="21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8" t="s">
        <v>188</v>
      </c>
      <c r="AT192" s="218" t="s">
        <v>275</v>
      </c>
      <c r="AU192" s="218" t="s">
        <v>21</v>
      </c>
      <c r="AY192" s="17" t="s">
        <v>122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7" t="s">
        <v>85</v>
      </c>
      <c r="BK192" s="219">
        <f>ROUND(I192*H192,2)</f>
        <v>0</v>
      </c>
      <c r="BL192" s="17" t="s">
        <v>129</v>
      </c>
      <c r="BM192" s="218" t="s">
        <v>523</v>
      </c>
    </row>
    <row r="193" s="2" customFormat="1">
      <c r="A193" s="39"/>
      <c r="B193" s="40"/>
      <c r="C193" s="41"/>
      <c r="D193" s="220" t="s">
        <v>131</v>
      </c>
      <c r="E193" s="41"/>
      <c r="F193" s="221" t="s">
        <v>277</v>
      </c>
      <c r="G193" s="41"/>
      <c r="H193" s="41"/>
      <c r="I193" s="222"/>
      <c r="J193" s="41"/>
      <c r="K193" s="41"/>
      <c r="L193" s="45"/>
      <c r="M193" s="223"/>
      <c r="N193" s="22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7" t="s">
        <v>131</v>
      </c>
      <c r="AU193" s="17" t="s">
        <v>21</v>
      </c>
    </row>
    <row r="194" s="14" customFormat="1">
      <c r="A194" s="14"/>
      <c r="B194" s="237"/>
      <c r="C194" s="238"/>
      <c r="D194" s="220" t="s">
        <v>135</v>
      </c>
      <c r="E194" s="239" t="s">
        <v>32</v>
      </c>
      <c r="F194" s="240" t="s">
        <v>524</v>
      </c>
      <c r="G194" s="238"/>
      <c r="H194" s="241">
        <v>2.25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135</v>
      </c>
      <c r="AU194" s="247" t="s">
        <v>21</v>
      </c>
      <c r="AV194" s="14" t="s">
        <v>21</v>
      </c>
      <c r="AW194" s="14" t="s">
        <v>39</v>
      </c>
      <c r="AX194" s="14" t="s">
        <v>77</v>
      </c>
      <c r="AY194" s="247" t="s">
        <v>122</v>
      </c>
    </row>
    <row r="195" s="15" customFormat="1">
      <c r="A195" s="15"/>
      <c r="B195" s="248"/>
      <c r="C195" s="249"/>
      <c r="D195" s="220" t="s">
        <v>135</v>
      </c>
      <c r="E195" s="250" t="s">
        <v>32</v>
      </c>
      <c r="F195" s="251" t="s">
        <v>140</v>
      </c>
      <c r="G195" s="249"/>
      <c r="H195" s="252">
        <v>2.25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8" t="s">
        <v>135</v>
      </c>
      <c r="AU195" s="258" t="s">
        <v>21</v>
      </c>
      <c r="AV195" s="15" t="s">
        <v>129</v>
      </c>
      <c r="AW195" s="15" t="s">
        <v>39</v>
      </c>
      <c r="AX195" s="15" t="s">
        <v>85</v>
      </c>
      <c r="AY195" s="258" t="s">
        <v>122</v>
      </c>
    </row>
    <row r="196" s="2" customFormat="1" ht="16.5" customHeight="1">
      <c r="A196" s="39"/>
      <c r="B196" s="40"/>
      <c r="C196" s="207" t="s">
        <v>7</v>
      </c>
      <c r="D196" s="207" t="s">
        <v>124</v>
      </c>
      <c r="E196" s="208" t="s">
        <v>282</v>
      </c>
      <c r="F196" s="209" t="s">
        <v>283</v>
      </c>
      <c r="G196" s="210" t="s">
        <v>127</v>
      </c>
      <c r="H196" s="211">
        <v>90</v>
      </c>
      <c r="I196" s="212"/>
      <c r="J196" s="213">
        <f>ROUND(I196*H196,2)</f>
        <v>0</v>
      </c>
      <c r="K196" s="209" t="s">
        <v>128</v>
      </c>
      <c r="L196" s="45"/>
      <c r="M196" s="214" t="s">
        <v>32</v>
      </c>
      <c r="N196" s="215" t="s">
        <v>48</v>
      </c>
      <c r="O196" s="85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8" t="s">
        <v>129</v>
      </c>
      <c r="AT196" s="218" t="s">
        <v>124</v>
      </c>
      <c r="AU196" s="218" t="s">
        <v>21</v>
      </c>
      <c r="AY196" s="17" t="s">
        <v>122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7" t="s">
        <v>85</v>
      </c>
      <c r="BK196" s="219">
        <f>ROUND(I196*H196,2)</f>
        <v>0</v>
      </c>
      <c r="BL196" s="17" t="s">
        <v>129</v>
      </c>
      <c r="BM196" s="218" t="s">
        <v>525</v>
      </c>
    </row>
    <row r="197" s="2" customFormat="1">
      <c r="A197" s="39"/>
      <c r="B197" s="40"/>
      <c r="C197" s="41"/>
      <c r="D197" s="220" t="s">
        <v>131</v>
      </c>
      <c r="E197" s="41"/>
      <c r="F197" s="221" t="s">
        <v>285</v>
      </c>
      <c r="G197" s="41"/>
      <c r="H197" s="41"/>
      <c r="I197" s="222"/>
      <c r="J197" s="41"/>
      <c r="K197" s="41"/>
      <c r="L197" s="45"/>
      <c r="M197" s="223"/>
      <c r="N197" s="22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7" t="s">
        <v>131</v>
      </c>
      <c r="AU197" s="17" t="s">
        <v>21</v>
      </c>
    </row>
    <row r="198" s="2" customFormat="1">
      <c r="A198" s="39"/>
      <c r="B198" s="40"/>
      <c r="C198" s="41"/>
      <c r="D198" s="225" t="s">
        <v>133</v>
      </c>
      <c r="E198" s="41"/>
      <c r="F198" s="226" t="s">
        <v>286</v>
      </c>
      <c r="G198" s="41"/>
      <c r="H198" s="41"/>
      <c r="I198" s="222"/>
      <c r="J198" s="41"/>
      <c r="K198" s="41"/>
      <c r="L198" s="45"/>
      <c r="M198" s="223"/>
      <c r="N198" s="224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7" t="s">
        <v>133</v>
      </c>
      <c r="AU198" s="17" t="s">
        <v>21</v>
      </c>
    </row>
    <row r="199" s="14" customFormat="1">
      <c r="A199" s="14"/>
      <c r="B199" s="237"/>
      <c r="C199" s="238"/>
      <c r="D199" s="220" t="s">
        <v>135</v>
      </c>
      <c r="E199" s="239" t="s">
        <v>32</v>
      </c>
      <c r="F199" s="240" t="s">
        <v>521</v>
      </c>
      <c r="G199" s="238"/>
      <c r="H199" s="241">
        <v>90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135</v>
      </c>
      <c r="AU199" s="247" t="s">
        <v>21</v>
      </c>
      <c r="AV199" s="14" t="s">
        <v>21</v>
      </c>
      <c r="AW199" s="14" t="s">
        <v>39</v>
      </c>
      <c r="AX199" s="14" t="s">
        <v>77</v>
      </c>
      <c r="AY199" s="247" t="s">
        <v>122</v>
      </c>
    </row>
    <row r="200" s="15" customFormat="1">
      <c r="A200" s="15"/>
      <c r="B200" s="248"/>
      <c r="C200" s="249"/>
      <c r="D200" s="220" t="s">
        <v>135</v>
      </c>
      <c r="E200" s="250" t="s">
        <v>32</v>
      </c>
      <c r="F200" s="251" t="s">
        <v>140</v>
      </c>
      <c r="G200" s="249"/>
      <c r="H200" s="252">
        <v>90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8" t="s">
        <v>135</v>
      </c>
      <c r="AU200" s="258" t="s">
        <v>21</v>
      </c>
      <c r="AV200" s="15" t="s">
        <v>129</v>
      </c>
      <c r="AW200" s="15" t="s">
        <v>39</v>
      </c>
      <c r="AX200" s="15" t="s">
        <v>85</v>
      </c>
      <c r="AY200" s="258" t="s">
        <v>122</v>
      </c>
    </row>
    <row r="201" s="2" customFormat="1" ht="16.5" customHeight="1">
      <c r="A201" s="39"/>
      <c r="B201" s="40"/>
      <c r="C201" s="207" t="s">
        <v>294</v>
      </c>
      <c r="D201" s="207" t="s">
        <v>124</v>
      </c>
      <c r="E201" s="208" t="s">
        <v>288</v>
      </c>
      <c r="F201" s="209" t="s">
        <v>289</v>
      </c>
      <c r="G201" s="210" t="s">
        <v>127</v>
      </c>
      <c r="H201" s="211">
        <v>90</v>
      </c>
      <c r="I201" s="212"/>
      <c r="J201" s="213">
        <f>ROUND(I201*H201,2)</f>
        <v>0</v>
      </c>
      <c r="K201" s="209" t="s">
        <v>128</v>
      </c>
      <c r="L201" s="45"/>
      <c r="M201" s="214" t="s">
        <v>32</v>
      </c>
      <c r="N201" s="215" t="s">
        <v>48</v>
      </c>
      <c r="O201" s="85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8" t="s">
        <v>129</v>
      </c>
      <c r="AT201" s="218" t="s">
        <v>124</v>
      </c>
      <c r="AU201" s="218" t="s">
        <v>21</v>
      </c>
      <c r="AY201" s="17" t="s">
        <v>122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7" t="s">
        <v>85</v>
      </c>
      <c r="BK201" s="219">
        <f>ROUND(I201*H201,2)</f>
        <v>0</v>
      </c>
      <c r="BL201" s="17" t="s">
        <v>129</v>
      </c>
      <c r="BM201" s="218" t="s">
        <v>526</v>
      </c>
    </row>
    <row r="202" s="2" customFormat="1">
      <c r="A202" s="39"/>
      <c r="B202" s="40"/>
      <c r="C202" s="41"/>
      <c r="D202" s="220" t="s">
        <v>131</v>
      </c>
      <c r="E202" s="41"/>
      <c r="F202" s="221" t="s">
        <v>291</v>
      </c>
      <c r="G202" s="41"/>
      <c r="H202" s="41"/>
      <c r="I202" s="222"/>
      <c r="J202" s="41"/>
      <c r="K202" s="41"/>
      <c r="L202" s="45"/>
      <c r="M202" s="223"/>
      <c r="N202" s="224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7" t="s">
        <v>131</v>
      </c>
      <c r="AU202" s="17" t="s">
        <v>21</v>
      </c>
    </row>
    <row r="203" s="2" customFormat="1">
      <c r="A203" s="39"/>
      <c r="B203" s="40"/>
      <c r="C203" s="41"/>
      <c r="D203" s="225" t="s">
        <v>133</v>
      </c>
      <c r="E203" s="41"/>
      <c r="F203" s="226" t="s">
        <v>292</v>
      </c>
      <c r="G203" s="41"/>
      <c r="H203" s="41"/>
      <c r="I203" s="222"/>
      <c r="J203" s="41"/>
      <c r="K203" s="41"/>
      <c r="L203" s="45"/>
      <c r="M203" s="223"/>
      <c r="N203" s="22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7" t="s">
        <v>133</v>
      </c>
      <c r="AU203" s="17" t="s">
        <v>21</v>
      </c>
    </row>
    <row r="204" s="14" customFormat="1">
      <c r="A204" s="14"/>
      <c r="B204" s="237"/>
      <c r="C204" s="238"/>
      <c r="D204" s="220" t="s">
        <v>135</v>
      </c>
      <c r="E204" s="239" t="s">
        <v>32</v>
      </c>
      <c r="F204" s="240" t="s">
        <v>521</v>
      </c>
      <c r="G204" s="238"/>
      <c r="H204" s="241">
        <v>90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135</v>
      </c>
      <c r="AU204" s="247" t="s">
        <v>21</v>
      </c>
      <c r="AV204" s="14" t="s">
        <v>21</v>
      </c>
      <c r="AW204" s="14" t="s">
        <v>39</v>
      </c>
      <c r="AX204" s="14" t="s">
        <v>77</v>
      </c>
      <c r="AY204" s="247" t="s">
        <v>122</v>
      </c>
    </row>
    <row r="205" s="15" customFormat="1">
      <c r="A205" s="15"/>
      <c r="B205" s="248"/>
      <c r="C205" s="249"/>
      <c r="D205" s="220" t="s">
        <v>135</v>
      </c>
      <c r="E205" s="250" t="s">
        <v>32</v>
      </c>
      <c r="F205" s="251" t="s">
        <v>140</v>
      </c>
      <c r="G205" s="249"/>
      <c r="H205" s="252">
        <v>90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8" t="s">
        <v>135</v>
      </c>
      <c r="AU205" s="258" t="s">
        <v>21</v>
      </c>
      <c r="AV205" s="15" t="s">
        <v>129</v>
      </c>
      <c r="AW205" s="15" t="s">
        <v>39</v>
      </c>
      <c r="AX205" s="15" t="s">
        <v>85</v>
      </c>
      <c r="AY205" s="258" t="s">
        <v>122</v>
      </c>
    </row>
    <row r="206" s="12" customFormat="1" ht="22.8" customHeight="1">
      <c r="A206" s="12"/>
      <c r="B206" s="191"/>
      <c r="C206" s="192"/>
      <c r="D206" s="193" t="s">
        <v>76</v>
      </c>
      <c r="E206" s="205" t="s">
        <v>21</v>
      </c>
      <c r="F206" s="205" t="s">
        <v>527</v>
      </c>
      <c r="G206" s="192"/>
      <c r="H206" s="192"/>
      <c r="I206" s="195"/>
      <c r="J206" s="206">
        <f>BK206</f>
        <v>0</v>
      </c>
      <c r="K206" s="192"/>
      <c r="L206" s="197"/>
      <c r="M206" s="198"/>
      <c r="N206" s="199"/>
      <c r="O206" s="199"/>
      <c r="P206" s="200">
        <f>SUM(P207:P219)</f>
        <v>0</v>
      </c>
      <c r="Q206" s="199"/>
      <c r="R206" s="200">
        <f>SUM(R207:R219)</f>
        <v>0.029142960000000002</v>
      </c>
      <c r="S206" s="199"/>
      <c r="T206" s="201">
        <f>SUM(T207:T219)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2" t="s">
        <v>85</v>
      </c>
      <c r="AT206" s="203" t="s">
        <v>76</v>
      </c>
      <c r="AU206" s="203" t="s">
        <v>85</v>
      </c>
      <c r="AY206" s="202" t="s">
        <v>122</v>
      </c>
      <c r="BK206" s="204">
        <f>SUM(BK207:BK219)</f>
        <v>0</v>
      </c>
    </row>
    <row r="207" s="2" customFormat="1" ht="16.5" customHeight="1">
      <c r="A207" s="39"/>
      <c r="B207" s="40"/>
      <c r="C207" s="259" t="s">
        <v>300</v>
      </c>
      <c r="D207" s="259" t="s">
        <v>275</v>
      </c>
      <c r="E207" s="260" t="s">
        <v>528</v>
      </c>
      <c r="F207" s="261" t="s">
        <v>529</v>
      </c>
      <c r="G207" s="262" t="s">
        <v>127</v>
      </c>
      <c r="H207" s="263">
        <v>60.192</v>
      </c>
      <c r="I207" s="264"/>
      <c r="J207" s="265">
        <f>ROUND(I207*H207,2)</f>
        <v>0</v>
      </c>
      <c r="K207" s="261" t="s">
        <v>128</v>
      </c>
      <c r="L207" s="266"/>
      <c r="M207" s="267" t="s">
        <v>32</v>
      </c>
      <c r="N207" s="268" t="s">
        <v>48</v>
      </c>
      <c r="O207" s="85"/>
      <c r="P207" s="216">
        <f>O207*H207</f>
        <v>0</v>
      </c>
      <c r="Q207" s="216">
        <v>0.00020000000000000001</v>
      </c>
      <c r="R207" s="216">
        <f>Q207*H207</f>
        <v>0.012038400000000001</v>
      </c>
      <c r="S207" s="216">
        <v>0</v>
      </c>
      <c r="T207" s="21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8" t="s">
        <v>188</v>
      </c>
      <c r="AT207" s="218" t="s">
        <v>275</v>
      </c>
      <c r="AU207" s="218" t="s">
        <v>21</v>
      </c>
      <c r="AY207" s="17" t="s">
        <v>122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7" t="s">
        <v>85</v>
      </c>
      <c r="BK207" s="219">
        <f>ROUND(I207*H207,2)</f>
        <v>0</v>
      </c>
      <c r="BL207" s="17" t="s">
        <v>129</v>
      </c>
      <c r="BM207" s="218" t="s">
        <v>530</v>
      </c>
    </row>
    <row r="208" s="2" customFormat="1">
      <c r="A208" s="39"/>
      <c r="B208" s="40"/>
      <c r="C208" s="41"/>
      <c r="D208" s="220" t="s">
        <v>131</v>
      </c>
      <c r="E208" s="41"/>
      <c r="F208" s="221" t="s">
        <v>529</v>
      </c>
      <c r="G208" s="41"/>
      <c r="H208" s="41"/>
      <c r="I208" s="222"/>
      <c r="J208" s="41"/>
      <c r="K208" s="41"/>
      <c r="L208" s="45"/>
      <c r="M208" s="223"/>
      <c r="N208" s="224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7" t="s">
        <v>131</v>
      </c>
      <c r="AU208" s="17" t="s">
        <v>21</v>
      </c>
    </row>
    <row r="209" s="13" customFormat="1">
      <c r="A209" s="13"/>
      <c r="B209" s="227"/>
      <c r="C209" s="228"/>
      <c r="D209" s="220" t="s">
        <v>135</v>
      </c>
      <c r="E209" s="229" t="s">
        <v>32</v>
      </c>
      <c r="F209" s="230" t="s">
        <v>446</v>
      </c>
      <c r="G209" s="228"/>
      <c r="H209" s="229" t="s">
        <v>32</v>
      </c>
      <c r="I209" s="231"/>
      <c r="J209" s="228"/>
      <c r="K209" s="228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135</v>
      </c>
      <c r="AU209" s="236" t="s">
        <v>21</v>
      </c>
      <c r="AV209" s="13" t="s">
        <v>85</v>
      </c>
      <c r="AW209" s="13" t="s">
        <v>39</v>
      </c>
      <c r="AX209" s="13" t="s">
        <v>77</v>
      </c>
      <c r="AY209" s="236" t="s">
        <v>122</v>
      </c>
    </row>
    <row r="210" s="14" customFormat="1">
      <c r="A210" s="14"/>
      <c r="B210" s="237"/>
      <c r="C210" s="238"/>
      <c r="D210" s="220" t="s">
        <v>135</v>
      </c>
      <c r="E210" s="239" t="s">
        <v>32</v>
      </c>
      <c r="F210" s="240" t="s">
        <v>531</v>
      </c>
      <c r="G210" s="238"/>
      <c r="H210" s="241">
        <v>47.375999999999998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135</v>
      </c>
      <c r="AU210" s="247" t="s">
        <v>21</v>
      </c>
      <c r="AV210" s="14" t="s">
        <v>21</v>
      </c>
      <c r="AW210" s="14" t="s">
        <v>39</v>
      </c>
      <c r="AX210" s="14" t="s">
        <v>77</v>
      </c>
      <c r="AY210" s="247" t="s">
        <v>122</v>
      </c>
    </row>
    <row r="211" s="14" customFormat="1">
      <c r="A211" s="14"/>
      <c r="B211" s="237"/>
      <c r="C211" s="238"/>
      <c r="D211" s="220" t="s">
        <v>135</v>
      </c>
      <c r="E211" s="239" t="s">
        <v>32</v>
      </c>
      <c r="F211" s="240" t="s">
        <v>532</v>
      </c>
      <c r="G211" s="238"/>
      <c r="H211" s="241">
        <v>12.816000000000001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135</v>
      </c>
      <c r="AU211" s="247" t="s">
        <v>21</v>
      </c>
      <c r="AV211" s="14" t="s">
        <v>21</v>
      </c>
      <c r="AW211" s="14" t="s">
        <v>39</v>
      </c>
      <c r="AX211" s="14" t="s">
        <v>77</v>
      </c>
      <c r="AY211" s="247" t="s">
        <v>122</v>
      </c>
    </row>
    <row r="212" s="15" customFormat="1">
      <c r="A212" s="15"/>
      <c r="B212" s="248"/>
      <c r="C212" s="249"/>
      <c r="D212" s="220" t="s">
        <v>135</v>
      </c>
      <c r="E212" s="250" t="s">
        <v>32</v>
      </c>
      <c r="F212" s="251" t="s">
        <v>140</v>
      </c>
      <c r="G212" s="249"/>
      <c r="H212" s="252">
        <v>60.192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8" t="s">
        <v>135</v>
      </c>
      <c r="AU212" s="258" t="s">
        <v>21</v>
      </c>
      <c r="AV212" s="15" t="s">
        <v>129</v>
      </c>
      <c r="AW212" s="15" t="s">
        <v>39</v>
      </c>
      <c r="AX212" s="15" t="s">
        <v>85</v>
      </c>
      <c r="AY212" s="258" t="s">
        <v>122</v>
      </c>
    </row>
    <row r="213" s="2" customFormat="1" ht="16.5" customHeight="1">
      <c r="A213" s="39"/>
      <c r="B213" s="40"/>
      <c r="C213" s="207" t="s">
        <v>306</v>
      </c>
      <c r="D213" s="207" t="s">
        <v>124</v>
      </c>
      <c r="E213" s="208" t="s">
        <v>533</v>
      </c>
      <c r="F213" s="209" t="s">
        <v>534</v>
      </c>
      <c r="G213" s="210" t="s">
        <v>127</v>
      </c>
      <c r="H213" s="211">
        <v>55.176000000000002</v>
      </c>
      <c r="I213" s="212"/>
      <c r="J213" s="213">
        <f>ROUND(I213*H213,2)</f>
        <v>0</v>
      </c>
      <c r="K213" s="209" t="s">
        <v>128</v>
      </c>
      <c r="L213" s="45"/>
      <c r="M213" s="214" t="s">
        <v>32</v>
      </c>
      <c r="N213" s="215" t="s">
        <v>48</v>
      </c>
      <c r="O213" s="85"/>
      <c r="P213" s="216">
        <f>O213*H213</f>
        <v>0</v>
      </c>
      <c r="Q213" s="216">
        <v>0.00031</v>
      </c>
      <c r="R213" s="216">
        <f>Q213*H213</f>
        <v>0.017104560000000001</v>
      </c>
      <c r="S213" s="216">
        <v>0</v>
      </c>
      <c r="T213" s="21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8" t="s">
        <v>129</v>
      </c>
      <c r="AT213" s="218" t="s">
        <v>124</v>
      </c>
      <c r="AU213" s="218" t="s">
        <v>21</v>
      </c>
      <c r="AY213" s="17" t="s">
        <v>122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7" t="s">
        <v>85</v>
      </c>
      <c r="BK213" s="219">
        <f>ROUND(I213*H213,2)</f>
        <v>0</v>
      </c>
      <c r="BL213" s="17" t="s">
        <v>129</v>
      </c>
      <c r="BM213" s="218" t="s">
        <v>535</v>
      </c>
    </row>
    <row r="214" s="2" customFormat="1">
      <c r="A214" s="39"/>
      <c r="B214" s="40"/>
      <c r="C214" s="41"/>
      <c r="D214" s="220" t="s">
        <v>131</v>
      </c>
      <c r="E214" s="41"/>
      <c r="F214" s="221" t="s">
        <v>536</v>
      </c>
      <c r="G214" s="41"/>
      <c r="H214" s="41"/>
      <c r="I214" s="222"/>
      <c r="J214" s="41"/>
      <c r="K214" s="41"/>
      <c r="L214" s="45"/>
      <c r="M214" s="223"/>
      <c r="N214" s="224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7" t="s">
        <v>131</v>
      </c>
      <c r="AU214" s="17" t="s">
        <v>21</v>
      </c>
    </row>
    <row r="215" s="2" customFormat="1">
      <c r="A215" s="39"/>
      <c r="B215" s="40"/>
      <c r="C215" s="41"/>
      <c r="D215" s="225" t="s">
        <v>133</v>
      </c>
      <c r="E215" s="41"/>
      <c r="F215" s="226" t="s">
        <v>537</v>
      </c>
      <c r="G215" s="41"/>
      <c r="H215" s="41"/>
      <c r="I215" s="222"/>
      <c r="J215" s="41"/>
      <c r="K215" s="41"/>
      <c r="L215" s="45"/>
      <c r="M215" s="223"/>
      <c r="N215" s="224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7" t="s">
        <v>133</v>
      </c>
      <c r="AU215" s="17" t="s">
        <v>21</v>
      </c>
    </row>
    <row r="216" s="13" customFormat="1">
      <c r="A216" s="13"/>
      <c r="B216" s="227"/>
      <c r="C216" s="228"/>
      <c r="D216" s="220" t="s">
        <v>135</v>
      </c>
      <c r="E216" s="229" t="s">
        <v>32</v>
      </c>
      <c r="F216" s="230" t="s">
        <v>446</v>
      </c>
      <c r="G216" s="228"/>
      <c r="H216" s="229" t="s">
        <v>32</v>
      </c>
      <c r="I216" s="231"/>
      <c r="J216" s="228"/>
      <c r="K216" s="228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135</v>
      </c>
      <c r="AU216" s="236" t="s">
        <v>21</v>
      </c>
      <c r="AV216" s="13" t="s">
        <v>85</v>
      </c>
      <c r="AW216" s="13" t="s">
        <v>39</v>
      </c>
      <c r="AX216" s="13" t="s">
        <v>77</v>
      </c>
      <c r="AY216" s="236" t="s">
        <v>122</v>
      </c>
    </row>
    <row r="217" s="14" customFormat="1">
      <c r="A217" s="14"/>
      <c r="B217" s="237"/>
      <c r="C217" s="238"/>
      <c r="D217" s="220" t="s">
        <v>135</v>
      </c>
      <c r="E217" s="239" t="s">
        <v>32</v>
      </c>
      <c r="F217" s="240" t="s">
        <v>538</v>
      </c>
      <c r="G217" s="238"/>
      <c r="H217" s="241">
        <v>43.427999999999997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135</v>
      </c>
      <c r="AU217" s="247" t="s">
        <v>21</v>
      </c>
      <c r="AV217" s="14" t="s">
        <v>21</v>
      </c>
      <c r="AW217" s="14" t="s">
        <v>39</v>
      </c>
      <c r="AX217" s="14" t="s">
        <v>77</v>
      </c>
      <c r="AY217" s="247" t="s">
        <v>122</v>
      </c>
    </row>
    <row r="218" s="14" customFormat="1">
      <c r="A218" s="14"/>
      <c r="B218" s="237"/>
      <c r="C218" s="238"/>
      <c r="D218" s="220" t="s">
        <v>135</v>
      </c>
      <c r="E218" s="239" t="s">
        <v>32</v>
      </c>
      <c r="F218" s="240" t="s">
        <v>539</v>
      </c>
      <c r="G218" s="238"/>
      <c r="H218" s="241">
        <v>11.747999999999999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135</v>
      </c>
      <c r="AU218" s="247" t="s">
        <v>21</v>
      </c>
      <c r="AV218" s="14" t="s">
        <v>21</v>
      </c>
      <c r="AW218" s="14" t="s">
        <v>39</v>
      </c>
      <c r="AX218" s="14" t="s">
        <v>77</v>
      </c>
      <c r="AY218" s="247" t="s">
        <v>122</v>
      </c>
    </row>
    <row r="219" s="15" customFormat="1">
      <c r="A219" s="15"/>
      <c r="B219" s="248"/>
      <c r="C219" s="249"/>
      <c r="D219" s="220" t="s">
        <v>135</v>
      </c>
      <c r="E219" s="250" t="s">
        <v>32</v>
      </c>
      <c r="F219" s="251" t="s">
        <v>140</v>
      </c>
      <c r="G219" s="249"/>
      <c r="H219" s="252">
        <v>55.176000000000002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8" t="s">
        <v>135</v>
      </c>
      <c r="AU219" s="258" t="s">
        <v>21</v>
      </c>
      <c r="AV219" s="15" t="s">
        <v>129</v>
      </c>
      <c r="AW219" s="15" t="s">
        <v>39</v>
      </c>
      <c r="AX219" s="15" t="s">
        <v>85</v>
      </c>
      <c r="AY219" s="258" t="s">
        <v>122</v>
      </c>
    </row>
    <row r="220" s="12" customFormat="1" ht="22.8" customHeight="1">
      <c r="A220" s="12"/>
      <c r="B220" s="191"/>
      <c r="C220" s="192"/>
      <c r="D220" s="193" t="s">
        <v>76</v>
      </c>
      <c r="E220" s="205" t="s">
        <v>147</v>
      </c>
      <c r="F220" s="205" t="s">
        <v>540</v>
      </c>
      <c r="G220" s="192"/>
      <c r="H220" s="192"/>
      <c r="I220" s="195"/>
      <c r="J220" s="206">
        <f>BK220</f>
        <v>0</v>
      </c>
      <c r="K220" s="192"/>
      <c r="L220" s="197"/>
      <c r="M220" s="198"/>
      <c r="N220" s="199"/>
      <c r="O220" s="199"/>
      <c r="P220" s="200">
        <f>SUM(P221:P232)</f>
        <v>0</v>
      </c>
      <c r="Q220" s="199"/>
      <c r="R220" s="200">
        <f>SUM(R221:R232)</f>
        <v>3.7949999999999999</v>
      </c>
      <c r="S220" s="199"/>
      <c r="T220" s="201">
        <f>SUM(T221:T232)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85</v>
      </c>
      <c r="AT220" s="203" t="s">
        <v>76</v>
      </c>
      <c r="AU220" s="203" t="s">
        <v>85</v>
      </c>
      <c r="AY220" s="202" t="s">
        <v>122</v>
      </c>
      <c r="BK220" s="204">
        <f>SUM(BK221:BK232)</f>
        <v>0</v>
      </c>
    </row>
    <row r="221" s="2" customFormat="1" ht="16.5" customHeight="1">
      <c r="A221" s="39"/>
      <c r="B221" s="40"/>
      <c r="C221" s="207" t="s">
        <v>312</v>
      </c>
      <c r="D221" s="207" t="s">
        <v>124</v>
      </c>
      <c r="E221" s="208" t="s">
        <v>541</v>
      </c>
      <c r="F221" s="209" t="s">
        <v>542</v>
      </c>
      <c r="G221" s="210" t="s">
        <v>543</v>
      </c>
      <c r="H221" s="211">
        <v>1</v>
      </c>
      <c r="I221" s="212"/>
      <c r="J221" s="213">
        <f>ROUND(I221*H221,2)</f>
        <v>0</v>
      </c>
      <c r="K221" s="209" t="s">
        <v>32</v>
      </c>
      <c r="L221" s="45"/>
      <c r="M221" s="214" t="s">
        <v>32</v>
      </c>
      <c r="N221" s="215" t="s">
        <v>48</v>
      </c>
      <c r="O221" s="85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8" t="s">
        <v>129</v>
      </c>
      <c r="AT221" s="218" t="s">
        <v>124</v>
      </c>
      <c r="AU221" s="218" t="s">
        <v>21</v>
      </c>
      <c r="AY221" s="17" t="s">
        <v>122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7" t="s">
        <v>85</v>
      </c>
      <c r="BK221" s="219">
        <f>ROUND(I221*H221,2)</f>
        <v>0</v>
      </c>
      <c r="BL221" s="17" t="s">
        <v>129</v>
      </c>
      <c r="BM221" s="218" t="s">
        <v>544</v>
      </c>
    </row>
    <row r="222" s="2" customFormat="1">
      <c r="A222" s="39"/>
      <c r="B222" s="40"/>
      <c r="C222" s="41"/>
      <c r="D222" s="220" t="s">
        <v>131</v>
      </c>
      <c r="E222" s="41"/>
      <c r="F222" s="221" t="s">
        <v>542</v>
      </c>
      <c r="G222" s="41"/>
      <c r="H222" s="41"/>
      <c r="I222" s="222"/>
      <c r="J222" s="41"/>
      <c r="K222" s="41"/>
      <c r="L222" s="45"/>
      <c r="M222" s="223"/>
      <c r="N222" s="224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7" t="s">
        <v>131</v>
      </c>
      <c r="AU222" s="17" t="s">
        <v>21</v>
      </c>
    </row>
    <row r="223" s="13" customFormat="1">
      <c r="A223" s="13"/>
      <c r="B223" s="227"/>
      <c r="C223" s="228"/>
      <c r="D223" s="220" t="s">
        <v>135</v>
      </c>
      <c r="E223" s="229" t="s">
        <v>32</v>
      </c>
      <c r="F223" s="230" t="s">
        <v>545</v>
      </c>
      <c r="G223" s="228"/>
      <c r="H223" s="229" t="s">
        <v>32</v>
      </c>
      <c r="I223" s="231"/>
      <c r="J223" s="228"/>
      <c r="K223" s="228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135</v>
      </c>
      <c r="AU223" s="236" t="s">
        <v>21</v>
      </c>
      <c r="AV223" s="13" t="s">
        <v>85</v>
      </c>
      <c r="AW223" s="13" t="s">
        <v>39</v>
      </c>
      <c r="AX223" s="13" t="s">
        <v>77</v>
      </c>
      <c r="AY223" s="236" t="s">
        <v>122</v>
      </c>
    </row>
    <row r="224" s="14" customFormat="1">
      <c r="A224" s="14"/>
      <c r="B224" s="237"/>
      <c r="C224" s="238"/>
      <c r="D224" s="220" t="s">
        <v>135</v>
      </c>
      <c r="E224" s="239" t="s">
        <v>32</v>
      </c>
      <c r="F224" s="240" t="s">
        <v>85</v>
      </c>
      <c r="G224" s="238"/>
      <c r="H224" s="241">
        <v>1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135</v>
      </c>
      <c r="AU224" s="247" t="s">
        <v>21</v>
      </c>
      <c r="AV224" s="14" t="s">
        <v>21</v>
      </c>
      <c r="AW224" s="14" t="s">
        <v>39</v>
      </c>
      <c r="AX224" s="14" t="s">
        <v>77</v>
      </c>
      <c r="AY224" s="247" t="s">
        <v>122</v>
      </c>
    </row>
    <row r="225" s="15" customFormat="1">
      <c r="A225" s="15"/>
      <c r="B225" s="248"/>
      <c r="C225" s="249"/>
      <c r="D225" s="220" t="s">
        <v>135</v>
      </c>
      <c r="E225" s="250" t="s">
        <v>32</v>
      </c>
      <c r="F225" s="251" t="s">
        <v>140</v>
      </c>
      <c r="G225" s="249"/>
      <c r="H225" s="252">
        <v>1</v>
      </c>
      <c r="I225" s="253"/>
      <c r="J225" s="249"/>
      <c r="K225" s="249"/>
      <c r="L225" s="254"/>
      <c r="M225" s="255"/>
      <c r="N225" s="256"/>
      <c r="O225" s="256"/>
      <c r="P225" s="256"/>
      <c r="Q225" s="256"/>
      <c r="R225" s="256"/>
      <c r="S225" s="256"/>
      <c r="T225" s="25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8" t="s">
        <v>135</v>
      </c>
      <c r="AU225" s="258" t="s">
        <v>21</v>
      </c>
      <c r="AV225" s="15" t="s">
        <v>129</v>
      </c>
      <c r="AW225" s="15" t="s">
        <v>39</v>
      </c>
      <c r="AX225" s="15" t="s">
        <v>85</v>
      </c>
      <c r="AY225" s="258" t="s">
        <v>122</v>
      </c>
    </row>
    <row r="226" s="2" customFormat="1" ht="16.5" customHeight="1">
      <c r="A226" s="39"/>
      <c r="B226" s="40"/>
      <c r="C226" s="207" t="s">
        <v>146</v>
      </c>
      <c r="D226" s="207" t="s">
        <v>124</v>
      </c>
      <c r="E226" s="208" t="s">
        <v>546</v>
      </c>
      <c r="F226" s="209" t="s">
        <v>547</v>
      </c>
      <c r="G226" s="210" t="s">
        <v>548</v>
      </c>
      <c r="H226" s="211">
        <v>1</v>
      </c>
      <c r="I226" s="212"/>
      <c r="J226" s="213">
        <f>ROUND(I226*H226,2)</f>
        <v>0</v>
      </c>
      <c r="K226" s="209" t="s">
        <v>128</v>
      </c>
      <c r="L226" s="45"/>
      <c r="M226" s="214" t="s">
        <v>32</v>
      </c>
      <c r="N226" s="215" t="s">
        <v>48</v>
      </c>
      <c r="O226" s="85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8" t="s">
        <v>129</v>
      </c>
      <c r="AT226" s="218" t="s">
        <v>124</v>
      </c>
      <c r="AU226" s="218" t="s">
        <v>21</v>
      </c>
      <c r="AY226" s="17" t="s">
        <v>122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7" t="s">
        <v>85</v>
      </c>
      <c r="BK226" s="219">
        <f>ROUND(I226*H226,2)</f>
        <v>0</v>
      </c>
      <c r="BL226" s="17" t="s">
        <v>129</v>
      </c>
      <c r="BM226" s="218" t="s">
        <v>549</v>
      </c>
    </row>
    <row r="227" s="2" customFormat="1">
      <c r="A227" s="39"/>
      <c r="B227" s="40"/>
      <c r="C227" s="41"/>
      <c r="D227" s="220" t="s">
        <v>131</v>
      </c>
      <c r="E227" s="41"/>
      <c r="F227" s="221" t="s">
        <v>550</v>
      </c>
      <c r="G227" s="41"/>
      <c r="H227" s="41"/>
      <c r="I227" s="222"/>
      <c r="J227" s="41"/>
      <c r="K227" s="41"/>
      <c r="L227" s="45"/>
      <c r="M227" s="223"/>
      <c r="N227" s="224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7" t="s">
        <v>131</v>
      </c>
      <c r="AU227" s="17" t="s">
        <v>21</v>
      </c>
    </row>
    <row r="228" s="2" customFormat="1">
      <c r="A228" s="39"/>
      <c r="B228" s="40"/>
      <c r="C228" s="41"/>
      <c r="D228" s="225" t="s">
        <v>133</v>
      </c>
      <c r="E228" s="41"/>
      <c r="F228" s="226" t="s">
        <v>551</v>
      </c>
      <c r="G228" s="41"/>
      <c r="H228" s="41"/>
      <c r="I228" s="222"/>
      <c r="J228" s="41"/>
      <c r="K228" s="41"/>
      <c r="L228" s="45"/>
      <c r="M228" s="223"/>
      <c r="N228" s="224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7" t="s">
        <v>133</v>
      </c>
      <c r="AU228" s="17" t="s">
        <v>21</v>
      </c>
    </row>
    <row r="229" s="14" customFormat="1">
      <c r="A229" s="14"/>
      <c r="B229" s="237"/>
      <c r="C229" s="238"/>
      <c r="D229" s="220" t="s">
        <v>135</v>
      </c>
      <c r="E229" s="239" t="s">
        <v>32</v>
      </c>
      <c r="F229" s="240" t="s">
        <v>85</v>
      </c>
      <c r="G229" s="238"/>
      <c r="H229" s="241">
        <v>1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135</v>
      </c>
      <c r="AU229" s="247" t="s">
        <v>21</v>
      </c>
      <c r="AV229" s="14" t="s">
        <v>21</v>
      </c>
      <c r="AW229" s="14" t="s">
        <v>39</v>
      </c>
      <c r="AX229" s="14" t="s">
        <v>77</v>
      </c>
      <c r="AY229" s="247" t="s">
        <v>122</v>
      </c>
    </row>
    <row r="230" s="15" customFormat="1">
      <c r="A230" s="15"/>
      <c r="B230" s="248"/>
      <c r="C230" s="249"/>
      <c r="D230" s="220" t="s">
        <v>135</v>
      </c>
      <c r="E230" s="250" t="s">
        <v>32</v>
      </c>
      <c r="F230" s="251" t="s">
        <v>140</v>
      </c>
      <c r="G230" s="249"/>
      <c r="H230" s="252">
        <v>1</v>
      </c>
      <c r="I230" s="253"/>
      <c r="J230" s="249"/>
      <c r="K230" s="249"/>
      <c r="L230" s="254"/>
      <c r="M230" s="255"/>
      <c r="N230" s="256"/>
      <c r="O230" s="256"/>
      <c r="P230" s="256"/>
      <c r="Q230" s="256"/>
      <c r="R230" s="256"/>
      <c r="S230" s="256"/>
      <c r="T230" s="257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8" t="s">
        <v>135</v>
      </c>
      <c r="AU230" s="258" t="s">
        <v>21</v>
      </c>
      <c r="AV230" s="15" t="s">
        <v>129</v>
      </c>
      <c r="AW230" s="15" t="s">
        <v>39</v>
      </c>
      <c r="AX230" s="15" t="s">
        <v>85</v>
      </c>
      <c r="AY230" s="258" t="s">
        <v>122</v>
      </c>
    </row>
    <row r="231" s="2" customFormat="1" ht="16.5" customHeight="1">
      <c r="A231" s="39"/>
      <c r="B231" s="40"/>
      <c r="C231" s="259" t="s">
        <v>325</v>
      </c>
      <c r="D231" s="259" t="s">
        <v>275</v>
      </c>
      <c r="E231" s="260" t="s">
        <v>552</v>
      </c>
      <c r="F231" s="261" t="s">
        <v>553</v>
      </c>
      <c r="G231" s="262" t="s">
        <v>548</v>
      </c>
      <c r="H231" s="263">
        <v>1</v>
      </c>
      <c r="I231" s="264"/>
      <c r="J231" s="265">
        <f>ROUND(I231*H231,2)</f>
        <v>0</v>
      </c>
      <c r="K231" s="261" t="s">
        <v>128</v>
      </c>
      <c r="L231" s="266"/>
      <c r="M231" s="267" t="s">
        <v>32</v>
      </c>
      <c r="N231" s="268" t="s">
        <v>48</v>
      </c>
      <c r="O231" s="85"/>
      <c r="P231" s="216">
        <f>O231*H231</f>
        <v>0</v>
      </c>
      <c r="Q231" s="216">
        <v>3.7949999999999999</v>
      </c>
      <c r="R231" s="216">
        <f>Q231*H231</f>
        <v>3.7949999999999999</v>
      </c>
      <c r="S231" s="216">
        <v>0</v>
      </c>
      <c r="T231" s="21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8" t="s">
        <v>188</v>
      </c>
      <c r="AT231" s="218" t="s">
        <v>275</v>
      </c>
      <c r="AU231" s="218" t="s">
        <v>21</v>
      </c>
      <c r="AY231" s="17" t="s">
        <v>122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7" t="s">
        <v>85</v>
      </c>
      <c r="BK231" s="219">
        <f>ROUND(I231*H231,2)</f>
        <v>0</v>
      </c>
      <c r="BL231" s="17" t="s">
        <v>129</v>
      </c>
      <c r="BM231" s="218" t="s">
        <v>554</v>
      </c>
    </row>
    <row r="232" s="2" customFormat="1">
      <c r="A232" s="39"/>
      <c r="B232" s="40"/>
      <c r="C232" s="41"/>
      <c r="D232" s="220" t="s">
        <v>131</v>
      </c>
      <c r="E232" s="41"/>
      <c r="F232" s="221" t="s">
        <v>553</v>
      </c>
      <c r="G232" s="41"/>
      <c r="H232" s="41"/>
      <c r="I232" s="222"/>
      <c r="J232" s="41"/>
      <c r="K232" s="41"/>
      <c r="L232" s="45"/>
      <c r="M232" s="223"/>
      <c r="N232" s="224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7" t="s">
        <v>131</v>
      </c>
      <c r="AU232" s="17" t="s">
        <v>21</v>
      </c>
    </row>
    <row r="233" s="12" customFormat="1" ht="22.8" customHeight="1">
      <c r="A233" s="12"/>
      <c r="B233" s="191"/>
      <c r="C233" s="192"/>
      <c r="D233" s="193" t="s">
        <v>76</v>
      </c>
      <c r="E233" s="205" t="s">
        <v>129</v>
      </c>
      <c r="F233" s="205" t="s">
        <v>555</v>
      </c>
      <c r="G233" s="192"/>
      <c r="H233" s="192"/>
      <c r="I233" s="195"/>
      <c r="J233" s="206">
        <f>BK233</f>
        <v>0</v>
      </c>
      <c r="K233" s="192"/>
      <c r="L233" s="197"/>
      <c r="M233" s="198"/>
      <c r="N233" s="199"/>
      <c r="O233" s="199"/>
      <c r="P233" s="200">
        <f>SUM(P234:P255)</f>
        <v>0</v>
      </c>
      <c r="Q233" s="199"/>
      <c r="R233" s="200">
        <f>SUM(R234:R255)</f>
        <v>28.494999999999997</v>
      </c>
      <c r="S233" s="199"/>
      <c r="T233" s="201">
        <f>SUM(T234:T255)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85</v>
      </c>
      <c r="AT233" s="203" t="s">
        <v>76</v>
      </c>
      <c r="AU233" s="203" t="s">
        <v>85</v>
      </c>
      <c r="AY233" s="202" t="s">
        <v>122</v>
      </c>
      <c r="BK233" s="204">
        <f>SUM(BK234:BK255)</f>
        <v>0</v>
      </c>
    </row>
    <row r="234" s="2" customFormat="1" ht="16.5" customHeight="1">
      <c r="A234" s="39"/>
      <c r="B234" s="40"/>
      <c r="C234" s="207" t="s">
        <v>331</v>
      </c>
      <c r="D234" s="207" t="s">
        <v>124</v>
      </c>
      <c r="E234" s="208" t="s">
        <v>556</v>
      </c>
      <c r="F234" s="209" t="s">
        <v>557</v>
      </c>
      <c r="G234" s="210" t="s">
        <v>182</v>
      </c>
      <c r="H234" s="211">
        <v>13.9</v>
      </c>
      <c r="I234" s="212"/>
      <c r="J234" s="213">
        <f>ROUND(I234*H234,2)</f>
        <v>0</v>
      </c>
      <c r="K234" s="209" t="s">
        <v>128</v>
      </c>
      <c r="L234" s="45"/>
      <c r="M234" s="214" t="s">
        <v>32</v>
      </c>
      <c r="N234" s="215" t="s">
        <v>48</v>
      </c>
      <c r="O234" s="85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8" t="s">
        <v>129</v>
      </c>
      <c r="AT234" s="218" t="s">
        <v>124</v>
      </c>
      <c r="AU234" s="218" t="s">
        <v>21</v>
      </c>
      <c r="AY234" s="17" t="s">
        <v>122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7" t="s">
        <v>85</v>
      </c>
      <c r="BK234" s="219">
        <f>ROUND(I234*H234,2)</f>
        <v>0</v>
      </c>
      <c r="BL234" s="17" t="s">
        <v>129</v>
      </c>
      <c r="BM234" s="218" t="s">
        <v>558</v>
      </c>
    </row>
    <row r="235" s="2" customFormat="1">
      <c r="A235" s="39"/>
      <c r="B235" s="40"/>
      <c r="C235" s="41"/>
      <c r="D235" s="220" t="s">
        <v>131</v>
      </c>
      <c r="E235" s="41"/>
      <c r="F235" s="221" t="s">
        <v>559</v>
      </c>
      <c r="G235" s="41"/>
      <c r="H235" s="41"/>
      <c r="I235" s="222"/>
      <c r="J235" s="41"/>
      <c r="K235" s="41"/>
      <c r="L235" s="45"/>
      <c r="M235" s="223"/>
      <c r="N235" s="224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7" t="s">
        <v>131</v>
      </c>
      <c r="AU235" s="17" t="s">
        <v>21</v>
      </c>
    </row>
    <row r="236" s="2" customFormat="1">
      <c r="A236" s="39"/>
      <c r="B236" s="40"/>
      <c r="C236" s="41"/>
      <c r="D236" s="225" t="s">
        <v>133</v>
      </c>
      <c r="E236" s="41"/>
      <c r="F236" s="226" t="s">
        <v>560</v>
      </c>
      <c r="G236" s="41"/>
      <c r="H236" s="41"/>
      <c r="I236" s="222"/>
      <c r="J236" s="41"/>
      <c r="K236" s="41"/>
      <c r="L236" s="45"/>
      <c r="M236" s="223"/>
      <c r="N236" s="224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7" t="s">
        <v>133</v>
      </c>
      <c r="AU236" s="17" t="s">
        <v>21</v>
      </c>
    </row>
    <row r="237" s="13" customFormat="1">
      <c r="A237" s="13"/>
      <c r="B237" s="227"/>
      <c r="C237" s="228"/>
      <c r="D237" s="220" t="s">
        <v>135</v>
      </c>
      <c r="E237" s="229" t="s">
        <v>32</v>
      </c>
      <c r="F237" s="230" t="s">
        <v>561</v>
      </c>
      <c r="G237" s="228"/>
      <c r="H237" s="229" t="s">
        <v>32</v>
      </c>
      <c r="I237" s="231"/>
      <c r="J237" s="228"/>
      <c r="K237" s="228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135</v>
      </c>
      <c r="AU237" s="236" t="s">
        <v>21</v>
      </c>
      <c r="AV237" s="13" t="s">
        <v>85</v>
      </c>
      <c r="AW237" s="13" t="s">
        <v>39</v>
      </c>
      <c r="AX237" s="13" t="s">
        <v>77</v>
      </c>
      <c r="AY237" s="236" t="s">
        <v>122</v>
      </c>
    </row>
    <row r="238" s="14" customFormat="1">
      <c r="A238" s="14"/>
      <c r="B238" s="237"/>
      <c r="C238" s="238"/>
      <c r="D238" s="220" t="s">
        <v>135</v>
      </c>
      <c r="E238" s="239" t="s">
        <v>32</v>
      </c>
      <c r="F238" s="240" t="s">
        <v>562</v>
      </c>
      <c r="G238" s="238"/>
      <c r="H238" s="241">
        <v>4.7000000000000002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135</v>
      </c>
      <c r="AU238" s="247" t="s">
        <v>21</v>
      </c>
      <c r="AV238" s="14" t="s">
        <v>21</v>
      </c>
      <c r="AW238" s="14" t="s">
        <v>39</v>
      </c>
      <c r="AX238" s="14" t="s">
        <v>77</v>
      </c>
      <c r="AY238" s="247" t="s">
        <v>122</v>
      </c>
    </row>
    <row r="239" s="13" customFormat="1">
      <c r="A239" s="13"/>
      <c r="B239" s="227"/>
      <c r="C239" s="228"/>
      <c r="D239" s="220" t="s">
        <v>135</v>
      </c>
      <c r="E239" s="229" t="s">
        <v>32</v>
      </c>
      <c r="F239" s="230" t="s">
        <v>563</v>
      </c>
      <c r="G239" s="228"/>
      <c r="H239" s="229" t="s">
        <v>32</v>
      </c>
      <c r="I239" s="231"/>
      <c r="J239" s="228"/>
      <c r="K239" s="228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135</v>
      </c>
      <c r="AU239" s="236" t="s">
        <v>21</v>
      </c>
      <c r="AV239" s="13" t="s">
        <v>85</v>
      </c>
      <c r="AW239" s="13" t="s">
        <v>39</v>
      </c>
      <c r="AX239" s="13" t="s">
        <v>77</v>
      </c>
      <c r="AY239" s="236" t="s">
        <v>122</v>
      </c>
    </row>
    <row r="240" s="14" customFormat="1">
      <c r="A240" s="14"/>
      <c r="B240" s="237"/>
      <c r="C240" s="238"/>
      <c r="D240" s="220" t="s">
        <v>135</v>
      </c>
      <c r="E240" s="239" t="s">
        <v>32</v>
      </c>
      <c r="F240" s="240" t="s">
        <v>564</v>
      </c>
      <c r="G240" s="238"/>
      <c r="H240" s="241">
        <v>9.1999999999999993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135</v>
      </c>
      <c r="AU240" s="247" t="s">
        <v>21</v>
      </c>
      <c r="AV240" s="14" t="s">
        <v>21</v>
      </c>
      <c r="AW240" s="14" t="s">
        <v>39</v>
      </c>
      <c r="AX240" s="14" t="s">
        <v>77</v>
      </c>
      <c r="AY240" s="247" t="s">
        <v>122</v>
      </c>
    </row>
    <row r="241" s="15" customFormat="1">
      <c r="A241" s="15"/>
      <c r="B241" s="248"/>
      <c r="C241" s="249"/>
      <c r="D241" s="220" t="s">
        <v>135</v>
      </c>
      <c r="E241" s="250" t="s">
        <v>32</v>
      </c>
      <c r="F241" s="251" t="s">
        <v>140</v>
      </c>
      <c r="G241" s="249"/>
      <c r="H241" s="252">
        <v>13.9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8" t="s">
        <v>135</v>
      </c>
      <c r="AU241" s="258" t="s">
        <v>21</v>
      </c>
      <c r="AV241" s="15" t="s">
        <v>129</v>
      </c>
      <c r="AW241" s="15" t="s">
        <v>39</v>
      </c>
      <c r="AX241" s="15" t="s">
        <v>85</v>
      </c>
      <c r="AY241" s="258" t="s">
        <v>122</v>
      </c>
    </row>
    <row r="242" s="2" customFormat="1" ht="16.5" customHeight="1">
      <c r="A242" s="39"/>
      <c r="B242" s="40"/>
      <c r="C242" s="259" t="s">
        <v>340</v>
      </c>
      <c r="D242" s="259" t="s">
        <v>275</v>
      </c>
      <c r="E242" s="260" t="s">
        <v>565</v>
      </c>
      <c r="F242" s="261" t="s">
        <v>566</v>
      </c>
      <c r="G242" s="262" t="s">
        <v>233</v>
      </c>
      <c r="H242" s="263">
        <v>18.859999999999999</v>
      </c>
      <c r="I242" s="264"/>
      <c r="J242" s="265">
        <f>ROUND(I242*H242,2)</f>
        <v>0</v>
      </c>
      <c r="K242" s="261" t="s">
        <v>128</v>
      </c>
      <c r="L242" s="266"/>
      <c r="M242" s="267" t="s">
        <v>32</v>
      </c>
      <c r="N242" s="268" t="s">
        <v>48</v>
      </c>
      <c r="O242" s="85"/>
      <c r="P242" s="216">
        <f>O242*H242</f>
        <v>0</v>
      </c>
      <c r="Q242" s="216">
        <v>1</v>
      </c>
      <c r="R242" s="216">
        <f>Q242*H242</f>
        <v>18.859999999999999</v>
      </c>
      <c r="S242" s="216">
        <v>0</v>
      </c>
      <c r="T242" s="21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8" t="s">
        <v>188</v>
      </c>
      <c r="AT242" s="218" t="s">
        <v>275</v>
      </c>
      <c r="AU242" s="218" t="s">
        <v>21</v>
      </c>
      <c r="AY242" s="17" t="s">
        <v>122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7" t="s">
        <v>85</v>
      </c>
      <c r="BK242" s="219">
        <f>ROUND(I242*H242,2)</f>
        <v>0</v>
      </c>
      <c r="BL242" s="17" t="s">
        <v>129</v>
      </c>
      <c r="BM242" s="218" t="s">
        <v>567</v>
      </c>
    </row>
    <row r="243" s="2" customFormat="1">
      <c r="A243" s="39"/>
      <c r="B243" s="40"/>
      <c r="C243" s="41"/>
      <c r="D243" s="220" t="s">
        <v>131</v>
      </c>
      <c r="E243" s="41"/>
      <c r="F243" s="221" t="s">
        <v>566</v>
      </c>
      <c r="G243" s="41"/>
      <c r="H243" s="41"/>
      <c r="I243" s="222"/>
      <c r="J243" s="41"/>
      <c r="K243" s="41"/>
      <c r="L243" s="45"/>
      <c r="M243" s="223"/>
      <c r="N243" s="224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7" t="s">
        <v>131</v>
      </c>
      <c r="AU243" s="17" t="s">
        <v>21</v>
      </c>
    </row>
    <row r="244" s="14" customFormat="1">
      <c r="A244" s="14"/>
      <c r="B244" s="237"/>
      <c r="C244" s="238"/>
      <c r="D244" s="220" t="s">
        <v>135</v>
      </c>
      <c r="E244" s="239" t="s">
        <v>32</v>
      </c>
      <c r="F244" s="240" t="s">
        <v>568</v>
      </c>
      <c r="G244" s="238"/>
      <c r="H244" s="241">
        <v>18.859999999999999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7" t="s">
        <v>135</v>
      </c>
      <c r="AU244" s="247" t="s">
        <v>21</v>
      </c>
      <c r="AV244" s="14" t="s">
        <v>21</v>
      </c>
      <c r="AW244" s="14" t="s">
        <v>39</v>
      </c>
      <c r="AX244" s="14" t="s">
        <v>77</v>
      </c>
      <c r="AY244" s="247" t="s">
        <v>122</v>
      </c>
    </row>
    <row r="245" s="15" customFormat="1">
      <c r="A245" s="15"/>
      <c r="B245" s="248"/>
      <c r="C245" s="249"/>
      <c r="D245" s="220" t="s">
        <v>135</v>
      </c>
      <c r="E245" s="250" t="s">
        <v>32</v>
      </c>
      <c r="F245" s="251" t="s">
        <v>140</v>
      </c>
      <c r="G245" s="249"/>
      <c r="H245" s="252">
        <v>18.859999999999999</v>
      </c>
      <c r="I245" s="253"/>
      <c r="J245" s="249"/>
      <c r="K245" s="249"/>
      <c r="L245" s="254"/>
      <c r="M245" s="255"/>
      <c r="N245" s="256"/>
      <c r="O245" s="256"/>
      <c r="P245" s="256"/>
      <c r="Q245" s="256"/>
      <c r="R245" s="256"/>
      <c r="S245" s="256"/>
      <c r="T245" s="25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8" t="s">
        <v>135</v>
      </c>
      <c r="AU245" s="258" t="s">
        <v>21</v>
      </c>
      <c r="AV245" s="15" t="s">
        <v>129</v>
      </c>
      <c r="AW245" s="15" t="s">
        <v>39</v>
      </c>
      <c r="AX245" s="15" t="s">
        <v>85</v>
      </c>
      <c r="AY245" s="258" t="s">
        <v>122</v>
      </c>
    </row>
    <row r="246" s="2" customFormat="1" ht="16.5" customHeight="1">
      <c r="A246" s="39"/>
      <c r="B246" s="40"/>
      <c r="C246" s="259" t="s">
        <v>345</v>
      </c>
      <c r="D246" s="259" t="s">
        <v>275</v>
      </c>
      <c r="E246" s="260" t="s">
        <v>569</v>
      </c>
      <c r="F246" s="261" t="s">
        <v>570</v>
      </c>
      <c r="G246" s="262" t="s">
        <v>233</v>
      </c>
      <c r="H246" s="263">
        <v>9.6349999999999998</v>
      </c>
      <c r="I246" s="264"/>
      <c r="J246" s="265">
        <f>ROUND(I246*H246,2)</f>
        <v>0</v>
      </c>
      <c r="K246" s="261" t="s">
        <v>128</v>
      </c>
      <c r="L246" s="266"/>
      <c r="M246" s="267" t="s">
        <v>32</v>
      </c>
      <c r="N246" s="268" t="s">
        <v>48</v>
      </c>
      <c r="O246" s="85"/>
      <c r="P246" s="216">
        <f>O246*H246</f>
        <v>0</v>
      </c>
      <c r="Q246" s="216">
        <v>1</v>
      </c>
      <c r="R246" s="216">
        <f>Q246*H246</f>
        <v>9.6349999999999998</v>
      </c>
      <c r="S246" s="216">
        <v>0</v>
      </c>
      <c r="T246" s="21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8" t="s">
        <v>188</v>
      </c>
      <c r="AT246" s="218" t="s">
        <v>275</v>
      </c>
      <c r="AU246" s="218" t="s">
        <v>21</v>
      </c>
      <c r="AY246" s="17" t="s">
        <v>122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7" t="s">
        <v>85</v>
      </c>
      <c r="BK246" s="219">
        <f>ROUND(I246*H246,2)</f>
        <v>0</v>
      </c>
      <c r="BL246" s="17" t="s">
        <v>129</v>
      </c>
      <c r="BM246" s="218" t="s">
        <v>571</v>
      </c>
    </row>
    <row r="247" s="2" customFormat="1">
      <c r="A247" s="39"/>
      <c r="B247" s="40"/>
      <c r="C247" s="41"/>
      <c r="D247" s="220" t="s">
        <v>131</v>
      </c>
      <c r="E247" s="41"/>
      <c r="F247" s="221" t="s">
        <v>570</v>
      </c>
      <c r="G247" s="41"/>
      <c r="H247" s="41"/>
      <c r="I247" s="222"/>
      <c r="J247" s="41"/>
      <c r="K247" s="41"/>
      <c r="L247" s="45"/>
      <c r="M247" s="223"/>
      <c r="N247" s="224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7" t="s">
        <v>131</v>
      </c>
      <c r="AU247" s="17" t="s">
        <v>21</v>
      </c>
    </row>
    <row r="248" s="14" customFormat="1">
      <c r="A248" s="14"/>
      <c r="B248" s="237"/>
      <c r="C248" s="238"/>
      <c r="D248" s="220" t="s">
        <v>135</v>
      </c>
      <c r="E248" s="239" t="s">
        <v>32</v>
      </c>
      <c r="F248" s="240" t="s">
        <v>572</v>
      </c>
      <c r="G248" s="238"/>
      <c r="H248" s="241">
        <v>9.6349999999999998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135</v>
      </c>
      <c r="AU248" s="247" t="s">
        <v>21</v>
      </c>
      <c r="AV248" s="14" t="s">
        <v>21</v>
      </c>
      <c r="AW248" s="14" t="s">
        <v>39</v>
      </c>
      <c r="AX248" s="14" t="s">
        <v>77</v>
      </c>
      <c r="AY248" s="247" t="s">
        <v>122</v>
      </c>
    </row>
    <row r="249" s="15" customFormat="1">
      <c r="A249" s="15"/>
      <c r="B249" s="248"/>
      <c r="C249" s="249"/>
      <c r="D249" s="220" t="s">
        <v>135</v>
      </c>
      <c r="E249" s="250" t="s">
        <v>32</v>
      </c>
      <c r="F249" s="251" t="s">
        <v>140</v>
      </c>
      <c r="G249" s="249"/>
      <c r="H249" s="252">
        <v>9.6349999999999998</v>
      </c>
      <c r="I249" s="253"/>
      <c r="J249" s="249"/>
      <c r="K249" s="249"/>
      <c r="L249" s="254"/>
      <c r="M249" s="255"/>
      <c r="N249" s="256"/>
      <c r="O249" s="256"/>
      <c r="P249" s="256"/>
      <c r="Q249" s="256"/>
      <c r="R249" s="256"/>
      <c r="S249" s="256"/>
      <c r="T249" s="25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8" t="s">
        <v>135</v>
      </c>
      <c r="AU249" s="258" t="s">
        <v>21</v>
      </c>
      <c r="AV249" s="15" t="s">
        <v>129</v>
      </c>
      <c r="AW249" s="15" t="s">
        <v>39</v>
      </c>
      <c r="AX249" s="15" t="s">
        <v>85</v>
      </c>
      <c r="AY249" s="258" t="s">
        <v>122</v>
      </c>
    </row>
    <row r="250" s="2" customFormat="1" ht="21.75" customHeight="1">
      <c r="A250" s="39"/>
      <c r="B250" s="40"/>
      <c r="C250" s="207" t="s">
        <v>350</v>
      </c>
      <c r="D250" s="207" t="s">
        <v>124</v>
      </c>
      <c r="E250" s="208" t="s">
        <v>573</v>
      </c>
      <c r="F250" s="209" t="s">
        <v>574</v>
      </c>
      <c r="G250" s="210" t="s">
        <v>182</v>
      </c>
      <c r="H250" s="211">
        <v>1.8</v>
      </c>
      <c r="I250" s="212"/>
      <c r="J250" s="213">
        <f>ROUND(I250*H250,2)</f>
        <v>0</v>
      </c>
      <c r="K250" s="209" t="s">
        <v>128</v>
      </c>
      <c r="L250" s="45"/>
      <c r="M250" s="214" t="s">
        <v>32</v>
      </c>
      <c r="N250" s="215" t="s">
        <v>48</v>
      </c>
      <c r="O250" s="85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8" t="s">
        <v>129</v>
      </c>
      <c r="AT250" s="218" t="s">
        <v>124</v>
      </c>
      <c r="AU250" s="218" t="s">
        <v>21</v>
      </c>
      <c r="AY250" s="17" t="s">
        <v>122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7" t="s">
        <v>85</v>
      </c>
      <c r="BK250" s="219">
        <f>ROUND(I250*H250,2)</f>
        <v>0</v>
      </c>
      <c r="BL250" s="17" t="s">
        <v>129</v>
      </c>
      <c r="BM250" s="218" t="s">
        <v>575</v>
      </c>
    </row>
    <row r="251" s="2" customFormat="1">
      <c r="A251" s="39"/>
      <c r="B251" s="40"/>
      <c r="C251" s="41"/>
      <c r="D251" s="220" t="s">
        <v>131</v>
      </c>
      <c r="E251" s="41"/>
      <c r="F251" s="221" t="s">
        <v>576</v>
      </c>
      <c r="G251" s="41"/>
      <c r="H251" s="41"/>
      <c r="I251" s="222"/>
      <c r="J251" s="41"/>
      <c r="K251" s="41"/>
      <c r="L251" s="45"/>
      <c r="M251" s="223"/>
      <c r="N251" s="224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7" t="s">
        <v>131</v>
      </c>
      <c r="AU251" s="17" t="s">
        <v>21</v>
      </c>
    </row>
    <row r="252" s="2" customFormat="1">
      <c r="A252" s="39"/>
      <c r="B252" s="40"/>
      <c r="C252" s="41"/>
      <c r="D252" s="225" t="s">
        <v>133</v>
      </c>
      <c r="E252" s="41"/>
      <c r="F252" s="226" t="s">
        <v>577</v>
      </c>
      <c r="G252" s="41"/>
      <c r="H252" s="41"/>
      <c r="I252" s="222"/>
      <c r="J252" s="41"/>
      <c r="K252" s="41"/>
      <c r="L252" s="45"/>
      <c r="M252" s="223"/>
      <c r="N252" s="224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7" t="s">
        <v>133</v>
      </c>
      <c r="AU252" s="17" t="s">
        <v>21</v>
      </c>
    </row>
    <row r="253" s="13" customFormat="1">
      <c r="A253" s="13"/>
      <c r="B253" s="227"/>
      <c r="C253" s="228"/>
      <c r="D253" s="220" t="s">
        <v>135</v>
      </c>
      <c r="E253" s="229" t="s">
        <v>32</v>
      </c>
      <c r="F253" s="230" t="s">
        <v>578</v>
      </c>
      <c r="G253" s="228"/>
      <c r="H253" s="229" t="s">
        <v>32</v>
      </c>
      <c r="I253" s="231"/>
      <c r="J253" s="228"/>
      <c r="K253" s="228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135</v>
      </c>
      <c r="AU253" s="236" t="s">
        <v>21</v>
      </c>
      <c r="AV253" s="13" t="s">
        <v>85</v>
      </c>
      <c r="AW253" s="13" t="s">
        <v>39</v>
      </c>
      <c r="AX253" s="13" t="s">
        <v>77</v>
      </c>
      <c r="AY253" s="236" t="s">
        <v>122</v>
      </c>
    </row>
    <row r="254" s="14" customFormat="1">
      <c r="A254" s="14"/>
      <c r="B254" s="237"/>
      <c r="C254" s="238"/>
      <c r="D254" s="220" t="s">
        <v>135</v>
      </c>
      <c r="E254" s="239" t="s">
        <v>32</v>
      </c>
      <c r="F254" s="240" t="s">
        <v>579</v>
      </c>
      <c r="G254" s="238"/>
      <c r="H254" s="241">
        <v>1.8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135</v>
      </c>
      <c r="AU254" s="247" t="s">
        <v>21</v>
      </c>
      <c r="AV254" s="14" t="s">
        <v>21</v>
      </c>
      <c r="AW254" s="14" t="s">
        <v>39</v>
      </c>
      <c r="AX254" s="14" t="s">
        <v>77</v>
      </c>
      <c r="AY254" s="247" t="s">
        <v>122</v>
      </c>
    </row>
    <row r="255" s="15" customFormat="1">
      <c r="A255" s="15"/>
      <c r="B255" s="248"/>
      <c r="C255" s="249"/>
      <c r="D255" s="220" t="s">
        <v>135</v>
      </c>
      <c r="E255" s="250" t="s">
        <v>32</v>
      </c>
      <c r="F255" s="251" t="s">
        <v>140</v>
      </c>
      <c r="G255" s="249"/>
      <c r="H255" s="252">
        <v>1.8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8" t="s">
        <v>135</v>
      </c>
      <c r="AU255" s="258" t="s">
        <v>21</v>
      </c>
      <c r="AV255" s="15" t="s">
        <v>129</v>
      </c>
      <c r="AW255" s="15" t="s">
        <v>39</v>
      </c>
      <c r="AX255" s="15" t="s">
        <v>85</v>
      </c>
      <c r="AY255" s="258" t="s">
        <v>122</v>
      </c>
    </row>
    <row r="256" s="12" customFormat="1" ht="22.8" customHeight="1">
      <c r="A256" s="12"/>
      <c r="B256" s="191"/>
      <c r="C256" s="192"/>
      <c r="D256" s="193" t="s">
        <v>76</v>
      </c>
      <c r="E256" s="205" t="s">
        <v>162</v>
      </c>
      <c r="F256" s="205" t="s">
        <v>293</v>
      </c>
      <c r="G256" s="192"/>
      <c r="H256" s="192"/>
      <c r="I256" s="195"/>
      <c r="J256" s="206">
        <f>BK256</f>
        <v>0</v>
      </c>
      <c r="K256" s="192"/>
      <c r="L256" s="197"/>
      <c r="M256" s="198"/>
      <c r="N256" s="199"/>
      <c r="O256" s="199"/>
      <c r="P256" s="200">
        <f>SUM(P257:P271)</f>
        <v>0</v>
      </c>
      <c r="Q256" s="199"/>
      <c r="R256" s="200">
        <f>SUM(R257:R271)</f>
        <v>1.590498</v>
      </c>
      <c r="S256" s="199"/>
      <c r="T256" s="201">
        <f>SUM(T257:T271)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2" t="s">
        <v>85</v>
      </c>
      <c r="AT256" s="203" t="s">
        <v>76</v>
      </c>
      <c r="AU256" s="203" t="s">
        <v>85</v>
      </c>
      <c r="AY256" s="202" t="s">
        <v>122</v>
      </c>
      <c r="BK256" s="204">
        <f>SUM(BK257:BK271)</f>
        <v>0</v>
      </c>
    </row>
    <row r="257" s="2" customFormat="1" ht="16.5" customHeight="1">
      <c r="A257" s="39"/>
      <c r="B257" s="40"/>
      <c r="C257" s="207" t="s">
        <v>355</v>
      </c>
      <c r="D257" s="207" t="s">
        <v>124</v>
      </c>
      <c r="E257" s="208" t="s">
        <v>580</v>
      </c>
      <c r="F257" s="209" t="s">
        <v>581</v>
      </c>
      <c r="G257" s="210" t="s">
        <v>127</v>
      </c>
      <c r="H257" s="211">
        <v>2.25</v>
      </c>
      <c r="I257" s="212"/>
      <c r="J257" s="213">
        <f>ROUND(I257*H257,2)</f>
        <v>0</v>
      </c>
      <c r="K257" s="209" t="s">
        <v>128</v>
      </c>
      <c r="L257" s="45"/>
      <c r="M257" s="214" t="s">
        <v>32</v>
      </c>
      <c r="N257" s="215" t="s">
        <v>48</v>
      </c>
      <c r="O257" s="85"/>
      <c r="P257" s="216">
        <f>O257*H257</f>
        <v>0</v>
      </c>
      <c r="Q257" s="216">
        <v>0.090620000000000006</v>
      </c>
      <c r="R257" s="216">
        <f>Q257*H257</f>
        <v>0.20389500000000002</v>
      </c>
      <c r="S257" s="216">
        <v>0</v>
      </c>
      <c r="T257" s="21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8" t="s">
        <v>129</v>
      </c>
      <c r="AT257" s="218" t="s">
        <v>124</v>
      </c>
      <c r="AU257" s="218" t="s">
        <v>21</v>
      </c>
      <c r="AY257" s="17" t="s">
        <v>122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7" t="s">
        <v>85</v>
      </c>
      <c r="BK257" s="219">
        <f>ROUND(I257*H257,2)</f>
        <v>0</v>
      </c>
      <c r="BL257" s="17" t="s">
        <v>129</v>
      </c>
      <c r="BM257" s="218" t="s">
        <v>582</v>
      </c>
    </row>
    <row r="258" s="2" customFormat="1">
      <c r="A258" s="39"/>
      <c r="B258" s="40"/>
      <c r="C258" s="41"/>
      <c r="D258" s="220" t="s">
        <v>131</v>
      </c>
      <c r="E258" s="41"/>
      <c r="F258" s="221" t="s">
        <v>583</v>
      </c>
      <c r="G258" s="41"/>
      <c r="H258" s="41"/>
      <c r="I258" s="222"/>
      <c r="J258" s="41"/>
      <c r="K258" s="41"/>
      <c r="L258" s="45"/>
      <c r="M258" s="223"/>
      <c r="N258" s="224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7" t="s">
        <v>131</v>
      </c>
      <c r="AU258" s="17" t="s">
        <v>21</v>
      </c>
    </row>
    <row r="259" s="2" customFormat="1">
      <c r="A259" s="39"/>
      <c r="B259" s="40"/>
      <c r="C259" s="41"/>
      <c r="D259" s="225" t="s">
        <v>133</v>
      </c>
      <c r="E259" s="41"/>
      <c r="F259" s="226" t="s">
        <v>584</v>
      </c>
      <c r="G259" s="41"/>
      <c r="H259" s="41"/>
      <c r="I259" s="222"/>
      <c r="J259" s="41"/>
      <c r="K259" s="41"/>
      <c r="L259" s="45"/>
      <c r="M259" s="223"/>
      <c r="N259" s="224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7" t="s">
        <v>133</v>
      </c>
      <c r="AU259" s="17" t="s">
        <v>21</v>
      </c>
    </row>
    <row r="260" s="13" customFormat="1">
      <c r="A260" s="13"/>
      <c r="B260" s="227"/>
      <c r="C260" s="228"/>
      <c r="D260" s="220" t="s">
        <v>135</v>
      </c>
      <c r="E260" s="229" t="s">
        <v>32</v>
      </c>
      <c r="F260" s="230" t="s">
        <v>585</v>
      </c>
      <c r="G260" s="228"/>
      <c r="H260" s="229" t="s">
        <v>32</v>
      </c>
      <c r="I260" s="231"/>
      <c r="J260" s="228"/>
      <c r="K260" s="228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135</v>
      </c>
      <c r="AU260" s="236" t="s">
        <v>21</v>
      </c>
      <c r="AV260" s="13" t="s">
        <v>85</v>
      </c>
      <c r="AW260" s="13" t="s">
        <v>39</v>
      </c>
      <c r="AX260" s="13" t="s">
        <v>77</v>
      </c>
      <c r="AY260" s="236" t="s">
        <v>122</v>
      </c>
    </row>
    <row r="261" s="14" customFormat="1">
      <c r="A261" s="14"/>
      <c r="B261" s="237"/>
      <c r="C261" s="238"/>
      <c r="D261" s="220" t="s">
        <v>135</v>
      </c>
      <c r="E261" s="239" t="s">
        <v>32</v>
      </c>
      <c r="F261" s="240" t="s">
        <v>586</v>
      </c>
      <c r="G261" s="238"/>
      <c r="H261" s="241">
        <v>2.25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135</v>
      </c>
      <c r="AU261" s="247" t="s">
        <v>21</v>
      </c>
      <c r="AV261" s="14" t="s">
        <v>21</v>
      </c>
      <c r="AW261" s="14" t="s">
        <v>39</v>
      </c>
      <c r="AX261" s="14" t="s">
        <v>85</v>
      </c>
      <c r="AY261" s="247" t="s">
        <v>122</v>
      </c>
    </row>
    <row r="262" s="2" customFormat="1" ht="16.5" customHeight="1">
      <c r="A262" s="39"/>
      <c r="B262" s="40"/>
      <c r="C262" s="259" t="s">
        <v>361</v>
      </c>
      <c r="D262" s="259" t="s">
        <v>275</v>
      </c>
      <c r="E262" s="260" t="s">
        <v>326</v>
      </c>
      <c r="F262" s="261" t="s">
        <v>327</v>
      </c>
      <c r="G262" s="262" t="s">
        <v>127</v>
      </c>
      <c r="H262" s="263">
        <v>2.25</v>
      </c>
      <c r="I262" s="264"/>
      <c r="J262" s="265">
        <f>ROUND(I262*H262,2)</f>
        <v>0</v>
      </c>
      <c r="K262" s="261" t="s">
        <v>128</v>
      </c>
      <c r="L262" s="266"/>
      <c r="M262" s="267" t="s">
        <v>32</v>
      </c>
      <c r="N262" s="268" t="s">
        <v>48</v>
      </c>
      <c r="O262" s="85"/>
      <c r="P262" s="216">
        <f>O262*H262</f>
        <v>0</v>
      </c>
      <c r="Q262" s="216">
        <v>0.16500000000000001</v>
      </c>
      <c r="R262" s="216">
        <f>Q262*H262</f>
        <v>0.37125000000000002</v>
      </c>
      <c r="S262" s="216">
        <v>0</v>
      </c>
      <c r="T262" s="21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8" t="s">
        <v>188</v>
      </c>
      <c r="AT262" s="218" t="s">
        <v>275</v>
      </c>
      <c r="AU262" s="218" t="s">
        <v>21</v>
      </c>
      <c r="AY262" s="17" t="s">
        <v>122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7" t="s">
        <v>85</v>
      </c>
      <c r="BK262" s="219">
        <f>ROUND(I262*H262,2)</f>
        <v>0</v>
      </c>
      <c r="BL262" s="17" t="s">
        <v>129</v>
      </c>
      <c r="BM262" s="218" t="s">
        <v>587</v>
      </c>
    </row>
    <row r="263" s="2" customFormat="1">
      <c r="A263" s="39"/>
      <c r="B263" s="40"/>
      <c r="C263" s="41"/>
      <c r="D263" s="220" t="s">
        <v>131</v>
      </c>
      <c r="E263" s="41"/>
      <c r="F263" s="221" t="s">
        <v>327</v>
      </c>
      <c r="G263" s="41"/>
      <c r="H263" s="41"/>
      <c r="I263" s="222"/>
      <c r="J263" s="41"/>
      <c r="K263" s="41"/>
      <c r="L263" s="45"/>
      <c r="M263" s="223"/>
      <c r="N263" s="224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7" t="s">
        <v>131</v>
      </c>
      <c r="AU263" s="17" t="s">
        <v>21</v>
      </c>
    </row>
    <row r="264" s="14" customFormat="1">
      <c r="A264" s="14"/>
      <c r="B264" s="237"/>
      <c r="C264" s="238"/>
      <c r="D264" s="220" t="s">
        <v>135</v>
      </c>
      <c r="E264" s="239" t="s">
        <v>32</v>
      </c>
      <c r="F264" s="240" t="s">
        <v>588</v>
      </c>
      <c r="G264" s="238"/>
      <c r="H264" s="241">
        <v>2.25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135</v>
      </c>
      <c r="AU264" s="247" t="s">
        <v>21</v>
      </c>
      <c r="AV264" s="14" t="s">
        <v>21</v>
      </c>
      <c r="AW264" s="14" t="s">
        <v>39</v>
      </c>
      <c r="AX264" s="14" t="s">
        <v>77</v>
      </c>
      <c r="AY264" s="247" t="s">
        <v>122</v>
      </c>
    </row>
    <row r="265" s="15" customFormat="1">
      <c r="A265" s="15"/>
      <c r="B265" s="248"/>
      <c r="C265" s="249"/>
      <c r="D265" s="220" t="s">
        <v>135</v>
      </c>
      <c r="E265" s="250" t="s">
        <v>32</v>
      </c>
      <c r="F265" s="251" t="s">
        <v>140</v>
      </c>
      <c r="G265" s="249"/>
      <c r="H265" s="252">
        <v>2.25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8" t="s">
        <v>135</v>
      </c>
      <c r="AU265" s="258" t="s">
        <v>21</v>
      </c>
      <c r="AV265" s="15" t="s">
        <v>129</v>
      </c>
      <c r="AW265" s="15" t="s">
        <v>39</v>
      </c>
      <c r="AX265" s="15" t="s">
        <v>85</v>
      </c>
      <c r="AY265" s="258" t="s">
        <v>122</v>
      </c>
    </row>
    <row r="266" s="2" customFormat="1" ht="16.5" customHeight="1">
      <c r="A266" s="39"/>
      <c r="B266" s="40"/>
      <c r="C266" s="207" t="s">
        <v>369</v>
      </c>
      <c r="D266" s="207" t="s">
        <v>124</v>
      </c>
      <c r="E266" s="208" t="s">
        <v>356</v>
      </c>
      <c r="F266" s="209" t="s">
        <v>357</v>
      </c>
      <c r="G266" s="210" t="s">
        <v>182</v>
      </c>
      <c r="H266" s="211">
        <v>0.45000000000000001</v>
      </c>
      <c r="I266" s="212"/>
      <c r="J266" s="213">
        <f>ROUND(I266*H266,2)</f>
        <v>0</v>
      </c>
      <c r="K266" s="209" t="s">
        <v>128</v>
      </c>
      <c r="L266" s="45"/>
      <c r="M266" s="214" t="s">
        <v>32</v>
      </c>
      <c r="N266" s="215" t="s">
        <v>48</v>
      </c>
      <c r="O266" s="85"/>
      <c r="P266" s="216">
        <f>O266*H266</f>
        <v>0</v>
      </c>
      <c r="Q266" s="216">
        <v>2.2563399999999998</v>
      </c>
      <c r="R266" s="216">
        <f>Q266*H266</f>
        <v>1.015353</v>
      </c>
      <c r="S266" s="216">
        <v>0</v>
      </c>
      <c r="T266" s="21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8" t="s">
        <v>129</v>
      </c>
      <c r="AT266" s="218" t="s">
        <v>124</v>
      </c>
      <c r="AU266" s="218" t="s">
        <v>21</v>
      </c>
      <c r="AY266" s="17" t="s">
        <v>122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7" t="s">
        <v>85</v>
      </c>
      <c r="BK266" s="219">
        <f>ROUND(I266*H266,2)</f>
        <v>0</v>
      </c>
      <c r="BL266" s="17" t="s">
        <v>129</v>
      </c>
      <c r="BM266" s="218" t="s">
        <v>589</v>
      </c>
    </row>
    <row r="267" s="2" customFormat="1">
      <c r="A267" s="39"/>
      <c r="B267" s="40"/>
      <c r="C267" s="41"/>
      <c r="D267" s="220" t="s">
        <v>131</v>
      </c>
      <c r="E267" s="41"/>
      <c r="F267" s="221" t="s">
        <v>357</v>
      </c>
      <c r="G267" s="41"/>
      <c r="H267" s="41"/>
      <c r="I267" s="222"/>
      <c r="J267" s="41"/>
      <c r="K267" s="41"/>
      <c r="L267" s="45"/>
      <c r="M267" s="223"/>
      <c r="N267" s="224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7" t="s">
        <v>131</v>
      </c>
      <c r="AU267" s="17" t="s">
        <v>21</v>
      </c>
    </row>
    <row r="268" s="2" customFormat="1">
      <c r="A268" s="39"/>
      <c r="B268" s="40"/>
      <c r="C268" s="41"/>
      <c r="D268" s="225" t="s">
        <v>133</v>
      </c>
      <c r="E268" s="41"/>
      <c r="F268" s="226" t="s">
        <v>359</v>
      </c>
      <c r="G268" s="41"/>
      <c r="H268" s="41"/>
      <c r="I268" s="222"/>
      <c r="J268" s="41"/>
      <c r="K268" s="41"/>
      <c r="L268" s="45"/>
      <c r="M268" s="223"/>
      <c r="N268" s="224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7" t="s">
        <v>133</v>
      </c>
      <c r="AU268" s="17" t="s">
        <v>21</v>
      </c>
    </row>
    <row r="269" s="13" customFormat="1">
      <c r="A269" s="13"/>
      <c r="B269" s="227"/>
      <c r="C269" s="228"/>
      <c r="D269" s="220" t="s">
        <v>135</v>
      </c>
      <c r="E269" s="229" t="s">
        <v>32</v>
      </c>
      <c r="F269" s="230" t="s">
        <v>590</v>
      </c>
      <c r="G269" s="228"/>
      <c r="H269" s="229" t="s">
        <v>32</v>
      </c>
      <c r="I269" s="231"/>
      <c r="J269" s="228"/>
      <c r="K269" s="228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135</v>
      </c>
      <c r="AU269" s="236" t="s">
        <v>21</v>
      </c>
      <c r="AV269" s="13" t="s">
        <v>85</v>
      </c>
      <c r="AW269" s="13" t="s">
        <v>39</v>
      </c>
      <c r="AX269" s="13" t="s">
        <v>77</v>
      </c>
      <c r="AY269" s="236" t="s">
        <v>122</v>
      </c>
    </row>
    <row r="270" s="14" customFormat="1">
      <c r="A270" s="14"/>
      <c r="B270" s="237"/>
      <c r="C270" s="238"/>
      <c r="D270" s="220" t="s">
        <v>135</v>
      </c>
      <c r="E270" s="239" t="s">
        <v>32</v>
      </c>
      <c r="F270" s="240" t="s">
        <v>591</v>
      </c>
      <c r="G270" s="238"/>
      <c r="H270" s="241">
        <v>0.45000000000000001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135</v>
      </c>
      <c r="AU270" s="247" t="s">
        <v>21</v>
      </c>
      <c r="AV270" s="14" t="s">
        <v>21</v>
      </c>
      <c r="AW270" s="14" t="s">
        <v>39</v>
      </c>
      <c r="AX270" s="14" t="s">
        <v>77</v>
      </c>
      <c r="AY270" s="247" t="s">
        <v>122</v>
      </c>
    </row>
    <row r="271" s="15" customFormat="1">
      <c r="A271" s="15"/>
      <c r="B271" s="248"/>
      <c r="C271" s="249"/>
      <c r="D271" s="220" t="s">
        <v>135</v>
      </c>
      <c r="E271" s="250" t="s">
        <v>32</v>
      </c>
      <c r="F271" s="251" t="s">
        <v>140</v>
      </c>
      <c r="G271" s="249"/>
      <c r="H271" s="252">
        <v>0.45000000000000001</v>
      </c>
      <c r="I271" s="253"/>
      <c r="J271" s="249"/>
      <c r="K271" s="249"/>
      <c r="L271" s="254"/>
      <c r="M271" s="255"/>
      <c r="N271" s="256"/>
      <c r="O271" s="256"/>
      <c r="P271" s="256"/>
      <c r="Q271" s="256"/>
      <c r="R271" s="256"/>
      <c r="S271" s="256"/>
      <c r="T271" s="257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8" t="s">
        <v>135</v>
      </c>
      <c r="AU271" s="258" t="s">
        <v>21</v>
      </c>
      <c r="AV271" s="15" t="s">
        <v>129</v>
      </c>
      <c r="AW271" s="15" t="s">
        <v>39</v>
      </c>
      <c r="AX271" s="15" t="s">
        <v>85</v>
      </c>
      <c r="AY271" s="258" t="s">
        <v>122</v>
      </c>
    </row>
    <row r="272" s="12" customFormat="1" ht="22.8" customHeight="1">
      <c r="A272" s="12"/>
      <c r="B272" s="191"/>
      <c r="C272" s="192"/>
      <c r="D272" s="193" t="s">
        <v>76</v>
      </c>
      <c r="E272" s="205" t="s">
        <v>188</v>
      </c>
      <c r="F272" s="205" t="s">
        <v>592</v>
      </c>
      <c r="G272" s="192"/>
      <c r="H272" s="192"/>
      <c r="I272" s="195"/>
      <c r="J272" s="206">
        <f>BK272</f>
        <v>0</v>
      </c>
      <c r="K272" s="192"/>
      <c r="L272" s="197"/>
      <c r="M272" s="198"/>
      <c r="N272" s="199"/>
      <c r="O272" s="199"/>
      <c r="P272" s="200">
        <f>SUM(P273:P344)</f>
        <v>0</v>
      </c>
      <c r="Q272" s="199"/>
      <c r="R272" s="200">
        <f>SUM(R273:R344)</f>
        <v>7.1303160400000003</v>
      </c>
      <c r="S272" s="199"/>
      <c r="T272" s="201">
        <f>SUM(T273:T344)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2" t="s">
        <v>85</v>
      </c>
      <c r="AT272" s="203" t="s">
        <v>76</v>
      </c>
      <c r="AU272" s="203" t="s">
        <v>85</v>
      </c>
      <c r="AY272" s="202" t="s">
        <v>122</v>
      </c>
      <c r="BK272" s="204">
        <f>SUM(BK273:BK344)</f>
        <v>0</v>
      </c>
    </row>
    <row r="273" s="2" customFormat="1" ht="16.5" customHeight="1">
      <c r="A273" s="39"/>
      <c r="B273" s="40"/>
      <c r="C273" s="207" t="s">
        <v>376</v>
      </c>
      <c r="D273" s="207" t="s">
        <v>124</v>
      </c>
      <c r="E273" s="208" t="s">
        <v>593</v>
      </c>
      <c r="F273" s="209" t="s">
        <v>594</v>
      </c>
      <c r="G273" s="210" t="s">
        <v>165</v>
      </c>
      <c r="H273" s="211">
        <v>46.799999999999997</v>
      </c>
      <c r="I273" s="212"/>
      <c r="J273" s="213">
        <f>ROUND(I273*H273,2)</f>
        <v>0</v>
      </c>
      <c r="K273" s="209" t="s">
        <v>128</v>
      </c>
      <c r="L273" s="45"/>
      <c r="M273" s="214" t="s">
        <v>32</v>
      </c>
      <c r="N273" s="215" t="s">
        <v>48</v>
      </c>
      <c r="O273" s="85"/>
      <c r="P273" s="216">
        <f>O273*H273</f>
        <v>0</v>
      </c>
      <c r="Q273" s="216">
        <v>1.0000000000000001E-05</v>
      </c>
      <c r="R273" s="216">
        <f>Q273*H273</f>
        <v>0.00046799999999999999</v>
      </c>
      <c r="S273" s="216">
        <v>0</v>
      </c>
      <c r="T273" s="21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8" t="s">
        <v>129</v>
      </c>
      <c r="AT273" s="218" t="s">
        <v>124</v>
      </c>
      <c r="AU273" s="218" t="s">
        <v>21</v>
      </c>
      <c r="AY273" s="17" t="s">
        <v>122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17" t="s">
        <v>85</v>
      </c>
      <c r="BK273" s="219">
        <f>ROUND(I273*H273,2)</f>
        <v>0</v>
      </c>
      <c r="BL273" s="17" t="s">
        <v>129</v>
      </c>
      <c r="BM273" s="218" t="s">
        <v>595</v>
      </c>
    </row>
    <row r="274" s="2" customFormat="1">
      <c r="A274" s="39"/>
      <c r="B274" s="40"/>
      <c r="C274" s="41"/>
      <c r="D274" s="220" t="s">
        <v>131</v>
      </c>
      <c r="E274" s="41"/>
      <c r="F274" s="221" t="s">
        <v>596</v>
      </c>
      <c r="G274" s="41"/>
      <c r="H274" s="41"/>
      <c r="I274" s="222"/>
      <c r="J274" s="41"/>
      <c r="K274" s="41"/>
      <c r="L274" s="45"/>
      <c r="M274" s="223"/>
      <c r="N274" s="224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7" t="s">
        <v>131</v>
      </c>
      <c r="AU274" s="17" t="s">
        <v>21</v>
      </c>
    </row>
    <row r="275" s="2" customFormat="1">
      <c r="A275" s="39"/>
      <c r="B275" s="40"/>
      <c r="C275" s="41"/>
      <c r="D275" s="225" t="s">
        <v>133</v>
      </c>
      <c r="E275" s="41"/>
      <c r="F275" s="226" t="s">
        <v>597</v>
      </c>
      <c r="G275" s="41"/>
      <c r="H275" s="41"/>
      <c r="I275" s="222"/>
      <c r="J275" s="41"/>
      <c r="K275" s="41"/>
      <c r="L275" s="45"/>
      <c r="M275" s="223"/>
      <c r="N275" s="224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7" t="s">
        <v>133</v>
      </c>
      <c r="AU275" s="17" t="s">
        <v>21</v>
      </c>
    </row>
    <row r="276" s="13" customFormat="1">
      <c r="A276" s="13"/>
      <c r="B276" s="227"/>
      <c r="C276" s="228"/>
      <c r="D276" s="220" t="s">
        <v>135</v>
      </c>
      <c r="E276" s="229" t="s">
        <v>32</v>
      </c>
      <c r="F276" s="230" t="s">
        <v>598</v>
      </c>
      <c r="G276" s="228"/>
      <c r="H276" s="229" t="s">
        <v>32</v>
      </c>
      <c r="I276" s="231"/>
      <c r="J276" s="228"/>
      <c r="K276" s="228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135</v>
      </c>
      <c r="AU276" s="236" t="s">
        <v>21</v>
      </c>
      <c r="AV276" s="13" t="s">
        <v>85</v>
      </c>
      <c r="AW276" s="13" t="s">
        <v>39</v>
      </c>
      <c r="AX276" s="13" t="s">
        <v>77</v>
      </c>
      <c r="AY276" s="236" t="s">
        <v>122</v>
      </c>
    </row>
    <row r="277" s="14" customFormat="1">
      <c r="A277" s="14"/>
      <c r="B277" s="237"/>
      <c r="C277" s="238"/>
      <c r="D277" s="220" t="s">
        <v>135</v>
      </c>
      <c r="E277" s="239" t="s">
        <v>32</v>
      </c>
      <c r="F277" s="240" t="s">
        <v>599</v>
      </c>
      <c r="G277" s="238"/>
      <c r="H277" s="241">
        <v>46.799999999999997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135</v>
      </c>
      <c r="AU277" s="247" t="s">
        <v>21</v>
      </c>
      <c r="AV277" s="14" t="s">
        <v>21</v>
      </c>
      <c r="AW277" s="14" t="s">
        <v>39</v>
      </c>
      <c r="AX277" s="14" t="s">
        <v>77</v>
      </c>
      <c r="AY277" s="247" t="s">
        <v>122</v>
      </c>
    </row>
    <row r="278" s="15" customFormat="1">
      <c r="A278" s="15"/>
      <c r="B278" s="248"/>
      <c r="C278" s="249"/>
      <c r="D278" s="220" t="s">
        <v>135</v>
      </c>
      <c r="E278" s="250" t="s">
        <v>32</v>
      </c>
      <c r="F278" s="251" t="s">
        <v>140</v>
      </c>
      <c r="G278" s="249"/>
      <c r="H278" s="252">
        <v>46.799999999999997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8" t="s">
        <v>135</v>
      </c>
      <c r="AU278" s="258" t="s">
        <v>21</v>
      </c>
      <c r="AV278" s="15" t="s">
        <v>129</v>
      </c>
      <c r="AW278" s="15" t="s">
        <v>39</v>
      </c>
      <c r="AX278" s="15" t="s">
        <v>85</v>
      </c>
      <c r="AY278" s="258" t="s">
        <v>122</v>
      </c>
    </row>
    <row r="279" s="2" customFormat="1" ht="16.5" customHeight="1">
      <c r="A279" s="39"/>
      <c r="B279" s="40"/>
      <c r="C279" s="259" t="s">
        <v>383</v>
      </c>
      <c r="D279" s="259" t="s">
        <v>275</v>
      </c>
      <c r="E279" s="260" t="s">
        <v>600</v>
      </c>
      <c r="F279" s="261" t="s">
        <v>601</v>
      </c>
      <c r="G279" s="262" t="s">
        <v>165</v>
      </c>
      <c r="H279" s="263">
        <v>48.204000000000001</v>
      </c>
      <c r="I279" s="264"/>
      <c r="J279" s="265">
        <f>ROUND(I279*H279,2)</f>
        <v>0</v>
      </c>
      <c r="K279" s="261" t="s">
        <v>128</v>
      </c>
      <c r="L279" s="266"/>
      <c r="M279" s="267" t="s">
        <v>32</v>
      </c>
      <c r="N279" s="268" t="s">
        <v>48</v>
      </c>
      <c r="O279" s="85"/>
      <c r="P279" s="216">
        <f>O279*H279</f>
        <v>0</v>
      </c>
      <c r="Q279" s="216">
        <v>0.0046899999999999997</v>
      </c>
      <c r="R279" s="216">
        <f>Q279*H279</f>
        <v>0.22607675999999999</v>
      </c>
      <c r="S279" s="216">
        <v>0</v>
      </c>
      <c r="T279" s="21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8" t="s">
        <v>188</v>
      </c>
      <c r="AT279" s="218" t="s">
        <v>275</v>
      </c>
      <c r="AU279" s="218" t="s">
        <v>21</v>
      </c>
      <c r="AY279" s="17" t="s">
        <v>122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17" t="s">
        <v>85</v>
      </c>
      <c r="BK279" s="219">
        <f>ROUND(I279*H279,2)</f>
        <v>0</v>
      </c>
      <c r="BL279" s="17" t="s">
        <v>129</v>
      </c>
      <c r="BM279" s="218" t="s">
        <v>602</v>
      </c>
    </row>
    <row r="280" s="2" customFormat="1">
      <c r="A280" s="39"/>
      <c r="B280" s="40"/>
      <c r="C280" s="41"/>
      <c r="D280" s="220" t="s">
        <v>131</v>
      </c>
      <c r="E280" s="41"/>
      <c r="F280" s="221" t="s">
        <v>601</v>
      </c>
      <c r="G280" s="41"/>
      <c r="H280" s="41"/>
      <c r="I280" s="222"/>
      <c r="J280" s="41"/>
      <c r="K280" s="41"/>
      <c r="L280" s="45"/>
      <c r="M280" s="223"/>
      <c r="N280" s="224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7" t="s">
        <v>131</v>
      </c>
      <c r="AU280" s="17" t="s">
        <v>21</v>
      </c>
    </row>
    <row r="281" s="14" customFormat="1">
      <c r="A281" s="14"/>
      <c r="B281" s="237"/>
      <c r="C281" s="238"/>
      <c r="D281" s="220" t="s">
        <v>135</v>
      </c>
      <c r="E281" s="239" t="s">
        <v>32</v>
      </c>
      <c r="F281" s="240" t="s">
        <v>603</v>
      </c>
      <c r="G281" s="238"/>
      <c r="H281" s="241">
        <v>48.204000000000001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135</v>
      </c>
      <c r="AU281" s="247" t="s">
        <v>21</v>
      </c>
      <c r="AV281" s="14" t="s">
        <v>21</v>
      </c>
      <c r="AW281" s="14" t="s">
        <v>39</v>
      </c>
      <c r="AX281" s="14" t="s">
        <v>85</v>
      </c>
      <c r="AY281" s="247" t="s">
        <v>122</v>
      </c>
    </row>
    <row r="282" s="2" customFormat="1" ht="21.75" customHeight="1">
      <c r="A282" s="39"/>
      <c r="B282" s="40"/>
      <c r="C282" s="207" t="s">
        <v>390</v>
      </c>
      <c r="D282" s="207" t="s">
        <v>124</v>
      </c>
      <c r="E282" s="208" t="s">
        <v>604</v>
      </c>
      <c r="F282" s="209" t="s">
        <v>605</v>
      </c>
      <c r="G282" s="210" t="s">
        <v>548</v>
      </c>
      <c r="H282" s="211">
        <v>7</v>
      </c>
      <c r="I282" s="212"/>
      <c r="J282" s="213">
        <f>ROUND(I282*H282,2)</f>
        <v>0</v>
      </c>
      <c r="K282" s="209" t="s">
        <v>128</v>
      </c>
      <c r="L282" s="45"/>
      <c r="M282" s="214" t="s">
        <v>32</v>
      </c>
      <c r="N282" s="215" t="s">
        <v>48</v>
      </c>
      <c r="O282" s="85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8" t="s">
        <v>129</v>
      </c>
      <c r="AT282" s="218" t="s">
        <v>124</v>
      </c>
      <c r="AU282" s="218" t="s">
        <v>21</v>
      </c>
      <c r="AY282" s="17" t="s">
        <v>122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7" t="s">
        <v>85</v>
      </c>
      <c r="BK282" s="219">
        <f>ROUND(I282*H282,2)</f>
        <v>0</v>
      </c>
      <c r="BL282" s="17" t="s">
        <v>129</v>
      </c>
      <c r="BM282" s="218" t="s">
        <v>606</v>
      </c>
    </row>
    <row r="283" s="2" customFormat="1">
      <c r="A283" s="39"/>
      <c r="B283" s="40"/>
      <c r="C283" s="41"/>
      <c r="D283" s="220" t="s">
        <v>131</v>
      </c>
      <c r="E283" s="41"/>
      <c r="F283" s="221" t="s">
        <v>607</v>
      </c>
      <c r="G283" s="41"/>
      <c r="H283" s="41"/>
      <c r="I283" s="222"/>
      <c r="J283" s="41"/>
      <c r="K283" s="41"/>
      <c r="L283" s="45"/>
      <c r="M283" s="223"/>
      <c r="N283" s="224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7" t="s">
        <v>131</v>
      </c>
      <c r="AU283" s="17" t="s">
        <v>21</v>
      </c>
    </row>
    <row r="284" s="2" customFormat="1">
      <c r="A284" s="39"/>
      <c r="B284" s="40"/>
      <c r="C284" s="41"/>
      <c r="D284" s="225" t="s">
        <v>133</v>
      </c>
      <c r="E284" s="41"/>
      <c r="F284" s="226" t="s">
        <v>608</v>
      </c>
      <c r="G284" s="41"/>
      <c r="H284" s="41"/>
      <c r="I284" s="222"/>
      <c r="J284" s="41"/>
      <c r="K284" s="41"/>
      <c r="L284" s="45"/>
      <c r="M284" s="223"/>
      <c r="N284" s="224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7" t="s">
        <v>133</v>
      </c>
      <c r="AU284" s="17" t="s">
        <v>21</v>
      </c>
    </row>
    <row r="285" s="14" customFormat="1">
      <c r="A285" s="14"/>
      <c r="B285" s="237"/>
      <c r="C285" s="238"/>
      <c r="D285" s="220" t="s">
        <v>135</v>
      </c>
      <c r="E285" s="239" t="s">
        <v>32</v>
      </c>
      <c r="F285" s="240" t="s">
        <v>169</v>
      </c>
      <c r="G285" s="238"/>
      <c r="H285" s="241">
        <v>7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135</v>
      </c>
      <c r="AU285" s="247" t="s">
        <v>21</v>
      </c>
      <c r="AV285" s="14" t="s">
        <v>21</v>
      </c>
      <c r="AW285" s="14" t="s">
        <v>39</v>
      </c>
      <c r="AX285" s="14" t="s">
        <v>77</v>
      </c>
      <c r="AY285" s="247" t="s">
        <v>122</v>
      </c>
    </row>
    <row r="286" s="15" customFormat="1">
      <c r="A286" s="15"/>
      <c r="B286" s="248"/>
      <c r="C286" s="249"/>
      <c r="D286" s="220" t="s">
        <v>135</v>
      </c>
      <c r="E286" s="250" t="s">
        <v>32</v>
      </c>
      <c r="F286" s="251" t="s">
        <v>140</v>
      </c>
      <c r="G286" s="249"/>
      <c r="H286" s="252">
        <v>7</v>
      </c>
      <c r="I286" s="253"/>
      <c r="J286" s="249"/>
      <c r="K286" s="249"/>
      <c r="L286" s="254"/>
      <c r="M286" s="255"/>
      <c r="N286" s="256"/>
      <c r="O286" s="256"/>
      <c r="P286" s="256"/>
      <c r="Q286" s="256"/>
      <c r="R286" s="256"/>
      <c r="S286" s="256"/>
      <c r="T286" s="25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8" t="s">
        <v>135</v>
      </c>
      <c r="AU286" s="258" t="s">
        <v>21</v>
      </c>
      <c r="AV286" s="15" t="s">
        <v>129</v>
      </c>
      <c r="AW286" s="15" t="s">
        <v>39</v>
      </c>
      <c r="AX286" s="15" t="s">
        <v>85</v>
      </c>
      <c r="AY286" s="258" t="s">
        <v>122</v>
      </c>
    </row>
    <row r="287" s="2" customFormat="1" ht="16.5" customHeight="1">
      <c r="A287" s="39"/>
      <c r="B287" s="40"/>
      <c r="C287" s="259" t="s">
        <v>397</v>
      </c>
      <c r="D287" s="259" t="s">
        <v>275</v>
      </c>
      <c r="E287" s="260" t="s">
        <v>609</v>
      </c>
      <c r="F287" s="261" t="s">
        <v>610</v>
      </c>
      <c r="G287" s="262" t="s">
        <v>548</v>
      </c>
      <c r="H287" s="263">
        <v>7</v>
      </c>
      <c r="I287" s="264"/>
      <c r="J287" s="265">
        <f>ROUND(I287*H287,2)</f>
        <v>0</v>
      </c>
      <c r="K287" s="261" t="s">
        <v>128</v>
      </c>
      <c r="L287" s="266"/>
      <c r="M287" s="267" t="s">
        <v>32</v>
      </c>
      <c r="N287" s="268" t="s">
        <v>48</v>
      </c>
      <c r="O287" s="85"/>
      <c r="P287" s="216">
        <f>O287*H287</f>
        <v>0</v>
      </c>
      <c r="Q287" s="216">
        <v>0.001</v>
      </c>
      <c r="R287" s="216">
        <f>Q287*H287</f>
        <v>0.0070000000000000001</v>
      </c>
      <c r="S287" s="216">
        <v>0</v>
      </c>
      <c r="T287" s="21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8" t="s">
        <v>188</v>
      </c>
      <c r="AT287" s="218" t="s">
        <v>275</v>
      </c>
      <c r="AU287" s="218" t="s">
        <v>21</v>
      </c>
      <c r="AY287" s="17" t="s">
        <v>122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17" t="s">
        <v>85</v>
      </c>
      <c r="BK287" s="219">
        <f>ROUND(I287*H287,2)</f>
        <v>0</v>
      </c>
      <c r="BL287" s="17" t="s">
        <v>129</v>
      </c>
      <c r="BM287" s="218" t="s">
        <v>611</v>
      </c>
    </row>
    <row r="288" s="2" customFormat="1">
      <c r="A288" s="39"/>
      <c r="B288" s="40"/>
      <c r="C288" s="41"/>
      <c r="D288" s="220" t="s">
        <v>131</v>
      </c>
      <c r="E288" s="41"/>
      <c r="F288" s="221" t="s">
        <v>610</v>
      </c>
      <c r="G288" s="41"/>
      <c r="H288" s="41"/>
      <c r="I288" s="222"/>
      <c r="J288" s="41"/>
      <c r="K288" s="41"/>
      <c r="L288" s="45"/>
      <c r="M288" s="223"/>
      <c r="N288" s="224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7" t="s">
        <v>131</v>
      </c>
      <c r="AU288" s="17" t="s">
        <v>21</v>
      </c>
    </row>
    <row r="289" s="2" customFormat="1" ht="21.75" customHeight="1">
      <c r="A289" s="39"/>
      <c r="B289" s="40"/>
      <c r="C289" s="207" t="s">
        <v>404</v>
      </c>
      <c r="D289" s="207" t="s">
        <v>124</v>
      </c>
      <c r="E289" s="208" t="s">
        <v>612</v>
      </c>
      <c r="F289" s="209" t="s">
        <v>613</v>
      </c>
      <c r="G289" s="210" t="s">
        <v>548</v>
      </c>
      <c r="H289" s="211">
        <v>3</v>
      </c>
      <c r="I289" s="212"/>
      <c r="J289" s="213">
        <f>ROUND(I289*H289,2)</f>
        <v>0</v>
      </c>
      <c r="K289" s="209" t="s">
        <v>128</v>
      </c>
      <c r="L289" s="45"/>
      <c r="M289" s="214" t="s">
        <v>32</v>
      </c>
      <c r="N289" s="215" t="s">
        <v>48</v>
      </c>
      <c r="O289" s="85"/>
      <c r="P289" s="216">
        <f>O289*H289</f>
        <v>0</v>
      </c>
      <c r="Q289" s="216">
        <v>0</v>
      </c>
      <c r="R289" s="216">
        <f>Q289*H289</f>
        <v>0</v>
      </c>
      <c r="S289" s="216">
        <v>0</v>
      </c>
      <c r="T289" s="21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8" t="s">
        <v>129</v>
      </c>
      <c r="AT289" s="218" t="s">
        <v>124</v>
      </c>
      <c r="AU289" s="218" t="s">
        <v>21</v>
      </c>
      <c r="AY289" s="17" t="s">
        <v>122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17" t="s">
        <v>85</v>
      </c>
      <c r="BK289" s="219">
        <f>ROUND(I289*H289,2)</f>
        <v>0</v>
      </c>
      <c r="BL289" s="17" t="s">
        <v>129</v>
      </c>
      <c r="BM289" s="218" t="s">
        <v>614</v>
      </c>
    </row>
    <row r="290" s="2" customFormat="1">
      <c r="A290" s="39"/>
      <c r="B290" s="40"/>
      <c r="C290" s="41"/>
      <c r="D290" s="220" t="s">
        <v>131</v>
      </c>
      <c r="E290" s="41"/>
      <c r="F290" s="221" t="s">
        <v>615</v>
      </c>
      <c r="G290" s="41"/>
      <c r="H290" s="41"/>
      <c r="I290" s="222"/>
      <c r="J290" s="41"/>
      <c r="K290" s="41"/>
      <c r="L290" s="45"/>
      <c r="M290" s="223"/>
      <c r="N290" s="224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7" t="s">
        <v>131</v>
      </c>
      <c r="AU290" s="17" t="s">
        <v>21</v>
      </c>
    </row>
    <row r="291" s="2" customFormat="1">
      <c r="A291" s="39"/>
      <c r="B291" s="40"/>
      <c r="C291" s="41"/>
      <c r="D291" s="225" t="s">
        <v>133</v>
      </c>
      <c r="E291" s="41"/>
      <c r="F291" s="226" t="s">
        <v>616</v>
      </c>
      <c r="G291" s="41"/>
      <c r="H291" s="41"/>
      <c r="I291" s="222"/>
      <c r="J291" s="41"/>
      <c r="K291" s="41"/>
      <c r="L291" s="45"/>
      <c r="M291" s="223"/>
      <c r="N291" s="224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7" t="s">
        <v>133</v>
      </c>
      <c r="AU291" s="17" t="s">
        <v>21</v>
      </c>
    </row>
    <row r="292" s="14" customFormat="1">
      <c r="A292" s="14"/>
      <c r="B292" s="237"/>
      <c r="C292" s="238"/>
      <c r="D292" s="220" t="s">
        <v>135</v>
      </c>
      <c r="E292" s="239" t="s">
        <v>32</v>
      </c>
      <c r="F292" s="240" t="s">
        <v>147</v>
      </c>
      <c r="G292" s="238"/>
      <c r="H292" s="241">
        <v>3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135</v>
      </c>
      <c r="AU292" s="247" t="s">
        <v>21</v>
      </c>
      <c r="AV292" s="14" t="s">
        <v>21</v>
      </c>
      <c r="AW292" s="14" t="s">
        <v>39</v>
      </c>
      <c r="AX292" s="14" t="s">
        <v>77</v>
      </c>
      <c r="AY292" s="247" t="s">
        <v>122</v>
      </c>
    </row>
    <row r="293" s="15" customFormat="1">
      <c r="A293" s="15"/>
      <c r="B293" s="248"/>
      <c r="C293" s="249"/>
      <c r="D293" s="220" t="s">
        <v>135</v>
      </c>
      <c r="E293" s="250" t="s">
        <v>32</v>
      </c>
      <c r="F293" s="251" t="s">
        <v>140</v>
      </c>
      <c r="G293" s="249"/>
      <c r="H293" s="252">
        <v>3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8" t="s">
        <v>135</v>
      </c>
      <c r="AU293" s="258" t="s">
        <v>21</v>
      </c>
      <c r="AV293" s="15" t="s">
        <v>129</v>
      </c>
      <c r="AW293" s="15" t="s">
        <v>39</v>
      </c>
      <c r="AX293" s="15" t="s">
        <v>85</v>
      </c>
      <c r="AY293" s="258" t="s">
        <v>122</v>
      </c>
    </row>
    <row r="294" s="2" customFormat="1" ht="16.5" customHeight="1">
      <c r="A294" s="39"/>
      <c r="B294" s="40"/>
      <c r="C294" s="259" t="s">
        <v>411</v>
      </c>
      <c r="D294" s="259" t="s">
        <v>275</v>
      </c>
      <c r="E294" s="260" t="s">
        <v>617</v>
      </c>
      <c r="F294" s="261" t="s">
        <v>618</v>
      </c>
      <c r="G294" s="262" t="s">
        <v>548</v>
      </c>
      <c r="H294" s="263">
        <v>3</v>
      </c>
      <c r="I294" s="264"/>
      <c r="J294" s="265">
        <f>ROUND(I294*H294,2)</f>
        <v>0</v>
      </c>
      <c r="K294" s="261" t="s">
        <v>128</v>
      </c>
      <c r="L294" s="266"/>
      <c r="M294" s="267" t="s">
        <v>32</v>
      </c>
      <c r="N294" s="268" t="s">
        <v>48</v>
      </c>
      <c r="O294" s="85"/>
      <c r="P294" s="216">
        <f>O294*H294</f>
        <v>0</v>
      </c>
      <c r="Q294" s="216">
        <v>0.0020999999999999999</v>
      </c>
      <c r="R294" s="216">
        <f>Q294*H294</f>
        <v>0.0063</v>
      </c>
      <c r="S294" s="216">
        <v>0</v>
      </c>
      <c r="T294" s="21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8" t="s">
        <v>188</v>
      </c>
      <c r="AT294" s="218" t="s">
        <v>275</v>
      </c>
      <c r="AU294" s="218" t="s">
        <v>21</v>
      </c>
      <c r="AY294" s="17" t="s">
        <v>122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7" t="s">
        <v>85</v>
      </c>
      <c r="BK294" s="219">
        <f>ROUND(I294*H294,2)</f>
        <v>0</v>
      </c>
      <c r="BL294" s="17" t="s">
        <v>129</v>
      </c>
      <c r="BM294" s="218" t="s">
        <v>619</v>
      </c>
    </row>
    <row r="295" s="2" customFormat="1">
      <c r="A295" s="39"/>
      <c r="B295" s="40"/>
      <c r="C295" s="41"/>
      <c r="D295" s="220" t="s">
        <v>131</v>
      </c>
      <c r="E295" s="41"/>
      <c r="F295" s="221" t="s">
        <v>618</v>
      </c>
      <c r="G295" s="41"/>
      <c r="H295" s="41"/>
      <c r="I295" s="222"/>
      <c r="J295" s="41"/>
      <c r="K295" s="41"/>
      <c r="L295" s="45"/>
      <c r="M295" s="223"/>
      <c r="N295" s="224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7" t="s">
        <v>131</v>
      </c>
      <c r="AU295" s="17" t="s">
        <v>21</v>
      </c>
    </row>
    <row r="296" s="2" customFormat="1" ht="16.5" customHeight="1">
      <c r="A296" s="39"/>
      <c r="B296" s="40"/>
      <c r="C296" s="207" t="s">
        <v>417</v>
      </c>
      <c r="D296" s="207" t="s">
        <v>124</v>
      </c>
      <c r="E296" s="208" t="s">
        <v>620</v>
      </c>
      <c r="F296" s="209" t="s">
        <v>621</v>
      </c>
      <c r="G296" s="210" t="s">
        <v>165</v>
      </c>
      <c r="H296" s="211">
        <v>46.799999999999997</v>
      </c>
      <c r="I296" s="212"/>
      <c r="J296" s="213">
        <f>ROUND(I296*H296,2)</f>
        <v>0</v>
      </c>
      <c r="K296" s="209" t="s">
        <v>128</v>
      </c>
      <c r="L296" s="45"/>
      <c r="M296" s="214" t="s">
        <v>32</v>
      </c>
      <c r="N296" s="215" t="s">
        <v>48</v>
      </c>
      <c r="O296" s="85"/>
      <c r="P296" s="216">
        <f>O296*H296</f>
        <v>0</v>
      </c>
      <c r="Q296" s="216">
        <v>0</v>
      </c>
      <c r="R296" s="216">
        <f>Q296*H296</f>
        <v>0</v>
      </c>
      <c r="S296" s="216">
        <v>0</v>
      </c>
      <c r="T296" s="21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8" t="s">
        <v>129</v>
      </c>
      <c r="AT296" s="218" t="s">
        <v>124</v>
      </c>
      <c r="AU296" s="218" t="s">
        <v>21</v>
      </c>
      <c r="AY296" s="17" t="s">
        <v>122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17" t="s">
        <v>85</v>
      </c>
      <c r="BK296" s="219">
        <f>ROUND(I296*H296,2)</f>
        <v>0</v>
      </c>
      <c r="BL296" s="17" t="s">
        <v>129</v>
      </c>
      <c r="BM296" s="218" t="s">
        <v>622</v>
      </c>
    </row>
    <row r="297" s="2" customFormat="1">
      <c r="A297" s="39"/>
      <c r="B297" s="40"/>
      <c r="C297" s="41"/>
      <c r="D297" s="220" t="s">
        <v>131</v>
      </c>
      <c r="E297" s="41"/>
      <c r="F297" s="221" t="s">
        <v>623</v>
      </c>
      <c r="G297" s="41"/>
      <c r="H297" s="41"/>
      <c r="I297" s="222"/>
      <c r="J297" s="41"/>
      <c r="K297" s="41"/>
      <c r="L297" s="45"/>
      <c r="M297" s="223"/>
      <c r="N297" s="224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7" t="s">
        <v>131</v>
      </c>
      <c r="AU297" s="17" t="s">
        <v>21</v>
      </c>
    </row>
    <row r="298" s="2" customFormat="1">
      <c r="A298" s="39"/>
      <c r="B298" s="40"/>
      <c r="C298" s="41"/>
      <c r="D298" s="225" t="s">
        <v>133</v>
      </c>
      <c r="E298" s="41"/>
      <c r="F298" s="226" t="s">
        <v>624</v>
      </c>
      <c r="G298" s="41"/>
      <c r="H298" s="41"/>
      <c r="I298" s="222"/>
      <c r="J298" s="41"/>
      <c r="K298" s="41"/>
      <c r="L298" s="45"/>
      <c r="M298" s="223"/>
      <c r="N298" s="224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7" t="s">
        <v>133</v>
      </c>
      <c r="AU298" s="17" t="s">
        <v>21</v>
      </c>
    </row>
    <row r="299" s="14" customFormat="1">
      <c r="A299" s="14"/>
      <c r="B299" s="237"/>
      <c r="C299" s="238"/>
      <c r="D299" s="220" t="s">
        <v>135</v>
      </c>
      <c r="E299" s="239" t="s">
        <v>32</v>
      </c>
      <c r="F299" s="240" t="s">
        <v>599</v>
      </c>
      <c r="G299" s="238"/>
      <c r="H299" s="241">
        <v>46.799999999999997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135</v>
      </c>
      <c r="AU299" s="247" t="s">
        <v>21</v>
      </c>
      <c r="AV299" s="14" t="s">
        <v>21</v>
      </c>
      <c r="AW299" s="14" t="s">
        <v>39</v>
      </c>
      <c r="AX299" s="14" t="s">
        <v>77</v>
      </c>
      <c r="AY299" s="247" t="s">
        <v>122</v>
      </c>
    </row>
    <row r="300" s="15" customFormat="1">
      <c r="A300" s="15"/>
      <c r="B300" s="248"/>
      <c r="C300" s="249"/>
      <c r="D300" s="220" t="s">
        <v>135</v>
      </c>
      <c r="E300" s="250" t="s">
        <v>32</v>
      </c>
      <c r="F300" s="251" t="s">
        <v>140</v>
      </c>
      <c r="G300" s="249"/>
      <c r="H300" s="252">
        <v>46.799999999999997</v>
      </c>
      <c r="I300" s="253"/>
      <c r="J300" s="249"/>
      <c r="K300" s="249"/>
      <c r="L300" s="254"/>
      <c r="M300" s="255"/>
      <c r="N300" s="256"/>
      <c r="O300" s="256"/>
      <c r="P300" s="256"/>
      <c r="Q300" s="256"/>
      <c r="R300" s="256"/>
      <c r="S300" s="256"/>
      <c r="T300" s="257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8" t="s">
        <v>135</v>
      </c>
      <c r="AU300" s="258" t="s">
        <v>21</v>
      </c>
      <c r="AV300" s="15" t="s">
        <v>129</v>
      </c>
      <c r="AW300" s="15" t="s">
        <v>39</v>
      </c>
      <c r="AX300" s="15" t="s">
        <v>85</v>
      </c>
      <c r="AY300" s="258" t="s">
        <v>122</v>
      </c>
    </row>
    <row r="301" s="2" customFormat="1" ht="24.15" customHeight="1">
      <c r="A301" s="39"/>
      <c r="B301" s="40"/>
      <c r="C301" s="207" t="s">
        <v>29</v>
      </c>
      <c r="D301" s="207" t="s">
        <v>124</v>
      </c>
      <c r="E301" s="208" t="s">
        <v>625</v>
      </c>
      <c r="F301" s="209" t="s">
        <v>626</v>
      </c>
      <c r="G301" s="210" t="s">
        <v>548</v>
      </c>
      <c r="H301" s="211">
        <v>3</v>
      </c>
      <c r="I301" s="212"/>
      <c r="J301" s="213">
        <f>ROUND(I301*H301,2)</f>
        <v>0</v>
      </c>
      <c r="K301" s="209" t="s">
        <v>32</v>
      </c>
      <c r="L301" s="45"/>
      <c r="M301" s="214" t="s">
        <v>32</v>
      </c>
      <c r="N301" s="215" t="s">
        <v>48</v>
      </c>
      <c r="O301" s="85"/>
      <c r="P301" s="216">
        <f>O301*H301</f>
        <v>0</v>
      </c>
      <c r="Q301" s="216">
        <v>0.035729999999999998</v>
      </c>
      <c r="R301" s="216">
        <f>Q301*H301</f>
        <v>0.10718999999999999</v>
      </c>
      <c r="S301" s="216">
        <v>0</v>
      </c>
      <c r="T301" s="21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8" t="s">
        <v>129</v>
      </c>
      <c r="AT301" s="218" t="s">
        <v>124</v>
      </c>
      <c r="AU301" s="218" t="s">
        <v>21</v>
      </c>
      <c r="AY301" s="17" t="s">
        <v>122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17" t="s">
        <v>85</v>
      </c>
      <c r="BK301" s="219">
        <f>ROUND(I301*H301,2)</f>
        <v>0</v>
      </c>
      <c r="BL301" s="17" t="s">
        <v>129</v>
      </c>
      <c r="BM301" s="218" t="s">
        <v>627</v>
      </c>
    </row>
    <row r="302" s="2" customFormat="1">
      <c r="A302" s="39"/>
      <c r="B302" s="40"/>
      <c r="C302" s="41"/>
      <c r="D302" s="220" t="s">
        <v>131</v>
      </c>
      <c r="E302" s="41"/>
      <c r="F302" s="221" t="s">
        <v>626</v>
      </c>
      <c r="G302" s="41"/>
      <c r="H302" s="41"/>
      <c r="I302" s="222"/>
      <c r="J302" s="41"/>
      <c r="K302" s="41"/>
      <c r="L302" s="45"/>
      <c r="M302" s="223"/>
      <c r="N302" s="224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7" t="s">
        <v>131</v>
      </c>
      <c r="AU302" s="17" t="s">
        <v>21</v>
      </c>
    </row>
    <row r="303" s="14" customFormat="1">
      <c r="A303" s="14"/>
      <c r="B303" s="237"/>
      <c r="C303" s="238"/>
      <c r="D303" s="220" t="s">
        <v>135</v>
      </c>
      <c r="E303" s="239" t="s">
        <v>32</v>
      </c>
      <c r="F303" s="240" t="s">
        <v>628</v>
      </c>
      <c r="G303" s="238"/>
      <c r="H303" s="241">
        <v>3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135</v>
      </c>
      <c r="AU303" s="247" t="s">
        <v>21</v>
      </c>
      <c r="AV303" s="14" t="s">
        <v>21</v>
      </c>
      <c r="AW303" s="14" t="s">
        <v>39</v>
      </c>
      <c r="AX303" s="14" t="s">
        <v>77</v>
      </c>
      <c r="AY303" s="247" t="s">
        <v>122</v>
      </c>
    </row>
    <row r="304" s="15" customFormat="1">
      <c r="A304" s="15"/>
      <c r="B304" s="248"/>
      <c r="C304" s="249"/>
      <c r="D304" s="220" t="s">
        <v>135</v>
      </c>
      <c r="E304" s="250" t="s">
        <v>32</v>
      </c>
      <c r="F304" s="251" t="s">
        <v>140</v>
      </c>
      <c r="G304" s="249"/>
      <c r="H304" s="252">
        <v>3</v>
      </c>
      <c r="I304" s="253"/>
      <c r="J304" s="249"/>
      <c r="K304" s="249"/>
      <c r="L304" s="254"/>
      <c r="M304" s="255"/>
      <c r="N304" s="256"/>
      <c r="O304" s="256"/>
      <c r="P304" s="256"/>
      <c r="Q304" s="256"/>
      <c r="R304" s="256"/>
      <c r="S304" s="256"/>
      <c r="T304" s="257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8" t="s">
        <v>135</v>
      </c>
      <c r="AU304" s="258" t="s">
        <v>21</v>
      </c>
      <c r="AV304" s="15" t="s">
        <v>129</v>
      </c>
      <c r="AW304" s="15" t="s">
        <v>39</v>
      </c>
      <c r="AX304" s="15" t="s">
        <v>85</v>
      </c>
      <c r="AY304" s="258" t="s">
        <v>122</v>
      </c>
    </row>
    <row r="305" s="2" customFormat="1" ht="16.5" customHeight="1">
      <c r="A305" s="39"/>
      <c r="B305" s="40"/>
      <c r="C305" s="207" t="s">
        <v>629</v>
      </c>
      <c r="D305" s="207" t="s">
        <v>124</v>
      </c>
      <c r="E305" s="208" t="s">
        <v>630</v>
      </c>
      <c r="F305" s="209" t="s">
        <v>631</v>
      </c>
      <c r="G305" s="210" t="s">
        <v>548</v>
      </c>
      <c r="H305" s="211">
        <v>2</v>
      </c>
      <c r="I305" s="212"/>
      <c r="J305" s="213">
        <f>ROUND(I305*H305,2)</f>
        <v>0</v>
      </c>
      <c r="K305" s="209" t="s">
        <v>128</v>
      </c>
      <c r="L305" s="45"/>
      <c r="M305" s="214" t="s">
        <v>32</v>
      </c>
      <c r="N305" s="215" t="s">
        <v>48</v>
      </c>
      <c r="O305" s="85"/>
      <c r="P305" s="216">
        <f>O305*H305</f>
        <v>0</v>
      </c>
      <c r="Q305" s="216">
        <v>1.4212199999999999</v>
      </c>
      <c r="R305" s="216">
        <f>Q305*H305</f>
        <v>2.8424399999999999</v>
      </c>
      <c r="S305" s="216">
        <v>0</v>
      </c>
      <c r="T305" s="21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8" t="s">
        <v>129</v>
      </c>
      <c r="AT305" s="218" t="s">
        <v>124</v>
      </c>
      <c r="AU305" s="218" t="s">
        <v>21</v>
      </c>
      <c r="AY305" s="17" t="s">
        <v>122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17" t="s">
        <v>85</v>
      </c>
      <c r="BK305" s="219">
        <f>ROUND(I305*H305,2)</f>
        <v>0</v>
      </c>
      <c r="BL305" s="17" t="s">
        <v>129</v>
      </c>
      <c r="BM305" s="218" t="s">
        <v>632</v>
      </c>
    </row>
    <row r="306" s="2" customFormat="1">
      <c r="A306" s="39"/>
      <c r="B306" s="40"/>
      <c r="C306" s="41"/>
      <c r="D306" s="220" t="s">
        <v>131</v>
      </c>
      <c r="E306" s="41"/>
      <c r="F306" s="221" t="s">
        <v>633</v>
      </c>
      <c r="G306" s="41"/>
      <c r="H306" s="41"/>
      <c r="I306" s="222"/>
      <c r="J306" s="41"/>
      <c r="K306" s="41"/>
      <c r="L306" s="45"/>
      <c r="M306" s="223"/>
      <c r="N306" s="224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7" t="s">
        <v>131</v>
      </c>
      <c r="AU306" s="17" t="s">
        <v>21</v>
      </c>
    </row>
    <row r="307" s="2" customFormat="1">
      <c r="A307" s="39"/>
      <c r="B307" s="40"/>
      <c r="C307" s="41"/>
      <c r="D307" s="225" t="s">
        <v>133</v>
      </c>
      <c r="E307" s="41"/>
      <c r="F307" s="226" t="s">
        <v>634</v>
      </c>
      <c r="G307" s="41"/>
      <c r="H307" s="41"/>
      <c r="I307" s="222"/>
      <c r="J307" s="41"/>
      <c r="K307" s="41"/>
      <c r="L307" s="45"/>
      <c r="M307" s="223"/>
      <c r="N307" s="224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7" t="s">
        <v>133</v>
      </c>
      <c r="AU307" s="17" t="s">
        <v>21</v>
      </c>
    </row>
    <row r="308" s="14" customFormat="1">
      <c r="A308" s="14"/>
      <c r="B308" s="237"/>
      <c r="C308" s="238"/>
      <c r="D308" s="220" t="s">
        <v>135</v>
      </c>
      <c r="E308" s="239" t="s">
        <v>32</v>
      </c>
      <c r="F308" s="240" t="s">
        <v>21</v>
      </c>
      <c r="G308" s="238"/>
      <c r="H308" s="241">
        <v>2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7" t="s">
        <v>135</v>
      </c>
      <c r="AU308" s="247" t="s">
        <v>21</v>
      </c>
      <c r="AV308" s="14" t="s">
        <v>21</v>
      </c>
      <c r="AW308" s="14" t="s">
        <v>39</v>
      </c>
      <c r="AX308" s="14" t="s">
        <v>77</v>
      </c>
      <c r="AY308" s="247" t="s">
        <v>122</v>
      </c>
    </row>
    <row r="309" s="15" customFormat="1">
      <c r="A309" s="15"/>
      <c r="B309" s="248"/>
      <c r="C309" s="249"/>
      <c r="D309" s="220" t="s">
        <v>135</v>
      </c>
      <c r="E309" s="250" t="s">
        <v>32</v>
      </c>
      <c r="F309" s="251" t="s">
        <v>140</v>
      </c>
      <c r="G309" s="249"/>
      <c r="H309" s="252">
        <v>2</v>
      </c>
      <c r="I309" s="253"/>
      <c r="J309" s="249"/>
      <c r="K309" s="249"/>
      <c r="L309" s="254"/>
      <c r="M309" s="255"/>
      <c r="N309" s="256"/>
      <c r="O309" s="256"/>
      <c r="P309" s="256"/>
      <c r="Q309" s="256"/>
      <c r="R309" s="256"/>
      <c r="S309" s="256"/>
      <c r="T309" s="257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8" t="s">
        <v>135</v>
      </c>
      <c r="AU309" s="258" t="s">
        <v>21</v>
      </c>
      <c r="AV309" s="15" t="s">
        <v>129</v>
      </c>
      <c r="AW309" s="15" t="s">
        <v>39</v>
      </c>
      <c r="AX309" s="15" t="s">
        <v>85</v>
      </c>
      <c r="AY309" s="258" t="s">
        <v>122</v>
      </c>
    </row>
    <row r="310" s="2" customFormat="1" ht="21.75" customHeight="1">
      <c r="A310" s="39"/>
      <c r="B310" s="40"/>
      <c r="C310" s="207" t="s">
        <v>635</v>
      </c>
      <c r="D310" s="207" t="s">
        <v>124</v>
      </c>
      <c r="E310" s="208" t="s">
        <v>636</v>
      </c>
      <c r="F310" s="209" t="s">
        <v>637</v>
      </c>
      <c r="G310" s="210" t="s">
        <v>548</v>
      </c>
      <c r="H310" s="211">
        <v>1</v>
      </c>
      <c r="I310" s="212"/>
      <c r="J310" s="213">
        <f>ROUND(I310*H310,2)</f>
        <v>0</v>
      </c>
      <c r="K310" s="209" t="s">
        <v>128</v>
      </c>
      <c r="L310" s="45"/>
      <c r="M310" s="214" t="s">
        <v>32</v>
      </c>
      <c r="N310" s="215" t="s">
        <v>48</v>
      </c>
      <c r="O310" s="85"/>
      <c r="P310" s="216">
        <f>O310*H310</f>
        <v>0</v>
      </c>
      <c r="Q310" s="216">
        <v>0.30399999999999999</v>
      </c>
      <c r="R310" s="216">
        <f>Q310*H310</f>
        <v>0.30399999999999999</v>
      </c>
      <c r="S310" s="216">
        <v>0</v>
      </c>
      <c r="T310" s="217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8" t="s">
        <v>129</v>
      </c>
      <c r="AT310" s="218" t="s">
        <v>124</v>
      </c>
      <c r="AU310" s="218" t="s">
        <v>21</v>
      </c>
      <c r="AY310" s="17" t="s">
        <v>122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17" t="s">
        <v>85</v>
      </c>
      <c r="BK310" s="219">
        <f>ROUND(I310*H310,2)</f>
        <v>0</v>
      </c>
      <c r="BL310" s="17" t="s">
        <v>129</v>
      </c>
      <c r="BM310" s="218" t="s">
        <v>638</v>
      </c>
    </row>
    <row r="311" s="2" customFormat="1">
      <c r="A311" s="39"/>
      <c r="B311" s="40"/>
      <c r="C311" s="41"/>
      <c r="D311" s="220" t="s">
        <v>131</v>
      </c>
      <c r="E311" s="41"/>
      <c r="F311" s="221" t="s">
        <v>639</v>
      </c>
      <c r="G311" s="41"/>
      <c r="H311" s="41"/>
      <c r="I311" s="222"/>
      <c r="J311" s="41"/>
      <c r="K311" s="41"/>
      <c r="L311" s="45"/>
      <c r="M311" s="223"/>
      <c r="N311" s="224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7" t="s">
        <v>131</v>
      </c>
      <c r="AU311" s="17" t="s">
        <v>21</v>
      </c>
    </row>
    <row r="312" s="2" customFormat="1">
      <c r="A312" s="39"/>
      <c r="B312" s="40"/>
      <c r="C312" s="41"/>
      <c r="D312" s="225" t="s">
        <v>133</v>
      </c>
      <c r="E312" s="41"/>
      <c r="F312" s="226" t="s">
        <v>640</v>
      </c>
      <c r="G312" s="41"/>
      <c r="H312" s="41"/>
      <c r="I312" s="222"/>
      <c r="J312" s="41"/>
      <c r="K312" s="41"/>
      <c r="L312" s="45"/>
      <c r="M312" s="223"/>
      <c r="N312" s="224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7" t="s">
        <v>133</v>
      </c>
      <c r="AU312" s="17" t="s">
        <v>21</v>
      </c>
    </row>
    <row r="313" s="13" customFormat="1">
      <c r="A313" s="13"/>
      <c r="B313" s="227"/>
      <c r="C313" s="228"/>
      <c r="D313" s="220" t="s">
        <v>135</v>
      </c>
      <c r="E313" s="229" t="s">
        <v>32</v>
      </c>
      <c r="F313" s="230" t="s">
        <v>641</v>
      </c>
      <c r="G313" s="228"/>
      <c r="H313" s="229" t="s">
        <v>32</v>
      </c>
      <c r="I313" s="231"/>
      <c r="J313" s="228"/>
      <c r="K313" s="228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135</v>
      </c>
      <c r="AU313" s="236" t="s">
        <v>21</v>
      </c>
      <c r="AV313" s="13" t="s">
        <v>85</v>
      </c>
      <c r="AW313" s="13" t="s">
        <v>39</v>
      </c>
      <c r="AX313" s="13" t="s">
        <v>77</v>
      </c>
      <c r="AY313" s="236" t="s">
        <v>122</v>
      </c>
    </row>
    <row r="314" s="14" customFormat="1">
      <c r="A314" s="14"/>
      <c r="B314" s="237"/>
      <c r="C314" s="238"/>
      <c r="D314" s="220" t="s">
        <v>135</v>
      </c>
      <c r="E314" s="239" t="s">
        <v>32</v>
      </c>
      <c r="F314" s="240" t="s">
        <v>85</v>
      </c>
      <c r="G314" s="238"/>
      <c r="H314" s="241">
        <v>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135</v>
      </c>
      <c r="AU314" s="247" t="s">
        <v>21</v>
      </c>
      <c r="AV314" s="14" t="s">
        <v>21</v>
      </c>
      <c r="AW314" s="14" t="s">
        <v>39</v>
      </c>
      <c r="AX314" s="14" t="s">
        <v>77</v>
      </c>
      <c r="AY314" s="247" t="s">
        <v>122</v>
      </c>
    </row>
    <row r="315" s="15" customFormat="1">
      <c r="A315" s="15"/>
      <c r="B315" s="248"/>
      <c r="C315" s="249"/>
      <c r="D315" s="220" t="s">
        <v>135</v>
      </c>
      <c r="E315" s="250" t="s">
        <v>32</v>
      </c>
      <c r="F315" s="251" t="s">
        <v>140</v>
      </c>
      <c r="G315" s="249"/>
      <c r="H315" s="252">
        <v>1</v>
      </c>
      <c r="I315" s="253"/>
      <c r="J315" s="249"/>
      <c r="K315" s="249"/>
      <c r="L315" s="254"/>
      <c r="M315" s="255"/>
      <c r="N315" s="256"/>
      <c r="O315" s="256"/>
      <c r="P315" s="256"/>
      <c r="Q315" s="256"/>
      <c r="R315" s="256"/>
      <c r="S315" s="256"/>
      <c r="T315" s="257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58" t="s">
        <v>135</v>
      </c>
      <c r="AU315" s="258" t="s">
        <v>21</v>
      </c>
      <c r="AV315" s="15" t="s">
        <v>129</v>
      </c>
      <c r="AW315" s="15" t="s">
        <v>39</v>
      </c>
      <c r="AX315" s="15" t="s">
        <v>85</v>
      </c>
      <c r="AY315" s="258" t="s">
        <v>122</v>
      </c>
    </row>
    <row r="316" s="2" customFormat="1" ht="16.5" customHeight="1">
      <c r="A316" s="39"/>
      <c r="B316" s="40"/>
      <c r="C316" s="207" t="s">
        <v>642</v>
      </c>
      <c r="D316" s="207" t="s">
        <v>124</v>
      </c>
      <c r="E316" s="208" t="s">
        <v>643</v>
      </c>
      <c r="F316" s="209" t="s">
        <v>644</v>
      </c>
      <c r="G316" s="210" t="s">
        <v>548</v>
      </c>
      <c r="H316" s="211">
        <v>4</v>
      </c>
      <c r="I316" s="212"/>
      <c r="J316" s="213">
        <f>ROUND(I316*H316,2)</f>
        <v>0</v>
      </c>
      <c r="K316" s="209" t="s">
        <v>32</v>
      </c>
      <c r="L316" s="45"/>
      <c r="M316" s="214" t="s">
        <v>32</v>
      </c>
      <c r="N316" s="215" t="s">
        <v>48</v>
      </c>
      <c r="O316" s="85"/>
      <c r="P316" s="216">
        <f>O316*H316</f>
        <v>0</v>
      </c>
      <c r="Q316" s="216">
        <v>0.34089999999999998</v>
      </c>
      <c r="R316" s="216">
        <f>Q316*H316</f>
        <v>1.3635999999999999</v>
      </c>
      <c r="S316" s="216">
        <v>0</v>
      </c>
      <c r="T316" s="21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8" t="s">
        <v>129</v>
      </c>
      <c r="AT316" s="218" t="s">
        <v>124</v>
      </c>
      <c r="AU316" s="218" t="s">
        <v>21</v>
      </c>
      <c r="AY316" s="17" t="s">
        <v>122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17" t="s">
        <v>85</v>
      </c>
      <c r="BK316" s="219">
        <f>ROUND(I316*H316,2)</f>
        <v>0</v>
      </c>
      <c r="BL316" s="17" t="s">
        <v>129</v>
      </c>
      <c r="BM316" s="218" t="s">
        <v>645</v>
      </c>
    </row>
    <row r="317" s="2" customFormat="1">
      <c r="A317" s="39"/>
      <c r="B317" s="40"/>
      <c r="C317" s="41"/>
      <c r="D317" s="220" t="s">
        <v>131</v>
      </c>
      <c r="E317" s="41"/>
      <c r="F317" s="221" t="s">
        <v>646</v>
      </c>
      <c r="G317" s="41"/>
      <c r="H317" s="41"/>
      <c r="I317" s="222"/>
      <c r="J317" s="41"/>
      <c r="K317" s="41"/>
      <c r="L317" s="45"/>
      <c r="M317" s="223"/>
      <c r="N317" s="224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7" t="s">
        <v>131</v>
      </c>
      <c r="AU317" s="17" t="s">
        <v>21</v>
      </c>
    </row>
    <row r="318" s="14" customFormat="1">
      <c r="A318" s="14"/>
      <c r="B318" s="237"/>
      <c r="C318" s="238"/>
      <c r="D318" s="220" t="s">
        <v>135</v>
      </c>
      <c r="E318" s="239" t="s">
        <v>32</v>
      </c>
      <c r="F318" s="240" t="s">
        <v>129</v>
      </c>
      <c r="G318" s="238"/>
      <c r="H318" s="241">
        <v>4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135</v>
      </c>
      <c r="AU318" s="247" t="s">
        <v>21</v>
      </c>
      <c r="AV318" s="14" t="s">
        <v>21</v>
      </c>
      <c r="AW318" s="14" t="s">
        <v>39</v>
      </c>
      <c r="AX318" s="14" t="s">
        <v>77</v>
      </c>
      <c r="AY318" s="247" t="s">
        <v>122</v>
      </c>
    </row>
    <row r="319" s="15" customFormat="1">
      <c r="A319" s="15"/>
      <c r="B319" s="248"/>
      <c r="C319" s="249"/>
      <c r="D319" s="220" t="s">
        <v>135</v>
      </c>
      <c r="E319" s="250" t="s">
        <v>32</v>
      </c>
      <c r="F319" s="251" t="s">
        <v>140</v>
      </c>
      <c r="G319" s="249"/>
      <c r="H319" s="252">
        <v>4</v>
      </c>
      <c r="I319" s="253"/>
      <c r="J319" s="249"/>
      <c r="K319" s="249"/>
      <c r="L319" s="254"/>
      <c r="M319" s="255"/>
      <c r="N319" s="256"/>
      <c r="O319" s="256"/>
      <c r="P319" s="256"/>
      <c r="Q319" s="256"/>
      <c r="R319" s="256"/>
      <c r="S319" s="256"/>
      <c r="T319" s="257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8" t="s">
        <v>135</v>
      </c>
      <c r="AU319" s="258" t="s">
        <v>21</v>
      </c>
      <c r="AV319" s="15" t="s">
        <v>129</v>
      </c>
      <c r="AW319" s="15" t="s">
        <v>39</v>
      </c>
      <c r="AX319" s="15" t="s">
        <v>85</v>
      </c>
      <c r="AY319" s="258" t="s">
        <v>122</v>
      </c>
    </row>
    <row r="320" s="2" customFormat="1" ht="16.5" customHeight="1">
      <c r="A320" s="39"/>
      <c r="B320" s="40"/>
      <c r="C320" s="259" t="s">
        <v>647</v>
      </c>
      <c r="D320" s="259" t="s">
        <v>275</v>
      </c>
      <c r="E320" s="260" t="s">
        <v>648</v>
      </c>
      <c r="F320" s="261" t="s">
        <v>649</v>
      </c>
      <c r="G320" s="262" t="s">
        <v>548</v>
      </c>
      <c r="H320" s="263">
        <v>4</v>
      </c>
      <c r="I320" s="264"/>
      <c r="J320" s="265">
        <f>ROUND(I320*H320,2)</f>
        <v>0</v>
      </c>
      <c r="K320" s="261" t="s">
        <v>128</v>
      </c>
      <c r="L320" s="266"/>
      <c r="M320" s="267" t="s">
        <v>32</v>
      </c>
      <c r="N320" s="268" t="s">
        <v>48</v>
      </c>
      <c r="O320" s="85"/>
      <c r="P320" s="216">
        <f>O320*H320</f>
        <v>0</v>
      </c>
      <c r="Q320" s="216">
        <v>0.0047000000000000002</v>
      </c>
      <c r="R320" s="216">
        <f>Q320*H320</f>
        <v>0.018800000000000001</v>
      </c>
      <c r="S320" s="216">
        <v>0</v>
      </c>
      <c r="T320" s="21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8" t="s">
        <v>188</v>
      </c>
      <c r="AT320" s="218" t="s">
        <v>275</v>
      </c>
      <c r="AU320" s="218" t="s">
        <v>21</v>
      </c>
      <c r="AY320" s="17" t="s">
        <v>122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17" t="s">
        <v>85</v>
      </c>
      <c r="BK320" s="219">
        <f>ROUND(I320*H320,2)</f>
        <v>0</v>
      </c>
      <c r="BL320" s="17" t="s">
        <v>129</v>
      </c>
      <c r="BM320" s="218" t="s">
        <v>650</v>
      </c>
    </row>
    <row r="321" s="2" customFormat="1">
      <c r="A321" s="39"/>
      <c r="B321" s="40"/>
      <c r="C321" s="41"/>
      <c r="D321" s="220" t="s">
        <v>131</v>
      </c>
      <c r="E321" s="41"/>
      <c r="F321" s="221" t="s">
        <v>649</v>
      </c>
      <c r="G321" s="41"/>
      <c r="H321" s="41"/>
      <c r="I321" s="222"/>
      <c r="J321" s="41"/>
      <c r="K321" s="41"/>
      <c r="L321" s="45"/>
      <c r="M321" s="223"/>
      <c r="N321" s="224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7" t="s">
        <v>131</v>
      </c>
      <c r="AU321" s="17" t="s">
        <v>21</v>
      </c>
    </row>
    <row r="322" s="2" customFormat="1" ht="24.15" customHeight="1">
      <c r="A322" s="39"/>
      <c r="B322" s="40"/>
      <c r="C322" s="207" t="s">
        <v>651</v>
      </c>
      <c r="D322" s="207" t="s">
        <v>124</v>
      </c>
      <c r="E322" s="208" t="s">
        <v>652</v>
      </c>
      <c r="F322" s="209" t="s">
        <v>653</v>
      </c>
      <c r="G322" s="210" t="s">
        <v>182</v>
      </c>
      <c r="H322" s="211">
        <v>11.843999999999999</v>
      </c>
      <c r="I322" s="212"/>
      <c r="J322" s="213">
        <f>ROUND(I322*H322,2)</f>
        <v>0</v>
      </c>
      <c r="K322" s="209" t="s">
        <v>128</v>
      </c>
      <c r="L322" s="45"/>
      <c r="M322" s="214" t="s">
        <v>32</v>
      </c>
      <c r="N322" s="215" t="s">
        <v>48</v>
      </c>
      <c r="O322" s="85"/>
      <c r="P322" s="216">
        <f>O322*H322</f>
        <v>0</v>
      </c>
      <c r="Q322" s="216">
        <v>0.04512</v>
      </c>
      <c r="R322" s="216">
        <f>Q322*H322</f>
        <v>0.53440127999999998</v>
      </c>
      <c r="S322" s="216">
        <v>0</v>
      </c>
      <c r="T322" s="217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8" t="s">
        <v>129</v>
      </c>
      <c r="AT322" s="218" t="s">
        <v>124</v>
      </c>
      <c r="AU322" s="218" t="s">
        <v>21</v>
      </c>
      <c r="AY322" s="17" t="s">
        <v>122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17" t="s">
        <v>85</v>
      </c>
      <c r="BK322" s="219">
        <f>ROUND(I322*H322,2)</f>
        <v>0</v>
      </c>
      <c r="BL322" s="17" t="s">
        <v>129</v>
      </c>
      <c r="BM322" s="218" t="s">
        <v>654</v>
      </c>
    </row>
    <row r="323" s="2" customFormat="1">
      <c r="A323" s="39"/>
      <c r="B323" s="40"/>
      <c r="C323" s="41"/>
      <c r="D323" s="220" t="s">
        <v>131</v>
      </c>
      <c r="E323" s="41"/>
      <c r="F323" s="221" t="s">
        <v>655</v>
      </c>
      <c r="G323" s="41"/>
      <c r="H323" s="41"/>
      <c r="I323" s="222"/>
      <c r="J323" s="41"/>
      <c r="K323" s="41"/>
      <c r="L323" s="45"/>
      <c r="M323" s="223"/>
      <c r="N323" s="224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7" t="s">
        <v>131</v>
      </c>
      <c r="AU323" s="17" t="s">
        <v>21</v>
      </c>
    </row>
    <row r="324" s="2" customFormat="1">
      <c r="A324" s="39"/>
      <c r="B324" s="40"/>
      <c r="C324" s="41"/>
      <c r="D324" s="225" t="s">
        <v>133</v>
      </c>
      <c r="E324" s="41"/>
      <c r="F324" s="226" t="s">
        <v>656</v>
      </c>
      <c r="G324" s="41"/>
      <c r="H324" s="41"/>
      <c r="I324" s="222"/>
      <c r="J324" s="41"/>
      <c r="K324" s="41"/>
      <c r="L324" s="45"/>
      <c r="M324" s="223"/>
      <c r="N324" s="224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7" t="s">
        <v>133</v>
      </c>
      <c r="AU324" s="17" t="s">
        <v>21</v>
      </c>
    </row>
    <row r="325" s="14" customFormat="1">
      <c r="A325" s="14"/>
      <c r="B325" s="237"/>
      <c r="C325" s="238"/>
      <c r="D325" s="220" t="s">
        <v>135</v>
      </c>
      <c r="E325" s="239" t="s">
        <v>32</v>
      </c>
      <c r="F325" s="240" t="s">
        <v>657</v>
      </c>
      <c r="G325" s="238"/>
      <c r="H325" s="241">
        <v>11.843999999999999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135</v>
      </c>
      <c r="AU325" s="247" t="s">
        <v>21</v>
      </c>
      <c r="AV325" s="14" t="s">
        <v>21</v>
      </c>
      <c r="AW325" s="14" t="s">
        <v>39</v>
      </c>
      <c r="AX325" s="14" t="s">
        <v>77</v>
      </c>
      <c r="AY325" s="247" t="s">
        <v>122</v>
      </c>
    </row>
    <row r="326" s="15" customFormat="1">
      <c r="A326" s="15"/>
      <c r="B326" s="248"/>
      <c r="C326" s="249"/>
      <c r="D326" s="220" t="s">
        <v>135</v>
      </c>
      <c r="E326" s="250" t="s">
        <v>32</v>
      </c>
      <c r="F326" s="251" t="s">
        <v>140</v>
      </c>
      <c r="G326" s="249"/>
      <c r="H326" s="252">
        <v>11.843999999999999</v>
      </c>
      <c r="I326" s="253"/>
      <c r="J326" s="249"/>
      <c r="K326" s="249"/>
      <c r="L326" s="254"/>
      <c r="M326" s="255"/>
      <c r="N326" s="256"/>
      <c r="O326" s="256"/>
      <c r="P326" s="256"/>
      <c r="Q326" s="256"/>
      <c r="R326" s="256"/>
      <c r="S326" s="256"/>
      <c r="T326" s="257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8" t="s">
        <v>135</v>
      </c>
      <c r="AU326" s="258" t="s">
        <v>21</v>
      </c>
      <c r="AV326" s="15" t="s">
        <v>129</v>
      </c>
      <c r="AW326" s="15" t="s">
        <v>39</v>
      </c>
      <c r="AX326" s="15" t="s">
        <v>85</v>
      </c>
      <c r="AY326" s="258" t="s">
        <v>122</v>
      </c>
    </row>
    <row r="327" s="2" customFormat="1" ht="21.75" customHeight="1">
      <c r="A327" s="39"/>
      <c r="B327" s="40"/>
      <c r="C327" s="207" t="s">
        <v>658</v>
      </c>
      <c r="D327" s="207" t="s">
        <v>124</v>
      </c>
      <c r="E327" s="208" t="s">
        <v>659</v>
      </c>
      <c r="F327" s="209" t="s">
        <v>660</v>
      </c>
      <c r="G327" s="210" t="s">
        <v>548</v>
      </c>
      <c r="H327" s="211">
        <v>2</v>
      </c>
      <c r="I327" s="212"/>
      <c r="J327" s="213">
        <f>ROUND(I327*H327,2)</f>
        <v>0</v>
      </c>
      <c r="K327" s="209" t="s">
        <v>128</v>
      </c>
      <c r="L327" s="45"/>
      <c r="M327" s="214" t="s">
        <v>32</v>
      </c>
      <c r="N327" s="215" t="s">
        <v>48</v>
      </c>
      <c r="O327" s="85"/>
      <c r="P327" s="216">
        <f>O327*H327</f>
        <v>0</v>
      </c>
      <c r="Q327" s="216">
        <v>0.21734000000000001</v>
      </c>
      <c r="R327" s="216">
        <f>Q327*H327</f>
        <v>0.43468000000000001</v>
      </c>
      <c r="S327" s="216">
        <v>0</v>
      </c>
      <c r="T327" s="217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8" t="s">
        <v>129</v>
      </c>
      <c r="AT327" s="218" t="s">
        <v>124</v>
      </c>
      <c r="AU327" s="218" t="s">
        <v>21</v>
      </c>
      <c r="AY327" s="17" t="s">
        <v>122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17" t="s">
        <v>85</v>
      </c>
      <c r="BK327" s="219">
        <f>ROUND(I327*H327,2)</f>
        <v>0</v>
      </c>
      <c r="BL327" s="17" t="s">
        <v>129</v>
      </c>
      <c r="BM327" s="218" t="s">
        <v>661</v>
      </c>
    </row>
    <row r="328" s="2" customFormat="1">
      <c r="A328" s="39"/>
      <c r="B328" s="40"/>
      <c r="C328" s="41"/>
      <c r="D328" s="220" t="s">
        <v>131</v>
      </c>
      <c r="E328" s="41"/>
      <c r="F328" s="221" t="s">
        <v>662</v>
      </c>
      <c r="G328" s="41"/>
      <c r="H328" s="41"/>
      <c r="I328" s="222"/>
      <c r="J328" s="41"/>
      <c r="K328" s="41"/>
      <c r="L328" s="45"/>
      <c r="M328" s="223"/>
      <c r="N328" s="224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7" t="s">
        <v>131</v>
      </c>
      <c r="AU328" s="17" t="s">
        <v>21</v>
      </c>
    </row>
    <row r="329" s="2" customFormat="1">
      <c r="A329" s="39"/>
      <c r="B329" s="40"/>
      <c r="C329" s="41"/>
      <c r="D329" s="225" t="s">
        <v>133</v>
      </c>
      <c r="E329" s="41"/>
      <c r="F329" s="226" t="s">
        <v>663</v>
      </c>
      <c r="G329" s="41"/>
      <c r="H329" s="41"/>
      <c r="I329" s="222"/>
      <c r="J329" s="41"/>
      <c r="K329" s="41"/>
      <c r="L329" s="45"/>
      <c r="M329" s="223"/>
      <c r="N329" s="224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7" t="s">
        <v>133</v>
      </c>
      <c r="AU329" s="17" t="s">
        <v>21</v>
      </c>
    </row>
    <row r="330" s="14" customFormat="1">
      <c r="A330" s="14"/>
      <c r="B330" s="237"/>
      <c r="C330" s="238"/>
      <c r="D330" s="220" t="s">
        <v>135</v>
      </c>
      <c r="E330" s="239" t="s">
        <v>32</v>
      </c>
      <c r="F330" s="240" t="s">
        <v>21</v>
      </c>
      <c r="G330" s="238"/>
      <c r="H330" s="241">
        <v>2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135</v>
      </c>
      <c r="AU330" s="247" t="s">
        <v>21</v>
      </c>
      <c r="AV330" s="14" t="s">
        <v>21</v>
      </c>
      <c r="AW330" s="14" t="s">
        <v>39</v>
      </c>
      <c r="AX330" s="14" t="s">
        <v>77</v>
      </c>
      <c r="AY330" s="247" t="s">
        <v>122</v>
      </c>
    </row>
    <row r="331" s="15" customFormat="1">
      <c r="A331" s="15"/>
      <c r="B331" s="248"/>
      <c r="C331" s="249"/>
      <c r="D331" s="220" t="s">
        <v>135</v>
      </c>
      <c r="E331" s="250" t="s">
        <v>32</v>
      </c>
      <c r="F331" s="251" t="s">
        <v>140</v>
      </c>
      <c r="G331" s="249"/>
      <c r="H331" s="252">
        <v>2</v>
      </c>
      <c r="I331" s="253"/>
      <c r="J331" s="249"/>
      <c r="K331" s="249"/>
      <c r="L331" s="254"/>
      <c r="M331" s="255"/>
      <c r="N331" s="256"/>
      <c r="O331" s="256"/>
      <c r="P331" s="256"/>
      <c r="Q331" s="256"/>
      <c r="R331" s="256"/>
      <c r="S331" s="256"/>
      <c r="T331" s="257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8" t="s">
        <v>135</v>
      </c>
      <c r="AU331" s="258" t="s">
        <v>21</v>
      </c>
      <c r="AV331" s="15" t="s">
        <v>129</v>
      </c>
      <c r="AW331" s="15" t="s">
        <v>39</v>
      </c>
      <c r="AX331" s="15" t="s">
        <v>85</v>
      </c>
      <c r="AY331" s="258" t="s">
        <v>122</v>
      </c>
    </row>
    <row r="332" s="2" customFormat="1" ht="16.5" customHeight="1">
      <c r="A332" s="39"/>
      <c r="B332" s="40"/>
      <c r="C332" s="259" t="s">
        <v>664</v>
      </c>
      <c r="D332" s="259" t="s">
        <v>275</v>
      </c>
      <c r="E332" s="260" t="s">
        <v>665</v>
      </c>
      <c r="F332" s="261" t="s">
        <v>666</v>
      </c>
      <c r="G332" s="262" t="s">
        <v>548</v>
      </c>
      <c r="H332" s="263">
        <v>2</v>
      </c>
      <c r="I332" s="264"/>
      <c r="J332" s="265">
        <f>ROUND(I332*H332,2)</f>
        <v>0</v>
      </c>
      <c r="K332" s="261" t="s">
        <v>128</v>
      </c>
      <c r="L332" s="266"/>
      <c r="M332" s="267" t="s">
        <v>32</v>
      </c>
      <c r="N332" s="268" t="s">
        <v>48</v>
      </c>
      <c r="O332" s="85"/>
      <c r="P332" s="216">
        <f>O332*H332</f>
        <v>0</v>
      </c>
      <c r="Q332" s="216">
        <v>0.080000000000000002</v>
      </c>
      <c r="R332" s="216">
        <f>Q332*H332</f>
        <v>0.16</v>
      </c>
      <c r="S332" s="216">
        <v>0</v>
      </c>
      <c r="T332" s="21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18" t="s">
        <v>188</v>
      </c>
      <c r="AT332" s="218" t="s">
        <v>275</v>
      </c>
      <c r="AU332" s="218" t="s">
        <v>21</v>
      </c>
      <c r="AY332" s="17" t="s">
        <v>122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17" t="s">
        <v>85</v>
      </c>
      <c r="BK332" s="219">
        <f>ROUND(I332*H332,2)</f>
        <v>0</v>
      </c>
      <c r="BL332" s="17" t="s">
        <v>129</v>
      </c>
      <c r="BM332" s="218" t="s">
        <v>667</v>
      </c>
    </row>
    <row r="333" s="2" customFormat="1">
      <c r="A333" s="39"/>
      <c r="B333" s="40"/>
      <c r="C333" s="41"/>
      <c r="D333" s="220" t="s">
        <v>131</v>
      </c>
      <c r="E333" s="41"/>
      <c r="F333" s="221" t="s">
        <v>666</v>
      </c>
      <c r="G333" s="41"/>
      <c r="H333" s="41"/>
      <c r="I333" s="222"/>
      <c r="J333" s="41"/>
      <c r="K333" s="41"/>
      <c r="L333" s="45"/>
      <c r="M333" s="223"/>
      <c r="N333" s="224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7" t="s">
        <v>131</v>
      </c>
      <c r="AU333" s="17" t="s">
        <v>21</v>
      </c>
    </row>
    <row r="334" s="14" customFormat="1">
      <c r="A334" s="14"/>
      <c r="B334" s="237"/>
      <c r="C334" s="238"/>
      <c r="D334" s="220" t="s">
        <v>135</v>
      </c>
      <c r="E334" s="239" t="s">
        <v>32</v>
      </c>
      <c r="F334" s="240" t="s">
        <v>21</v>
      </c>
      <c r="G334" s="238"/>
      <c r="H334" s="241">
        <v>2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135</v>
      </c>
      <c r="AU334" s="247" t="s">
        <v>21</v>
      </c>
      <c r="AV334" s="14" t="s">
        <v>21</v>
      </c>
      <c r="AW334" s="14" t="s">
        <v>39</v>
      </c>
      <c r="AX334" s="14" t="s">
        <v>77</v>
      </c>
      <c r="AY334" s="247" t="s">
        <v>122</v>
      </c>
    </row>
    <row r="335" s="15" customFormat="1">
      <c r="A335" s="15"/>
      <c r="B335" s="248"/>
      <c r="C335" s="249"/>
      <c r="D335" s="220" t="s">
        <v>135</v>
      </c>
      <c r="E335" s="250" t="s">
        <v>32</v>
      </c>
      <c r="F335" s="251" t="s">
        <v>140</v>
      </c>
      <c r="G335" s="249"/>
      <c r="H335" s="252">
        <v>2</v>
      </c>
      <c r="I335" s="253"/>
      <c r="J335" s="249"/>
      <c r="K335" s="249"/>
      <c r="L335" s="254"/>
      <c r="M335" s="255"/>
      <c r="N335" s="256"/>
      <c r="O335" s="256"/>
      <c r="P335" s="256"/>
      <c r="Q335" s="256"/>
      <c r="R335" s="256"/>
      <c r="S335" s="256"/>
      <c r="T335" s="257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8" t="s">
        <v>135</v>
      </c>
      <c r="AU335" s="258" t="s">
        <v>21</v>
      </c>
      <c r="AV335" s="15" t="s">
        <v>129</v>
      </c>
      <c r="AW335" s="15" t="s">
        <v>39</v>
      </c>
      <c r="AX335" s="15" t="s">
        <v>85</v>
      </c>
      <c r="AY335" s="258" t="s">
        <v>122</v>
      </c>
    </row>
    <row r="336" s="2" customFormat="1" ht="16.5" customHeight="1">
      <c r="A336" s="39"/>
      <c r="B336" s="40"/>
      <c r="C336" s="207" t="s">
        <v>251</v>
      </c>
      <c r="D336" s="207" t="s">
        <v>124</v>
      </c>
      <c r="E336" s="208" t="s">
        <v>668</v>
      </c>
      <c r="F336" s="209" t="s">
        <v>669</v>
      </c>
      <c r="G336" s="210" t="s">
        <v>548</v>
      </c>
      <c r="H336" s="211">
        <v>4</v>
      </c>
      <c r="I336" s="212"/>
      <c r="J336" s="213">
        <f>ROUND(I336*H336,2)</f>
        <v>0</v>
      </c>
      <c r="K336" s="209" t="s">
        <v>128</v>
      </c>
      <c r="L336" s="45"/>
      <c r="M336" s="214" t="s">
        <v>32</v>
      </c>
      <c r="N336" s="215" t="s">
        <v>48</v>
      </c>
      <c r="O336" s="85"/>
      <c r="P336" s="216">
        <f>O336*H336</f>
        <v>0</v>
      </c>
      <c r="Q336" s="216">
        <v>0.21734000000000001</v>
      </c>
      <c r="R336" s="216">
        <f>Q336*H336</f>
        <v>0.86936000000000002</v>
      </c>
      <c r="S336" s="216">
        <v>0</v>
      </c>
      <c r="T336" s="21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8" t="s">
        <v>129</v>
      </c>
      <c r="AT336" s="218" t="s">
        <v>124</v>
      </c>
      <c r="AU336" s="218" t="s">
        <v>21</v>
      </c>
      <c r="AY336" s="17" t="s">
        <v>122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17" t="s">
        <v>85</v>
      </c>
      <c r="BK336" s="219">
        <f>ROUND(I336*H336,2)</f>
        <v>0</v>
      </c>
      <c r="BL336" s="17" t="s">
        <v>129</v>
      </c>
      <c r="BM336" s="218" t="s">
        <v>670</v>
      </c>
    </row>
    <row r="337" s="2" customFormat="1">
      <c r="A337" s="39"/>
      <c r="B337" s="40"/>
      <c r="C337" s="41"/>
      <c r="D337" s="220" t="s">
        <v>131</v>
      </c>
      <c r="E337" s="41"/>
      <c r="F337" s="221" t="s">
        <v>669</v>
      </c>
      <c r="G337" s="41"/>
      <c r="H337" s="41"/>
      <c r="I337" s="222"/>
      <c r="J337" s="41"/>
      <c r="K337" s="41"/>
      <c r="L337" s="45"/>
      <c r="M337" s="223"/>
      <c r="N337" s="224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7" t="s">
        <v>131</v>
      </c>
      <c r="AU337" s="17" t="s">
        <v>21</v>
      </c>
    </row>
    <row r="338" s="2" customFormat="1">
      <c r="A338" s="39"/>
      <c r="B338" s="40"/>
      <c r="C338" s="41"/>
      <c r="D338" s="225" t="s">
        <v>133</v>
      </c>
      <c r="E338" s="41"/>
      <c r="F338" s="226" t="s">
        <v>671</v>
      </c>
      <c r="G338" s="41"/>
      <c r="H338" s="41"/>
      <c r="I338" s="222"/>
      <c r="J338" s="41"/>
      <c r="K338" s="41"/>
      <c r="L338" s="45"/>
      <c r="M338" s="223"/>
      <c r="N338" s="224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7" t="s">
        <v>133</v>
      </c>
      <c r="AU338" s="17" t="s">
        <v>21</v>
      </c>
    </row>
    <row r="339" s="13" customFormat="1">
      <c r="A339" s="13"/>
      <c r="B339" s="227"/>
      <c r="C339" s="228"/>
      <c r="D339" s="220" t="s">
        <v>135</v>
      </c>
      <c r="E339" s="229" t="s">
        <v>32</v>
      </c>
      <c r="F339" s="230" t="s">
        <v>672</v>
      </c>
      <c r="G339" s="228"/>
      <c r="H339" s="229" t="s">
        <v>32</v>
      </c>
      <c r="I339" s="231"/>
      <c r="J339" s="228"/>
      <c r="K339" s="228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135</v>
      </c>
      <c r="AU339" s="236" t="s">
        <v>21</v>
      </c>
      <c r="AV339" s="13" t="s">
        <v>85</v>
      </c>
      <c r="AW339" s="13" t="s">
        <v>39</v>
      </c>
      <c r="AX339" s="13" t="s">
        <v>77</v>
      </c>
      <c r="AY339" s="236" t="s">
        <v>122</v>
      </c>
    </row>
    <row r="340" s="14" customFormat="1">
      <c r="A340" s="14"/>
      <c r="B340" s="237"/>
      <c r="C340" s="238"/>
      <c r="D340" s="220" t="s">
        <v>135</v>
      </c>
      <c r="E340" s="239" t="s">
        <v>32</v>
      </c>
      <c r="F340" s="240" t="s">
        <v>129</v>
      </c>
      <c r="G340" s="238"/>
      <c r="H340" s="241">
        <v>4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135</v>
      </c>
      <c r="AU340" s="247" t="s">
        <v>21</v>
      </c>
      <c r="AV340" s="14" t="s">
        <v>21</v>
      </c>
      <c r="AW340" s="14" t="s">
        <v>39</v>
      </c>
      <c r="AX340" s="14" t="s">
        <v>85</v>
      </c>
      <c r="AY340" s="247" t="s">
        <v>122</v>
      </c>
    </row>
    <row r="341" s="2" customFormat="1" ht="16.5" customHeight="1">
      <c r="A341" s="39"/>
      <c r="B341" s="40"/>
      <c r="C341" s="259" t="s">
        <v>673</v>
      </c>
      <c r="D341" s="259" t="s">
        <v>275</v>
      </c>
      <c r="E341" s="260" t="s">
        <v>674</v>
      </c>
      <c r="F341" s="261" t="s">
        <v>675</v>
      </c>
      <c r="G341" s="262" t="s">
        <v>548</v>
      </c>
      <c r="H341" s="263">
        <v>4</v>
      </c>
      <c r="I341" s="264"/>
      <c r="J341" s="265">
        <f>ROUND(I341*H341,2)</f>
        <v>0</v>
      </c>
      <c r="K341" s="261" t="s">
        <v>128</v>
      </c>
      <c r="L341" s="266"/>
      <c r="M341" s="267" t="s">
        <v>32</v>
      </c>
      <c r="N341" s="268" t="s">
        <v>48</v>
      </c>
      <c r="O341" s="85"/>
      <c r="P341" s="216">
        <f>O341*H341</f>
        <v>0</v>
      </c>
      <c r="Q341" s="216">
        <v>0.059999999999999998</v>
      </c>
      <c r="R341" s="216">
        <f>Q341*H341</f>
        <v>0.23999999999999999</v>
      </c>
      <c r="S341" s="216">
        <v>0</v>
      </c>
      <c r="T341" s="21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18" t="s">
        <v>188</v>
      </c>
      <c r="AT341" s="218" t="s">
        <v>275</v>
      </c>
      <c r="AU341" s="218" t="s">
        <v>21</v>
      </c>
      <c r="AY341" s="17" t="s">
        <v>122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17" t="s">
        <v>85</v>
      </c>
      <c r="BK341" s="219">
        <f>ROUND(I341*H341,2)</f>
        <v>0</v>
      </c>
      <c r="BL341" s="17" t="s">
        <v>129</v>
      </c>
      <c r="BM341" s="218" t="s">
        <v>676</v>
      </c>
    </row>
    <row r="342" s="2" customFormat="1">
      <c r="A342" s="39"/>
      <c r="B342" s="40"/>
      <c r="C342" s="41"/>
      <c r="D342" s="220" t="s">
        <v>131</v>
      </c>
      <c r="E342" s="41"/>
      <c r="F342" s="221" t="s">
        <v>675</v>
      </c>
      <c r="G342" s="41"/>
      <c r="H342" s="41"/>
      <c r="I342" s="222"/>
      <c r="J342" s="41"/>
      <c r="K342" s="41"/>
      <c r="L342" s="45"/>
      <c r="M342" s="223"/>
      <c r="N342" s="224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7" t="s">
        <v>131</v>
      </c>
      <c r="AU342" s="17" t="s">
        <v>21</v>
      </c>
    </row>
    <row r="343" s="2" customFormat="1" ht="16.5" customHeight="1">
      <c r="A343" s="39"/>
      <c r="B343" s="40"/>
      <c r="C343" s="259" t="s">
        <v>677</v>
      </c>
      <c r="D343" s="259" t="s">
        <v>275</v>
      </c>
      <c r="E343" s="260" t="s">
        <v>678</v>
      </c>
      <c r="F343" s="261" t="s">
        <v>679</v>
      </c>
      <c r="G343" s="262" t="s">
        <v>548</v>
      </c>
      <c r="H343" s="263">
        <v>4</v>
      </c>
      <c r="I343" s="264"/>
      <c r="J343" s="265">
        <f>ROUND(I343*H343,2)</f>
        <v>0</v>
      </c>
      <c r="K343" s="261" t="s">
        <v>128</v>
      </c>
      <c r="L343" s="266"/>
      <c r="M343" s="267" t="s">
        <v>32</v>
      </c>
      <c r="N343" s="268" t="s">
        <v>48</v>
      </c>
      <c r="O343" s="85"/>
      <c r="P343" s="216">
        <f>O343*H343</f>
        <v>0</v>
      </c>
      <c r="Q343" s="216">
        <v>0.0040000000000000001</v>
      </c>
      <c r="R343" s="216">
        <f>Q343*H343</f>
        <v>0.016</v>
      </c>
      <c r="S343" s="216">
        <v>0</v>
      </c>
      <c r="T343" s="21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8" t="s">
        <v>188</v>
      </c>
      <c r="AT343" s="218" t="s">
        <v>275</v>
      </c>
      <c r="AU343" s="218" t="s">
        <v>21</v>
      </c>
      <c r="AY343" s="17" t="s">
        <v>122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7" t="s">
        <v>85</v>
      </c>
      <c r="BK343" s="219">
        <f>ROUND(I343*H343,2)</f>
        <v>0</v>
      </c>
      <c r="BL343" s="17" t="s">
        <v>129</v>
      </c>
      <c r="BM343" s="218" t="s">
        <v>680</v>
      </c>
    </row>
    <row r="344" s="2" customFormat="1">
      <c r="A344" s="39"/>
      <c r="B344" s="40"/>
      <c r="C344" s="41"/>
      <c r="D344" s="220" t="s">
        <v>131</v>
      </c>
      <c r="E344" s="41"/>
      <c r="F344" s="221" t="s">
        <v>679</v>
      </c>
      <c r="G344" s="41"/>
      <c r="H344" s="41"/>
      <c r="I344" s="222"/>
      <c r="J344" s="41"/>
      <c r="K344" s="41"/>
      <c r="L344" s="45"/>
      <c r="M344" s="223"/>
      <c r="N344" s="224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7" t="s">
        <v>131</v>
      </c>
      <c r="AU344" s="17" t="s">
        <v>21</v>
      </c>
    </row>
    <row r="345" s="12" customFormat="1" ht="22.8" customHeight="1">
      <c r="A345" s="12"/>
      <c r="B345" s="191"/>
      <c r="C345" s="192"/>
      <c r="D345" s="193" t="s">
        <v>76</v>
      </c>
      <c r="E345" s="205" t="s">
        <v>199</v>
      </c>
      <c r="F345" s="205" t="s">
        <v>330</v>
      </c>
      <c r="G345" s="192"/>
      <c r="H345" s="192"/>
      <c r="I345" s="195"/>
      <c r="J345" s="206">
        <f>BK345</f>
        <v>0</v>
      </c>
      <c r="K345" s="192"/>
      <c r="L345" s="197"/>
      <c r="M345" s="198"/>
      <c r="N345" s="199"/>
      <c r="O345" s="199"/>
      <c r="P345" s="200">
        <v>0</v>
      </c>
      <c r="Q345" s="199"/>
      <c r="R345" s="200">
        <v>0</v>
      </c>
      <c r="S345" s="199"/>
      <c r="T345" s="201"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2" t="s">
        <v>85</v>
      </c>
      <c r="AT345" s="203" t="s">
        <v>76</v>
      </c>
      <c r="AU345" s="203" t="s">
        <v>85</v>
      </c>
      <c r="AY345" s="202" t="s">
        <v>122</v>
      </c>
      <c r="BK345" s="204">
        <v>0</v>
      </c>
    </row>
    <row r="346" s="12" customFormat="1" ht="22.8" customHeight="1">
      <c r="A346" s="12"/>
      <c r="B346" s="191"/>
      <c r="C346" s="192"/>
      <c r="D346" s="193" t="s">
        <v>76</v>
      </c>
      <c r="E346" s="205" t="s">
        <v>423</v>
      </c>
      <c r="F346" s="205" t="s">
        <v>424</v>
      </c>
      <c r="G346" s="192"/>
      <c r="H346" s="192"/>
      <c r="I346" s="195"/>
      <c r="J346" s="206">
        <f>BK346</f>
        <v>0</v>
      </c>
      <c r="K346" s="192"/>
      <c r="L346" s="197"/>
      <c r="M346" s="198"/>
      <c r="N346" s="199"/>
      <c r="O346" s="199"/>
      <c r="P346" s="200">
        <f>SUM(P347:P349)</f>
        <v>0</v>
      </c>
      <c r="Q346" s="199"/>
      <c r="R346" s="200">
        <f>SUM(R347:R349)</f>
        <v>0</v>
      </c>
      <c r="S346" s="199"/>
      <c r="T346" s="201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2" t="s">
        <v>85</v>
      </c>
      <c r="AT346" s="203" t="s">
        <v>76</v>
      </c>
      <c r="AU346" s="203" t="s">
        <v>85</v>
      </c>
      <c r="AY346" s="202" t="s">
        <v>122</v>
      </c>
      <c r="BK346" s="204">
        <f>SUM(BK347:BK349)</f>
        <v>0</v>
      </c>
    </row>
    <row r="347" s="2" customFormat="1" ht="16.5" customHeight="1">
      <c r="A347" s="39"/>
      <c r="B347" s="40"/>
      <c r="C347" s="207" t="s">
        <v>681</v>
      </c>
      <c r="D347" s="207" t="s">
        <v>124</v>
      </c>
      <c r="E347" s="208" t="s">
        <v>682</v>
      </c>
      <c r="F347" s="209" t="s">
        <v>683</v>
      </c>
      <c r="G347" s="210" t="s">
        <v>233</v>
      </c>
      <c r="H347" s="211">
        <v>117.68600000000001</v>
      </c>
      <c r="I347" s="212"/>
      <c r="J347" s="213">
        <f>ROUND(I347*H347,2)</f>
        <v>0</v>
      </c>
      <c r="K347" s="209" t="s">
        <v>128</v>
      </c>
      <c r="L347" s="45"/>
      <c r="M347" s="214" t="s">
        <v>32</v>
      </c>
      <c r="N347" s="215" t="s">
        <v>48</v>
      </c>
      <c r="O347" s="85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8" t="s">
        <v>129</v>
      </c>
      <c r="AT347" s="218" t="s">
        <v>124</v>
      </c>
      <c r="AU347" s="218" t="s">
        <v>21</v>
      </c>
      <c r="AY347" s="17" t="s">
        <v>122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17" t="s">
        <v>85</v>
      </c>
      <c r="BK347" s="219">
        <f>ROUND(I347*H347,2)</f>
        <v>0</v>
      </c>
      <c r="BL347" s="17" t="s">
        <v>129</v>
      </c>
      <c r="BM347" s="218" t="s">
        <v>684</v>
      </c>
    </row>
    <row r="348" s="2" customFormat="1">
      <c r="A348" s="39"/>
      <c r="B348" s="40"/>
      <c r="C348" s="41"/>
      <c r="D348" s="220" t="s">
        <v>131</v>
      </c>
      <c r="E348" s="41"/>
      <c r="F348" s="221" t="s">
        <v>685</v>
      </c>
      <c r="G348" s="41"/>
      <c r="H348" s="41"/>
      <c r="I348" s="222"/>
      <c r="J348" s="41"/>
      <c r="K348" s="41"/>
      <c r="L348" s="45"/>
      <c r="M348" s="223"/>
      <c r="N348" s="224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7" t="s">
        <v>131</v>
      </c>
      <c r="AU348" s="17" t="s">
        <v>21</v>
      </c>
    </row>
    <row r="349" s="2" customFormat="1">
      <c r="A349" s="39"/>
      <c r="B349" s="40"/>
      <c r="C349" s="41"/>
      <c r="D349" s="225" t="s">
        <v>133</v>
      </c>
      <c r="E349" s="41"/>
      <c r="F349" s="226" t="s">
        <v>686</v>
      </c>
      <c r="G349" s="41"/>
      <c r="H349" s="41"/>
      <c r="I349" s="222"/>
      <c r="J349" s="41"/>
      <c r="K349" s="41"/>
      <c r="L349" s="45"/>
      <c r="M349" s="269"/>
      <c r="N349" s="270"/>
      <c r="O349" s="271"/>
      <c r="P349" s="271"/>
      <c r="Q349" s="271"/>
      <c r="R349" s="271"/>
      <c r="S349" s="271"/>
      <c r="T349" s="272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7" t="s">
        <v>133</v>
      </c>
      <c r="AU349" s="17" t="s">
        <v>21</v>
      </c>
    </row>
    <row r="350" s="2" customFormat="1" ht="6.96" customHeight="1">
      <c r="A350" s="39"/>
      <c r="B350" s="60"/>
      <c r="C350" s="61"/>
      <c r="D350" s="61"/>
      <c r="E350" s="61"/>
      <c r="F350" s="61"/>
      <c r="G350" s="61"/>
      <c r="H350" s="61"/>
      <c r="I350" s="61"/>
      <c r="J350" s="61"/>
      <c r="K350" s="61"/>
      <c r="L350" s="45"/>
      <c r="M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</row>
  </sheetData>
  <sheetProtection sheet="1" autoFilter="0" formatColumns="0" formatRows="0" objects="1" scenarios="1" spinCount="100000" saltValue="pQHht+GjqF5zZTJ8RF/VXgdzlHvPT4BYWYR6roLJ/5kfAQjLPR/n8IVrqb7y7lWE6JbaA6JTaoH1l6RgoKDuJA==" hashValue="lZW4HXmqp3j/jyPXDXE5b6M4MIo6VSDqkJJQC6HOJ6iW22UtTsSHfm6co1BdroSFnDb/lxaD1i5t3+pBhQujsw==" algorithmName="SHA-512" password="F222"/>
  <autoFilter ref="C87:K34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131213701"/>
    <hyperlink ref="F98" r:id="rId2" display="https://podminky.urs.cz/item/CS_URS_2025_01/131251102"/>
    <hyperlink ref="F105" r:id="rId3" display="https://podminky.urs.cz/item/CS_URS_2025_01/132212121"/>
    <hyperlink ref="F111" r:id="rId4" display="https://podminky.urs.cz/item/CS_URS_2025_01/132251103"/>
    <hyperlink ref="F118" r:id="rId5" display="https://podminky.urs.cz/item/CS_URS_2025_01/151101102"/>
    <hyperlink ref="F123" r:id="rId6" display="https://podminky.urs.cz/item/CS_URS_2025_01/151101112"/>
    <hyperlink ref="F126" r:id="rId7" display="https://podminky.urs.cz/item/CS_URS_2025_01/162306111"/>
    <hyperlink ref="F131" r:id="rId8" display="https://podminky.urs.cz/item/CS_URS_2025_01/162751117"/>
    <hyperlink ref="F137" r:id="rId9" display="https://podminky.urs.cz/item/CS_URS_2025_01/167103101"/>
    <hyperlink ref="F142" r:id="rId10" display="https://podminky.urs.cz/item/CS_URS_2025_01/171201231"/>
    <hyperlink ref="F147" r:id="rId11" display="https://podminky.urs.cz/item/CS_URS_2025_01/174112101"/>
    <hyperlink ref="F152" r:id="rId12" display="https://podminky.urs.cz/item/CS_URS_2025_01/174152101"/>
    <hyperlink ref="F158" r:id="rId13" display="https://podminky.urs.cz/item/CS_URS_2025_01/175111101"/>
    <hyperlink ref="F168" r:id="rId14" display="https://podminky.urs.cz/item/CS_URS_2025_01/175151201"/>
    <hyperlink ref="F178" r:id="rId15" display="https://podminky.urs.cz/item/CS_URS_2025_01/181111122"/>
    <hyperlink ref="F184" r:id="rId16" display="https://podminky.urs.cz/item/CS_URS_2025_01/181351003"/>
    <hyperlink ref="F189" r:id="rId17" display="https://podminky.urs.cz/item/CS_URS_2025_01/181411131"/>
    <hyperlink ref="F198" r:id="rId18" display="https://podminky.urs.cz/item/CS_URS_2025_01/185803211"/>
    <hyperlink ref="F203" r:id="rId19" display="https://podminky.urs.cz/item/CS_URS_2025_01/185811211"/>
    <hyperlink ref="F215" r:id="rId20" display="https://podminky.urs.cz/item/CS_URS_2025_01/211971121"/>
    <hyperlink ref="F228" r:id="rId21" display="https://podminky.urs.cz/item/CS_URS_2025_01/386110103"/>
    <hyperlink ref="F236" r:id="rId22" display="https://podminky.urs.cz/item/CS_URS_2025_01/451573111"/>
    <hyperlink ref="F252" r:id="rId23" display="https://podminky.urs.cz/item/CS_URS_2025_01/452311141"/>
    <hyperlink ref="F259" r:id="rId24" display="https://podminky.urs.cz/item/CS_URS_2025_01/596211230"/>
    <hyperlink ref="F268" r:id="rId25" display="https://podminky.urs.cz/item/CS_URS_2025_01/916991121"/>
    <hyperlink ref="F275" r:id="rId26" display="https://podminky.urs.cz/item/CS_URS_2025_01/871353121"/>
    <hyperlink ref="F284" r:id="rId27" display="https://podminky.urs.cz/item/CS_URS_2025_01/877350310"/>
    <hyperlink ref="F291" r:id="rId28" display="https://podminky.urs.cz/item/CS_URS_2025_01/877350320"/>
    <hyperlink ref="F298" r:id="rId29" display="https://podminky.urs.cz/item/CS_URS_2025_01/892351111"/>
    <hyperlink ref="F307" r:id="rId30" display="https://podminky.urs.cz/item/CS_URS_2025_01/894211111"/>
    <hyperlink ref="F312" r:id="rId31" display="https://podminky.urs.cz/item/CS_URS_2025_01/894812356"/>
    <hyperlink ref="F324" r:id="rId32" display="https://podminky.urs.cz/item/CS_URS_2025_01/897171112"/>
    <hyperlink ref="F329" r:id="rId33" display="https://podminky.urs.cz/item/CS_URS_2025_01/899102112"/>
    <hyperlink ref="F338" r:id="rId34" display="https://podminky.urs.cz/item/CS_URS_2025_01/899204112"/>
    <hyperlink ref="F349" r:id="rId35" display="https://podminky.urs.cz/item/CS_URS_2025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0"/>
      <c r="AT3" s="17" t="s">
        <v>21</v>
      </c>
    </row>
    <row r="4" s="1" customFormat="1" ht="24.96" customHeight="1">
      <c r="B4" s="20"/>
      <c r="D4" s="131" t="s">
        <v>94</v>
      </c>
      <c r="L4" s="20"/>
      <c r="M4" s="132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3" t="s">
        <v>16</v>
      </c>
      <c r="L6" s="20"/>
    </row>
    <row r="7" s="1" customFormat="1" ht="16.5" customHeight="1">
      <c r="B7" s="20"/>
      <c r="E7" s="134" t="str">
        <f>'Rekapitulace stavby'!K6</f>
        <v xml:space="preserve">Přístavba parkoviště  a zřízení pro odvod povrchových vod</v>
      </c>
      <c r="F7" s="133"/>
      <c r="G7" s="133"/>
      <c r="H7" s="133"/>
      <c r="L7" s="20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687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90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14. 2. 2025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21.84" customHeight="1">
      <c r="A13" s="39"/>
      <c r="B13" s="45"/>
      <c r="C13" s="39"/>
      <c r="D13" s="139" t="s">
        <v>26</v>
      </c>
      <c r="E13" s="39"/>
      <c r="F13" s="140" t="s">
        <v>27</v>
      </c>
      <c r="G13" s="39"/>
      <c r="H13" s="39"/>
      <c r="I13" s="139" t="s">
        <v>28</v>
      </c>
      <c r="J13" s="140" t="s">
        <v>29</v>
      </c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30</v>
      </c>
      <c r="E14" s="39"/>
      <c r="F14" s="39"/>
      <c r="G14" s="39"/>
      <c r="H14" s="39"/>
      <c r="I14" s="133" t="s">
        <v>31</v>
      </c>
      <c r="J14" s="137" t="s">
        <v>32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33</v>
      </c>
      <c r="F15" s="39"/>
      <c r="G15" s="39"/>
      <c r="H15" s="39"/>
      <c r="I15" s="133" t="s">
        <v>34</v>
      </c>
      <c r="J15" s="137" t="s">
        <v>32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35</v>
      </c>
      <c r="E17" s="39"/>
      <c r="F17" s="39"/>
      <c r="G17" s="39"/>
      <c r="H17" s="39"/>
      <c r="I17" s="133" t="s">
        <v>31</v>
      </c>
      <c r="J17" s="33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37"/>
      <c r="G18" s="137"/>
      <c r="H18" s="137"/>
      <c r="I18" s="133" t="s">
        <v>34</v>
      </c>
      <c r="J18" s="33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37</v>
      </c>
      <c r="E20" s="39"/>
      <c r="F20" s="39"/>
      <c r="G20" s="39"/>
      <c r="H20" s="39"/>
      <c r="I20" s="133" t="s">
        <v>31</v>
      </c>
      <c r="J20" s="137" t="s">
        <v>32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38</v>
      </c>
      <c r="F21" s="39"/>
      <c r="G21" s="39"/>
      <c r="H21" s="39"/>
      <c r="I21" s="133" t="s">
        <v>34</v>
      </c>
      <c r="J21" s="137" t="s">
        <v>32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40</v>
      </c>
      <c r="E23" s="39"/>
      <c r="F23" s="39"/>
      <c r="G23" s="39"/>
      <c r="H23" s="39"/>
      <c r="I23" s="133" t="s">
        <v>31</v>
      </c>
      <c r="J23" s="137" t="s">
        <v>32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38</v>
      </c>
      <c r="F24" s="39"/>
      <c r="G24" s="39"/>
      <c r="H24" s="39"/>
      <c r="I24" s="133" t="s">
        <v>34</v>
      </c>
      <c r="J24" s="137" t="s">
        <v>32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5"/>
      <c r="E29" s="145"/>
      <c r="F29" s="145"/>
      <c r="G29" s="145"/>
      <c r="H29" s="145"/>
      <c r="I29" s="145"/>
      <c r="J29" s="145"/>
      <c r="K29" s="145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6" t="s">
        <v>43</v>
      </c>
      <c r="E30" s="39"/>
      <c r="F30" s="39"/>
      <c r="G30" s="39"/>
      <c r="H30" s="39"/>
      <c r="I30" s="39"/>
      <c r="J30" s="147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5"/>
      <c r="E31" s="145"/>
      <c r="F31" s="145"/>
      <c r="G31" s="145"/>
      <c r="H31" s="145"/>
      <c r="I31" s="145"/>
      <c r="J31" s="145"/>
      <c r="K31" s="145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8" t="s">
        <v>45</v>
      </c>
      <c r="G32" s="39"/>
      <c r="H32" s="39"/>
      <c r="I32" s="148" t="s">
        <v>44</v>
      </c>
      <c r="J32" s="148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9" t="s">
        <v>47</v>
      </c>
      <c r="E33" s="133" t="s">
        <v>48</v>
      </c>
      <c r="F33" s="150">
        <f>ROUND((SUM(BE84:BE109)),  2)</f>
        <v>0</v>
      </c>
      <c r="G33" s="39"/>
      <c r="H33" s="39"/>
      <c r="I33" s="151">
        <v>0.20999999999999999</v>
      </c>
      <c r="J33" s="150">
        <f>ROUND(((SUM(BE84:BE109))*I33),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50">
        <f>ROUND((SUM(BF84:BF109)),  2)</f>
        <v>0</v>
      </c>
      <c r="G34" s="39"/>
      <c r="H34" s="39"/>
      <c r="I34" s="151">
        <v>0.14999999999999999</v>
      </c>
      <c r="J34" s="150">
        <f>ROUND(((SUM(BF84:BF109))*I34),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50">
        <f>ROUND((SUM(BG84:BG109)),  2)</f>
        <v>0</v>
      </c>
      <c r="G35" s="39"/>
      <c r="H35" s="39"/>
      <c r="I35" s="151">
        <v>0.20999999999999999</v>
      </c>
      <c r="J35" s="150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50">
        <f>ROUND((SUM(BH84:BH109)),  2)</f>
        <v>0</v>
      </c>
      <c r="G36" s="39"/>
      <c r="H36" s="39"/>
      <c r="I36" s="151">
        <v>0.14999999999999999</v>
      </c>
      <c r="J36" s="150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50">
        <f>ROUND((SUM(BI84:BI109)),  2)</f>
        <v>0</v>
      </c>
      <c r="G37" s="39"/>
      <c r="H37" s="39"/>
      <c r="I37" s="151">
        <v>0</v>
      </c>
      <c r="J37" s="150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3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2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3" t="str">
        <f>E7</f>
        <v xml:space="preserve">Přístavba parkoviště  a zřízení pro odvod povrchových vod</v>
      </c>
      <c r="F48" s="32"/>
      <c r="G48" s="32"/>
      <c r="H48" s="32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2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 xml:space="preserve">21032022_3 - Přístavba parkoviště  a zřízení pro odvod povrchových vod - VRN a ostatní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2" t="s">
        <v>22</v>
      </c>
      <c r="D52" s="41"/>
      <c r="E52" s="41"/>
      <c r="F52" s="27" t="str">
        <f>F12</f>
        <v>Lysolaje</v>
      </c>
      <c r="G52" s="41"/>
      <c r="H52" s="41"/>
      <c r="I52" s="32" t="s">
        <v>24</v>
      </c>
      <c r="J52" s="73" t="str">
        <f>IF(J12="","",J12)</f>
        <v>14. 2. 2025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2" t="s">
        <v>30</v>
      </c>
      <c r="D54" s="41"/>
      <c r="E54" s="41"/>
      <c r="F54" s="27" t="str">
        <f>E15</f>
        <v>SÚV Praha Lysolaje</v>
      </c>
      <c r="G54" s="41"/>
      <c r="H54" s="41"/>
      <c r="I54" s="32" t="s">
        <v>37</v>
      </c>
      <c r="J54" s="37" t="str">
        <f>E21</f>
        <v>Ing.arch.J.Smutný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2" t="s">
        <v>35</v>
      </c>
      <c r="D55" s="41"/>
      <c r="E55" s="41"/>
      <c r="F55" s="27" t="str">
        <f>IF(E18="","",E18)</f>
        <v>Vyplň údaj</v>
      </c>
      <c r="G55" s="41"/>
      <c r="H55" s="41"/>
      <c r="I55" s="32" t="s">
        <v>40</v>
      </c>
      <c r="J55" s="37" t="str">
        <f>E24</f>
        <v>Ing.arch.J.Smutný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4" t="s">
        <v>98</v>
      </c>
      <c r="D57" s="165"/>
      <c r="E57" s="165"/>
      <c r="F57" s="165"/>
      <c r="G57" s="165"/>
      <c r="H57" s="165"/>
      <c r="I57" s="165"/>
      <c r="J57" s="166" t="s">
        <v>99</v>
      </c>
      <c r="K57" s="165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7" t="s">
        <v>75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7" t="s">
        <v>100</v>
      </c>
    </row>
    <row r="60" hidden="1" s="9" customFormat="1" ht="24.96" customHeight="1">
      <c r="A60" s="9"/>
      <c r="B60" s="168"/>
      <c r="C60" s="169"/>
      <c r="D60" s="170" t="s">
        <v>688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4"/>
      <c r="C61" s="175"/>
      <c r="D61" s="176" t="s">
        <v>689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4"/>
      <c r="C62" s="175"/>
      <c r="D62" s="176" t="s">
        <v>690</v>
      </c>
      <c r="E62" s="177"/>
      <c r="F62" s="177"/>
      <c r="G62" s="177"/>
      <c r="H62" s="177"/>
      <c r="I62" s="177"/>
      <c r="J62" s="178">
        <f>J93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4"/>
      <c r="C63" s="175"/>
      <c r="D63" s="176" t="s">
        <v>691</v>
      </c>
      <c r="E63" s="177"/>
      <c r="F63" s="177"/>
      <c r="G63" s="177"/>
      <c r="H63" s="177"/>
      <c r="I63" s="177"/>
      <c r="J63" s="178">
        <f>J99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4"/>
      <c r="C64" s="175"/>
      <c r="D64" s="176" t="s">
        <v>692</v>
      </c>
      <c r="E64" s="177"/>
      <c r="F64" s="177"/>
      <c r="G64" s="177"/>
      <c r="H64" s="177"/>
      <c r="I64" s="177"/>
      <c r="J64" s="178">
        <f>J104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hidden="1"/>
    <row r="68" hidden="1"/>
    <row r="69" hidden="1"/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3" t="s">
        <v>107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2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3" t="str">
        <f>E7</f>
        <v xml:space="preserve">Přístavba parkoviště  a zřízení pro odvod povrchových vod</v>
      </c>
      <c r="F74" s="32"/>
      <c r="G74" s="32"/>
      <c r="H74" s="32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2" t="s">
        <v>95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 xml:space="preserve">21032022_3 - Přístavba parkoviště  a zřízení pro odvod povrchových vod - VRN a ostatní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2" t="s">
        <v>22</v>
      </c>
      <c r="D78" s="41"/>
      <c r="E78" s="41"/>
      <c r="F78" s="27" t="str">
        <f>F12</f>
        <v>Lysolaje</v>
      </c>
      <c r="G78" s="41"/>
      <c r="H78" s="41"/>
      <c r="I78" s="32" t="s">
        <v>24</v>
      </c>
      <c r="J78" s="73" t="str">
        <f>IF(J12="","",J12)</f>
        <v>14. 2. 2025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2" t="s">
        <v>30</v>
      </c>
      <c r="D80" s="41"/>
      <c r="E80" s="41"/>
      <c r="F80" s="27" t="str">
        <f>E15</f>
        <v>SÚV Praha Lysolaje</v>
      </c>
      <c r="G80" s="41"/>
      <c r="H80" s="41"/>
      <c r="I80" s="32" t="s">
        <v>37</v>
      </c>
      <c r="J80" s="37" t="str">
        <f>E21</f>
        <v>Ing.arch.J.Smutný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2" t="s">
        <v>35</v>
      </c>
      <c r="D81" s="41"/>
      <c r="E81" s="41"/>
      <c r="F81" s="27" t="str">
        <f>IF(E18="","",E18)</f>
        <v>Vyplň údaj</v>
      </c>
      <c r="G81" s="41"/>
      <c r="H81" s="41"/>
      <c r="I81" s="32" t="s">
        <v>40</v>
      </c>
      <c r="J81" s="37" t="str">
        <f>E24</f>
        <v>Ing.arch.J.Smutný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0"/>
      <c r="B83" s="181"/>
      <c r="C83" s="182" t="s">
        <v>108</v>
      </c>
      <c r="D83" s="183" t="s">
        <v>62</v>
      </c>
      <c r="E83" s="183" t="s">
        <v>58</v>
      </c>
      <c r="F83" s="183" t="s">
        <v>59</v>
      </c>
      <c r="G83" s="183" t="s">
        <v>109</v>
      </c>
      <c r="H83" s="183" t="s">
        <v>110</v>
      </c>
      <c r="I83" s="183" t="s">
        <v>111</v>
      </c>
      <c r="J83" s="183" t="s">
        <v>99</v>
      </c>
      <c r="K83" s="184" t="s">
        <v>112</v>
      </c>
      <c r="L83" s="185"/>
      <c r="M83" s="93" t="s">
        <v>32</v>
      </c>
      <c r="N83" s="94" t="s">
        <v>47</v>
      </c>
      <c r="O83" s="94" t="s">
        <v>113</v>
      </c>
      <c r="P83" s="94" t="s">
        <v>114</v>
      </c>
      <c r="Q83" s="94" t="s">
        <v>115</v>
      </c>
      <c r="R83" s="94" t="s">
        <v>116</v>
      </c>
      <c r="S83" s="94" t="s">
        <v>117</v>
      </c>
      <c r="T83" s="95" t="s">
        <v>118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39"/>
      <c r="B84" s="40"/>
      <c r="C84" s="100" t="s">
        <v>119</v>
      </c>
      <c r="D84" s="41"/>
      <c r="E84" s="41"/>
      <c r="F84" s="41"/>
      <c r="G84" s="41"/>
      <c r="H84" s="41"/>
      <c r="I84" s="41"/>
      <c r="J84" s="186">
        <f>BK84</f>
        <v>0</v>
      </c>
      <c r="K84" s="41"/>
      <c r="L84" s="45"/>
      <c r="M84" s="96"/>
      <c r="N84" s="187"/>
      <c r="O84" s="97"/>
      <c r="P84" s="188">
        <f>P85</f>
        <v>0</v>
      </c>
      <c r="Q84" s="97"/>
      <c r="R84" s="188">
        <f>R85</f>
        <v>0</v>
      </c>
      <c r="S84" s="97"/>
      <c r="T84" s="189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7" t="s">
        <v>76</v>
      </c>
      <c r="AU84" s="17" t="s">
        <v>100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76</v>
      </c>
      <c r="E85" s="194" t="s">
        <v>693</v>
      </c>
      <c r="F85" s="194" t="s">
        <v>694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P86+P93+P99+P104</f>
        <v>0</v>
      </c>
      <c r="Q85" s="199"/>
      <c r="R85" s="200">
        <f>R86+R93+R99+R104</f>
        <v>0</v>
      </c>
      <c r="S85" s="199"/>
      <c r="T85" s="201">
        <f>T86+T93+T99+T104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162</v>
      </c>
      <c r="AT85" s="203" t="s">
        <v>76</v>
      </c>
      <c r="AU85" s="203" t="s">
        <v>77</v>
      </c>
      <c r="AY85" s="202" t="s">
        <v>122</v>
      </c>
      <c r="BK85" s="204">
        <f>BK86+BK93+BK99+BK104</f>
        <v>0</v>
      </c>
    </row>
    <row r="86" s="12" customFormat="1" ht="22.8" customHeight="1">
      <c r="A86" s="12"/>
      <c r="B86" s="191"/>
      <c r="C86" s="192"/>
      <c r="D86" s="193" t="s">
        <v>76</v>
      </c>
      <c r="E86" s="205" t="s">
        <v>695</v>
      </c>
      <c r="F86" s="205" t="s">
        <v>696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SUM(P87:P92)</f>
        <v>0</v>
      </c>
      <c r="Q86" s="199"/>
      <c r="R86" s="200">
        <f>SUM(R87:R92)</f>
        <v>0</v>
      </c>
      <c r="S86" s="199"/>
      <c r="T86" s="201">
        <f>SUM(T87:T92)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162</v>
      </c>
      <c r="AT86" s="203" t="s">
        <v>76</v>
      </c>
      <c r="AU86" s="203" t="s">
        <v>85</v>
      </c>
      <c r="AY86" s="202" t="s">
        <v>122</v>
      </c>
      <c r="BK86" s="204">
        <f>SUM(BK87:BK92)</f>
        <v>0</v>
      </c>
    </row>
    <row r="87" s="2" customFormat="1" ht="16.5" customHeight="1">
      <c r="A87" s="39"/>
      <c r="B87" s="40"/>
      <c r="C87" s="207" t="s">
        <v>85</v>
      </c>
      <c r="D87" s="207" t="s">
        <v>124</v>
      </c>
      <c r="E87" s="208" t="s">
        <v>697</v>
      </c>
      <c r="F87" s="209" t="s">
        <v>698</v>
      </c>
      <c r="G87" s="210" t="s">
        <v>699</v>
      </c>
      <c r="H87" s="211">
        <v>1</v>
      </c>
      <c r="I87" s="212"/>
      <c r="J87" s="213">
        <f>ROUND(I87*H87,2)</f>
        <v>0</v>
      </c>
      <c r="K87" s="209" t="s">
        <v>32</v>
      </c>
      <c r="L87" s="45"/>
      <c r="M87" s="214" t="s">
        <v>32</v>
      </c>
      <c r="N87" s="215" t="s">
        <v>48</v>
      </c>
      <c r="O87" s="85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8" t="s">
        <v>700</v>
      </c>
      <c r="AT87" s="218" t="s">
        <v>124</v>
      </c>
      <c r="AU87" s="218" t="s">
        <v>21</v>
      </c>
      <c r="AY87" s="17" t="s">
        <v>122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7" t="s">
        <v>85</v>
      </c>
      <c r="BK87" s="219">
        <f>ROUND(I87*H87,2)</f>
        <v>0</v>
      </c>
      <c r="BL87" s="17" t="s">
        <v>700</v>
      </c>
      <c r="BM87" s="218" t="s">
        <v>701</v>
      </c>
    </row>
    <row r="88" s="2" customFormat="1">
      <c r="A88" s="39"/>
      <c r="B88" s="40"/>
      <c r="C88" s="41"/>
      <c r="D88" s="220" t="s">
        <v>131</v>
      </c>
      <c r="E88" s="41"/>
      <c r="F88" s="221" t="s">
        <v>698</v>
      </c>
      <c r="G88" s="41"/>
      <c r="H88" s="41"/>
      <c r="I88" s="222"/>
      <c r="J88" s="41"/>
      <c r="K88" s="41"/>
      <c r="L88" s="45"/>
      <c r="M88" s="223"/>
      <c r="N88" s="22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7" t="s">
        <v>131</v>
      </c>
      <c r="AU88" s="17" t="s">
        <v>21</v>
      </c>
    </row>
    <row r="89" s="2" customFormat="1" ht="16.5" customHeight="1">
      <c r="A89" s="39"/>
      <c r="B89" s="40"/>
      <c r="C89" s="207" t="s">
        <v>21</v>
      </c>
      <c r="D89" s="207" t="s">
        <v>124</v>
      </c>
      <c r="E89" s="208" t="s">
        <v>702</v>
      </c>
      <c r="F89" s="209" t="s">
        <v>703</v>
      </c>
      <c r="G89" s="210" t="s">
        <v>699</v>
      </c>
      <c r="H89" s="211">
        <v>1</v>
      </c>
      <c r="I89" s="212"/>
      <c r="J89" s="213">
        <f>ROUND(I89*H89,2)</f>
        <v>0</v>
      </c>
      <c r="K89" s="209" t="s">
        <v>32</v>
      </c>
      <c r="L89" s="45"/>
      <c r="M89" s="214" t="s">
        <v>32</v>
      </c>
      <c r="N89" s="215" t="s">
        <v>48</v>
      </c>
      <c r="O89" s="85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8" t="s">
        <v>700</v>
      </c>
      <c r="AT89" s="218" t="s">
        <v>124</v>
      </c>
      <c r="AU89" s="218" t="s">
        <v>21</v>
      </c>
      <c r="AY89" s="17" t="s">
        <v>122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7" t="s">
        <v>85</v>
      </c>
      <c r="BK89" s="219">
        <f>ROUND(I89*H89,2)</f>
        <v>0</v>
      </c>
      <c r="BL89" s="17" t="s">
        <v>700</v>
      </c>
      <c r="BM89" s="218" t="s">
        <v>704</v>
      </c>
    </row>
    <row r="90" s="2" customFormat="1">
      <c r="A90" s="39"/>
      <c r="B90" s="40"/>
      <c r="C90" s="41"/>
      <c r="D90" s="220" t="s">
        <v>131</v>
      </c>
      <c r="E90" s="41"/>
      <c r="F90" s="221" t="s">
        <v>703</v>
      </c>
      <c r="G90" s="41"/>
      <c r="H90" s="41"/>
      <c r="I90" s="222"/>
      <c r="J90" s="41"/>
      <c r="K90" s="41"/>
      <c r="L90" s="45"/>
      <c r="M90" s="223"/>
      <c r="N90" s="224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7" t="s">
        <v>131</v>
      </c>
      <c r="AU90" s="17" t="s">
        <v>21</v>
      </c>
    </row>
    <row r="91" s="2" customFormat="1" ht="16.5" customHeight="1">
      <c r="A91" s="39"/>
      <c r="B91" s="40"/>
      <c r="C91" s="207" t="s">
        <v>147</v>
      </c>
      <c r="D91" s="207" t="s">
        <v>124</v>
      </c>
      <c r="E91" s="208" t="s">
        <v>705</v>
      </c>
      <c r="F91" s="209" t="s">
        <v>706</v>
      </c>
      <c r="G91" s="210" t="s">
        <v>699</v>
      </c>
      <c r="H91" s="211">
        <v>1</v>
      </c>
      <c r="I91" s="212"/>
      <c r="J91" s="213">
        <f>ROUND(I91*H91,2)</f>
        <v>0</v>
      </c>
      <c r="K91" s="209" t="s">
        <v>32</v>
      </c>
      <c r="L91" s="45"/>
      <c r="M91" s="214" t="s">
        <v>32</v>
      </c>
      <c r="N91" s="215" t="s">
        <v>48</v>
      </c>
      <c r="O91" s="85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8" t="s">
        <v>700</v>
      </c>
      <c r="AT91" s="218" t="s">
        <v>124</v>
      </c>
      <c r="AU91" s="218" t="s">
        <v>21</v>
      </c>
      <c r="AY91" s="17" t="s">
        <v>122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7" t="s">
        <v>85</v>
      </c>
      <c r="BK91" s="219">
        <f>ROUND(I91*H91,2)</f>
        <v>0</v>
      </c>
      <c r="BL91" s="17" t="s">
        <v>700</v>
      </c>
      <c r="BM91" s="218" t="s">
        <v>707</v>
      </c>
    </row>
    <row r="92" s="2" customFormat="1">
      <c r="A92" s="39"/>
      <c r="B92" s="40"/>
      <c r="C92" s="41"/>
      <c r="D92" s="220" t="s">
        <v>131</v>
      </c>
      <c r="E92" s="41"/>
      <c r="F92" s="221" t="s">
        <v>706</v>
      </c>
      <c r="G92" s="41"/>
      <c r="H92" s="41"/>
      <c r="I92" s="222"/>
      <c r="J92" s="41"/>
      <c r="K92" s="41"/>
      <c r="L92" s="45"/>
      <c r="M92" s="223"/>
      <c r="N92" s="22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7" t="s">
        <v>131</v>
      </c>
      <c r="AU92" s="17" t="s">
        <v>21</v>
      </c>
    </row>
    <row r="93" s="12" customFormat="1" ht="22.8" customHeight="1">
      <c r="A93" s="12"/>
      <c r="B93" s="191"/>
      <c r="C93" s="192"/>
      <c r="D93" s="193" t="s">
        <v>76</v>
      </c>
      <c r="E93" s="205" t="s">
        <v>708</v>
      </c>
      <c r="F93" s="205" t="s">
        <v>709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SUM(P94:P98)</f>
        <v>0</v>
      </c>
      <c r="Q93" s="199"/>
      <c r="R93" s="200">
        <f>SUM(R94:R98)</f>
        <v>0</v>
      </c>
      <c r="S93" s="199"/>
      <c r="T93" s="201">
        <f>SUM(T94:T98)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162</v>
      </c>
      <c r="AT93" s="203" t="s">
        <v>76</v>
      </c>
      <c r="AU93" s="203" t="s">
        <v>85</v>
      </c>
      <c r="AY93" s="202" t="s">
        <v>122</v>
      </c>
      <c r="BK93" s="204">
        <f>SUM(BK94:BK98)</f>
        <v>0</v>
      </c>
    </row>
    <row r="94" s="2" customFormat="1" ht="16.5" customHeight="1">
      <c r="A94" s="39"/>
      <c r="B94" s="40"/>
      <c r="C94" s="207" t="s">
        <v>129</v>
      </c>
      <c r="D94" s="207" t="s">
        <v>124</v>
      </c>
      <c r="E94" s="208" t="s">
        <v>710</v>
      </c>
      <c r="F94" s="209" t="s">
        <v>709</v>
      </c>
      <c r="G94" s="210" t="s">
        <v>699</v>
      </c>
      <c r="H94" s="211">
        <v>1</v>
      </c>
      <c r="I94" s="212"/>
      <c r="J94" s="213">
        <f>ROUND(I94*H94,2)</f>
        <v>0</v>
      </c>
      <c r="K94" s="209" t="s">
        <v>128</v>
      </c>
      <c r="L94" s="45"/>
      <c r="M94" s="214" t="s">
        <v>32</v>
      </c>
      <c r="N94" s="215" t="s">
        <v>48</v>
      </c>
      <c r="O94" s="85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8" t="s">
        <v>700</v>
      </c>
      <c r="AT94" s="218" t="s">
        <v>124</v>
      </c>
      <c r="AU94" s="218" t="s">
        <v>21</v>
      </c>
      <c r="AY94" s="17" t="s">
        <v>122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7" t="s">
        <v>85</v>
      </c>
      <c r="BK94" s="219">
        <f>ROUND(I94*H94,2)</f>
        <v>0</v>
      </c>
      <c r="BL94" s="17" t="s">
        <v>700</v>
      </c>
      <c r="BM94" s="218" t="s">
        <v>711</v>
      </c>
    </row>
    <row r="95" s="2" customFormat="1">
      <c r="A95" s="39"/>
      <c r="B95" s="40"/>
      <c r="C95" s="41"/>
      <c r="D95" s="220" t="s">
        <v>131</v>
      </c>
      <c r="E95" s="41"/>
      <c r="F95" s="221" t="s">
        <v>709</v>
      </c>
      <c r="G95" s="41"/>
      <c r="H95" s="41"/>
      <c r="I95" s="222"/>
      <c r="J95" s="41"/>
      <c r="K95" s="41"/>
      <c r="L95" s="45"/>
      <c r="M95" s="223"/>
      <c r="N95" s="22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7" t="s">
        <v>131</v>
      </c>
      <c r="AU95" s="17" t="s">
        <v>21</v>
      </c>
    </row>
    <row r="96" s="2" customFormat="1">
      <c r="A96" s="39"/>
      <c r="B96" s="40"/>
      <c r="C96" s="41"/>
      <c r="D96" s="225" t="s">
        <v>133</v>
      </c>
      <c r="E96" s="41"/>
      <c r="F96" s="226" t="s">
        <v>712</v>
      </c>
      <c r="G96" s="41"/>
      <c r="H96" s="41"/>
      <c r="I96" s="222"/>
      <c r="J96" s="41"/>
      <c r="K96" s="41"/>
      <c r="L96" s="45"/>
      <c r="M96" s="223"/>
      <c r="N96" s="22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7" t="s">
        <v>133</v>
      </c>
      <c r="AU96" s="17" t="s">
        <v>21</v>
      </c>
    </row>
    <row r="97" s="14" customFormat="1">
      <c r="A97" s="14"/>
      <c r="B97" s="237"/>
      <c r="C97" s="238"/>
      <c r="D97" s="220" t="s">
        <v>135</v>
      </c>
      <c r="E97" s="239" t="s">
        <v>32</v>
      </c>
      <c r="F97" s="240" t="s">
        <v>85</v>
      </c>
      <c r="G97" s="238"/>
      <c r="H97" s="241">
        <v>1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135</v>
      </c>
      <c r="AU97" s="247" t="s">
        <v>21</v>
      </c>
      <c r="AV97" s="14" t="s">
        <v>21</v>
      </c>
      <c r="AW97" s="14" t="s">
        <v>39</v>
      </c>
      <c r="AX97" s="14" t="s">
        <v>77</v>
      </c>
      <c r="AY97" s="247" t="s">
        <v>122</v>
      </c>
    </row>
    <row r="98" s="15" customFormat="1">
      <c r="A98" s="15"/>
      <c r="B98" s="248"/>
      <c r="C98" s="249"/>
      <c r="D98" s="220" t="s">
        <v>135</v>
      </c>
      <c r="E98" s="250" t="s">
        <v>32</v>
      </c>
      <c r="F98" s="251" t="s">
        <v>140</v>
      </c>
      <c r="G98" s="249"/>
      <c r="H98" s="252">
        <v>1</v>
      </c>
      <c r="I98" s="253"/>
      <c r="J98" s="249"/>
      <c r="K98" s="249"/>
      <c r="L98" s="254"/>
      <c r="M98" s="255"/>
      <c r="N98" s="256"/>
      <c r="O98" s="256"/>
      <c r="P98" s="256"/>
      <c r="Q98" s="256"/>
      <c r="R98" s="256"/>
      <c r="S98" s="256"/>
      <c r="T98" s="257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8" t="s">
        <v>135</v>
      </c>
      <c r="AU98" s="258" t="s">
        <v>21</v>
      </c>
      <c r="AV98" s="15" t="s">
        <v>129</v>
      </c>
      <c r="AW98" s="15" t="s">
        <v>39</v>
      </c>
      <c r="AX98" s="15" t="s">
        <v>85</v>
      </c>
      <c r="AY98" s="258" t="s">
        <v>122</v>
      </c>
    </row>
    <row r="99" s="12" customFormat="1" ht="22.8" customHeight="1">
      <c r="A99" s="12"/>
      <c r="B99" s="191"/>
      <c r="C99" s="192"/>
      <c r="D99" s="193" t="s">
        <v>76</v>
      </c>
      <c r="E99" s="205" t="s">
        <v>713</v>
      </c>
      <c r="F99" s="205" t="s">
        <v>714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SUM(P100:P103)</f>
        <v>0</v>
      </c>
      <c r="Q99" s="199"/>
      <c r="R99" s="200">
        <f>SUM(R100:R103)</f>
        <v>0</v>
      </c>
      <c r="S99" s="199"/>
      <c r="T99" s="201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162</v>
      </c>
      <c r="AT99" s="203" t="s">
        <v>76</v>
      </c>
      <c r="AU99" s="203" t="s">
        <v>85</v>
      </c>
      <c r="AY99" s="202" t="s">
        <v>122</v>
      </c>
      <c r="BK99" s="204">
        <f>SUM(BK100:BK103)</f>
        <v>0</v>
      </c>
    </row>
    <row r="100" s="2" customFormat="1" ht="16.5" customHeight="1">
      <c r="A100" s="39"/>
      <c r="B100" s="40"/>
      <c r="C100" s="207" t="s">
        <v>162</v>
      </c>
      <c r="D100" s="207" t="s">
        <v>124</v>
      </c>
      <c r="E100" s="208" t="s">
        <v>715</v>
      </c>
      <c r="F100" s="209" t="s">
        <v>714</v>
      </c>
      <c r="G100" s="210" t="s">
        <v>699</v>
      </c>
      <c r="H100" s="211">
        <v>1</v>
      </c>
      <c r="I100" s="212"/>
      <c r="J100" s="213">
        <f>ROUND(I100*H100,2)</f>
        <v>0</v>
      </c>
      <c r="K100" s="209" t="s">
        <v>32</v>
      </c>
      <c r="L100" s="45"/>
      <c r="M100" s="214" t="s">
        <v>32</v>
      </c>
      <c r="N100" s="215" t="s">
        <v>48</v>
      </c>
      <c r="O100" s="85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8" t="s">
        <v>700</v>
      </c>
      <c r="AT100" s="218" t="s">
        <v>124</v>
      </c>
      <c r="AU100" s="218" t="s">
        <v>21</v>
      </c>
      <c r="AY100" s="17" t="s">
        <v>122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7" t="s">
        <v>85</v>
      </c>
      <c r="BK100" s="219">
        <f>ROUND(I100*H100,2)</f>
        <v>0</v>
      </c>
      <c r="BL100" s="17" t="s">
        <v>700</v>
      </c>
      <c r="BM100" s="218" t="s">
        <v>716</v>
      </c>
    </row>
    <row r="101" s="2" customFormat="1">
      <c r="A101" s="39"/>
      <c r="B101" s="40"/>
      <c r="C101" s="41"/>
      <c r="D101" s="220" t="s">
        <v>131</v>
      </c>
      <c r="E101" s="41"/>
      <c r="F101" s="221" t="s">
        <v>714</v>
      </c>
      <c r="G101" s="41"/>
      <c r="H101" s="41"/>
      <c r="I101" s="222"/>
      <c r="J101" s="41"/>
      <c r="K101" s="41"/>
      <c r="L101" s="45"/>
      <c r="M101" s="223"/>
      <c r="N101" s="22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7" t="s">
        <v>131</v>
      </c>
      <c r="AU101" s="17" t="s">
        <v>21</v>
      </c>
    </row>
    <row r="102" s="2" customFormat="1" ht="16.5" customHeight="1">
      <c r="A102" s="39"/>
      <c r="B102" s="40"/>
      <c r="C102" s="207" t="s">
        <v>170</v>
      </c>
      <c r="D102" s="207" t="s">
        <v>124</v>
      </c>
      <c r="E102" s="208" t="s">
        <v>717</v>
      </c>
      <c r="F102" s="209" t="s">
        <v>718</v>
      </c>
      <c r="G102" s="210" t="s">
        <v>699</v>
      </c>
      <c r="H102" s="211">
        <v>1</v>
      </c>
      <c r="I102" s="212"/>
      <c r="J102" s="213">
        <f>ROUND(I102*H102,2)</f>
        <v>0</v>
      </c>
      <c r="K102" s="209" t="s">
        <v>32</v>
      </c>
      <c r="L102" s="45"/>
      <c r="M102" s="214" t="s">
        <v>32</v>
      </c>
      <c r="N102" s="215" t="s">
        <v>48</v>
      </c>
      <c r="O102" s="85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8" t="s">
        <v>700</v>
      </c>
      <c r="AT102" s="218" t="s">
        <v>124</v>
      </c>
      <c r="AU102" s="218" t="s">
        <v>21</v>
      </c>
      <c r="AY102" s="17" t="s">
        <v>122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7" t="s">
        <v>85</v>
      </c>
      <c r="BK102" s="219">
        <f>ROUND(I102*H102,2)</f>
        <v>0</v>
      </c>
      <c r="BL102" s="17" t="s">
        <v>700</v>
      </c>
      <c r="BM102" s="218" t="s">
        <v>719</v>
      </c>
    </row>
    <row r="103" s="2" customFormat="1">
      <c r="A103" s="39"/>
      <c r="B103" s="40"/>
      <c r="C103" s="41"/>
      <c r="D103" s="220" t="s">
        <v>131</v>
      </c>
      <c r="E103" s="41"/>
      <c r="F103" s="221" t="s">
        <v>718</v>
      </c>
      <c r="G103" s="41"/>
      <c r="H103" s="41"/>
      <c r="I103" s="222"/>
      <c r="J103" s="41"/>
      <c r="K103" s="41"/>
      <c r="L103" s="45"/>
      <c r="M103" s="223"/>
      <c r="N103" s="22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7" t="s">
        <v>131</v>
      </c>
      <c r="AU103" s="17" t="s">
        <v>21</v>
      </c>
    </row>
    <row r="104" s="12" customFormat="1" ht="22.8" customHeight="1">
      <c r="A104" s="12"/>
      <c r="B104" s="191"/>
      <c r="C104" s="192"/>
      <c r="D104" s="193" t="s">
        <v>76</v>
      </c>
      <c r="E104" s="205" t="s">
        <v>720</v>
      </c>
      <c r="F104" s="205" t="s">
        <v>721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SUM(P105:P109)</f>
        <v>0</v>
      </c>
      <c r="Q104" s="199"/>
      <c r="R104" s="200">
        <f>SUM(R105:R109)</f>
        <v>0</v>
      </c>
      <c r="S104" s="199"/>
      <c r="T104" s="201">
        <f>SUM(T105:T109)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162</v>
      </c>
      <c r="AT104" s="203" t="s">
        <v>76</v>
      </c>
      <c r="AU104" s="203" t="s">
        <v>85</v>
      </c>
      <c r="AY104" s="202" t="s">
        <v>122</v>
      </c>
      <c r="BK104" s="204">
        <f>SUM(BK105:BK109)</f>
        <v>0</v>
      </c>
    </row>
    <row r="105" s="2" customFormat="1" ht="16.5" customHeight="1">
      <c r="A105" s="39"/>
      <c r="B105" s="40"/>
      <c r="C105" s="207" t="s">
        <v>169</v>
      </c>
      <c r="D105" s="207" t="s">
        <v>124</v>
      </c>
      <c r="E105" s="208" t="s">
        <v>722</v>
      </c>
      <c r="F105" s="209" t="s">
        <v>721</v>
      </c>
      <c r="G105" s="210" t="s">
        <v>699</v>
      </c>
      <c r="H105" s="211">
        <v>1</v>
      </c>
      <c r="I105" s="212"/>
      <c r="J105" s="213">
        <f>ROUND(I105*H105,2)</f>
        <v>0</v>
      </c>
      <c r="K105" s="209" t="s">
        <v>32</v>
      </c>
      <c r="L105" s="45"/>
      <c r="M105" s="214" t="s">
        <v>32</v>
      </c>
      <c r="N105" s="215" t="s">
        <v>48</v>
      </c>
      <c r="O105" s="85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8" t="s">
        <v>700</v>
      </c>
      <c r="AT105" s="218" t="s">
        <v>124</v>
      </c>
      <c r="AU105" s="218" t="s">
        <v>21</v>
      </c>
      <c r="AY105" s="17" t="s">
        <v>122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7" t="s">
        <v>85</v>
      </c>
      <c r="BK105" s="219">
        <f>ROUND(I105*H105,2)</f>
        <v>0</v>
      </c>
      <c r="BL105" s="17" t="s">
        <v>700</v>
      </c>
      <c r="BM105" s="218" t="s">
        <v>723</v>
      </c>
    </row>
    <row r="106" s="2" customFormat="1">
      <c r="A106" s="39"/>
      <c r="B106" s="40"/>
      <c r="C106" s="41"/>
      <c r="D106" s="220" t="s">
        <v>131</v>
      </c>
      <c r="E106" s="41"/>
      <c r="F106" s="221" t="s">
        <v>721</v>
      </c>
      <c r="G106" s="41"/>
      <c r="H106" s="41"/>
      <c r="I106" s="222"/>
      <c r="J106" s="41"/>
      <c r="K106" s="41"/>
      <c r="L106" s="45"/>
      <c r="M106" s="223"/>
      <c r="N106" s="22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7" t="s">
        <v>131</v>
      </c>
      <c r="AU106" s="17" t="s">
        <v>21</v>
      </c>
    </row>
    <row r="107" s="14" customFormat="1">
      <c r="A107" s="14"/>
      <c r="B107" s="237"/>
      <c r="C107" s="238"/>
      <c r="D107" s="220" t="s">
        <v>135</v>
      </c>
      <c r="E107" s="239" t="s">
        <v>32</v>
      </c>
      <c r="F107" s="240" t="s">
        <v>85</v>
      </c>
      <c r="G107" s="238"/>
      <c r="H107" s="241">
        <v>1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135</v>
      </c>
      <c r="AU107" s="247" t="s">
        <v>21</v>
      </c>
      <c r="AV107" s="14" t="s">
        <v>21</v>
      </c>
      <c r="AW107" s="14" t="s">
        <v>39</v>
      </c>
      <c r="AX107" s="14" t="s">
        <v>85</v>
      </c>
      <c r="AY107" s="247" t="s">
        <v>122</v>
      </c>
    </row>
    <row r="108" s="2" customFormat="1" ht="16.5" customHeight="1">
      <c r="A108" s="39"/>
      <c r="B108" s="40"/>
      <c r="C108" s="207" t="s">
        <v>188</v>
      </c>
      <c r="D108" s="207" t="s">
        <v>124</v>
      </c>
      <c r="E108" s="208" t="s">
        <v>724</v>
      </c>
      <c r="F108" s="209" t="s">
        <v>725</v>
      </c>
      <c r="G108" s="210" t="s">
        <v>699</v>
      </c>
      <c r="H108" s="211">
        <v>1</v>
      </c>
      <c r="I108" s="212"/>
      <c r="J108" s="213">
        <f>ROUND(I108*H108,2)</f>
        <v>0</v>
      </c>
      <c r="K108" s="209" t="s">
        <v>32</v>
      </c>
      <c r="L108" s="45"/>
      <c r="M108" s="214" t="s">
        <v>32</v>
      </c>
      <c r="N108" s="215" t="s">
        <v>48</v>
      </c>
      <c r="O108" s="85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8" t="s">
        <v>700</v>
      </c>
      <c r="AT108" s="218" t="s">
        <v>124</v>
      </c>
      <c r="AU108" s="218" t="s">
        <v>21</v>
      </c>
      <c r="AY108" s="17" t="s">
        <v>122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7" t="s">
        <v>85</v>
      </c>
      <c r="BK108" s="219">
        <f>ROUND(I108*H108,2)</f>
        <v>0</v>
      </c>
      <c r="BL108" s="17" t="s">
        <v>700</v>
      </c>
      <c r="BM108" s="218" t="s">
        <v>726</v>
      </c>
    </row>
    <row r="109" s="2" customFormat="1">
      <c r="A109" s="39"/>
      <c r="B109" s="40"/>
      <c r="C109" s="41"/>
      <c r="D109" s="220" t="s">
        <v>131</v>
      </c>
      <c r="E109" s="41"/>
      <c r="F109" s="221" t="s">
        <v>725</v>
      </c>
      <c r="G109" s="41"/>
      <c r="H109" s="41"/>
      <c r="I109" s="222"/>
      <c r="J109" s="41"/>
      <c r="K109" s="41"/>
      <c r="L109" s="45"/>
      <c r="M109" s="269"/>
      <c r="N109" s="270"/>
      <c r="O109" s="271"/>
      <c r="P109" s="271"/>
      <c r="Q109" s="271"/>
      <c r="R109" s="271"/>
      <c r="S109" s="271"/>
      <c r="T109" s="272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7" t="s">
        <v>131</v>
      </c>
      <c r="AU109" s="17" t="s">
        <v>21</v>
      </c>
    </row>
    <row r="110" s="2" customFormat="1" ht="6.96" customHeight="1">
      <c r="A110" s="3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45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sheetProtection sheet="1" autoFilter="0" formatColumns="0" formatRows="0" objects="1" scenarios="1" spinCount="100000" saltValue="PB2N2px03DlQsLC+TkzewuvTVY5oExqtX1kl360588jmTuBXgZDJG+AWvtzUPw30enEPZUq/deTWLpU/qkvkpg==" hashValue="3bFtOnRIbI3uhkWWLbIRRkx1pcOKKkg3XxJayxHiWuc+iNB7AUPiw2jvljJdIj9r80ArM6VMESZlPNgQRtztUw==" algorithmName="SHA-512" password="F222"/>
  <autoFilter ref="C83:K10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6" r:id="rId1" display="https://podminky.urs.cz/item/CS_URS_2025_01/03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Jannike Sklenarova</dc:creator>
  <cp:lastModifiedBy>Jannike Sklenarova</cp:lastModifiedBy>
  <dcterms:created xsi:type="dcterms:W3CDTF">2025-02-14T02:29:25Z</dcterms:created>
  <dcterms:modified xsi:type="dcterms:W3CDTF">2025-02-14T02:29:29Z</dcterms:modified>
</cp:coreProperties>
</file>