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zmcz-my.sharepoint.com/personal/robert_weiss_nzm_cz/Documents/Dokumenty/Kačina přenos/Kačina/Uklidy Kačina/Uklidy 2025/Nové 2025/"/>
    </mc:Choice>
  </mc:AlternateContent>
  <xr:revisionPtr revIDLastSave="2" documentId="8_{E77C8EE3-DEE3-41EE-BB0B-3F1AA5DC7B06}" xr6:coauthVersionLast="47" xr6:coauthVersionMax="47" xr10:uidLastSave="{EA64CD58-2261-4780-A832-1575B2F9AC06}"/>
  <bookViews>
    <workbookView xWindow="-120" yWindow="-120" windowWidth="29040" windowHeight="15720" xr2:uid="{3EF89951-6C47-4EE0-B110-A0185A4CB45A}"/>
  </bookViews>
  <sheets>
    <sheet name="Kačina" sheetId="1" r:id="rId1"/>
  </sheets>
  <definedNames>
    <definedName name="_Hlk155598806" localSheetId="0">Kačina!$N$9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45" i="1" s="1"/>
  <c r="G24" i="1"/>
  <c r="H24" i="1" s="1"/>
  <c r="J24" i="1" s="1"/>
  <c r="G34" i="1"/>
  <c r="H34" i="1" s="1"/>
  <c r="J34" i="1" s="1"/>
  <c r="G21" i="1"/>
  <c r="H21" i="1" s="1"/>
  <c r="J21" i="1" s="1"/>
  <c r="G43" i="1"/>
  <c r="H43" i="1" s="1"/>
  <c r="J43" i="1" s="1"/>
  <c r="G41" i="1"/>
  <c r="H41" i="1" s="1"/>
  <c r="J41" i="1" s="1"/>
  <c r="G39" i="1"/>
  <c r="H39" i="1" s="1"/>
  <c r="J39" i="1" s="1"/>
  <c r="G37" i="1"/>
  <c r="H37" i="1" s="1"/>
  <c r="J37" i="1" s="1"/>
  <c r="G36" i="1"/>
  <c r="H36" i="1" s="1"/>
  <c r="J36" i="1" s="1"/>
  <c r="G33" i="1"/>
  <c r="H33" i="1" s="1"/>
  <c r="J33" i="1" s="1"/>
  <c r="G31" i="1"/>
  <c r="H31" i="1" s="1"/>
  <c r="J31" i="1" s="1"/>
  <c r="G29" i="1"/>
  <c r="H29" i="1" s="1"/>
  <c r="J29" i="1" s="1"/>
  <c r="G28" i="1"/>
  <c r="H28" i="1" s="1"/>
  <c r="J28" i="1" s="1"/>
  <c r="G26" i="1"/>
  <c r="H26" i="1" s="1"/>
  <c r="J26" i="1" s="1"/>
  <c r="G23" i="1"/>
  <c r="H23" i="1" s="1"/>
  <c r="J23" i="1" s="1"/>
  <c r="G20" i="1"/>
  <c r="H20" i="1" s="1"/>
  <c r="J20" i="1" s="1"/>
  <c r="G18" i="1"/>
  <c r="H18" i="1" s="1"/>
  <c r="J18" i="1" s="1"/>
  <c r="G16" i="1"/>
  <c r="H16" i="1" s="1"/>
  <c r="J16" i="1" s="1"/>
  <c r="F16" i="1"/>
  <c r="G15" i="1"/>
  <c r="H15" i="1" s="1"/>
  <c r="J15" i="1" s="1"/>
  <c r="F15" i="1"/>
  <c r="G13" i="1"/>
  <c r="H13" i="1" s="1"/>
  <c r="F13" i="1"/>
  <c r="G12" i="1"/>
  <c r="H12" i="1" s="1"/>
  <c r="F12" i="1"/>
  <c r="G11" i="1"/>
  <c r="H11" i="1" s="1"/>
  <c r="F11" i="1"/>
  <c r="G10" i="1"/>
  <c r="H10" i="1" s="1"/>
  <c r="F10" i="1"/>
  <c r="G9" i="1"/>
  <c r="H9" i="1" s="1"/>
  <c r="F9" i="1"/>
  <c r="H44" i="1" l="1"/>
  <c r="J9" i="1"/>
</calcChain>
</file>

<file path=xl/sharedStrings.xml><?xml version="1.0" encoding="utf-8"?>
<sst xmlns="http://schemas.openxmlformats.org/spreadsheetml/2006/main" count="184" uniqueCount="62">
  <si>
    <t>Počet měsíců úklidu</t>
  </si>
  <si>
    <t xml:space="preserve">Úklid prostor v čase </t>
  </si>
  <si>
    <t>Počet dnů  úklidu v týdnu</t>
  </si>
  <si>
    <t>Počet hodin úklidu den</t>
  </si>
  <si>
    <t>Počet hodin úklidu týden</t>
  </si>
  <si>
    <t>Počet hodin úklidu měsíc</t>
  </si>
  <si>
    <t>Počet hodin úklidu ročně dle měsíců úklidů</t>
  </si>
  <si>
    <t>Cena za hodinu</t>
  </si>
  <si>
    <t>Cena celkem</t>
  </si>
  <si>
    <t>6-9</t>
  </si>
  <si>
    <t>9-12</t>
  </si>
  <si>
    <t>15-18</t>
  </si>
  <si>
    <t>6-10</t>
  </si>
  <si>
    <t>10-18</t>
  </si>
  <si>
    <t>6-12</t>
  </si>
  <si>
    <t>6-13</t>
  </si>
  <si>
    <t>8-17</t>
  </si>
  <si>
    <t>9-24</t>
  </si>
  <si>
    <t>6-15  květen 6-9</t>
  </si>
  <si>
    <t>6-15</t>
  </si>
  <si>
    <t>6-18</t>
  </si>
  <si>
    <t>Celkem Kačina</t>
  </si>
  <si>
    <r>
      <rPr>
        <b/>
        <sz val="11"/>
        <color theme="1"/>
        <rFont val="Calibri"/>
        <family val="2"/>
        <charset val="238"/>
        <scheme val="minor"/>
      </rPr>
      <t>Sezona</t>
    </r>
    <r>
      <rPr>
        <sz val="11"/>
        <color theme="1"/>
        <rFont val="Calibri"/>
        <family val="2"/>
        <charset val="238"/>
        <scheme val="minor"/>
      </rPr>
      <t xml:space="preserve">  kavárna + spodní WC kanceláře WC</t>
    </r>
  </si>
  <si>
    <r>
      <rPr>
        <b/>
        <sz val="11"/>
        <color theme="1"/>
        <rFont val="Calibri"/>
        <family val="2"/>
        <charset val="238"/>
        <scheme val="minor"/>
      </rPr>
      <t>Sezóna</t>
    </r>
    <r>
      <rPr>
        <sz val="11"/>
        <color theme="1"/>
        <rFont val="Calibri"/>
        <family val="2"/>
        <charset val="238"/>
        <scheme val="minor"/>
      </rPr>
      <t xml:space="preserve"> Chodba +schody před WC kavárna 7 měsíců</t>
    </r>
  </si>
  <si>
    <r>
      <rPr>
        <b/>
        <sz val="11"/>
        <color theme="1"/>
        <rFont val="Calibri"/>
        <family val="2"/>
        <charset val="238"/>
        <scheme val="minor"/>
      </rPr>
      <t>Vedlejsí sezona</t>
    </r>
    <r>
      <rPr>
        <sz val="11"/>
        <color theme="1"/>
        <rFont val="Calibri"/>
        <family val="2"/>
        <charset val="238"/>
        <scheme val="minor"/>
      </rPr>
      <t xml:space="preserve"> víkendy kavárna + spodní WC 2 měsíce</t>
    </r>
  </si>
  <si>
    <r>
      <rPr>
        <b/>
        <sz val="11"/>
        <color theme="1"/>
        <rFont val="Calibri"/>
        <family val="2"/>
        <charset val="238"/>
        <scheme val="minor"/>
      </rPr>
      <t>Zavřeno</t>
    </r>
    <r>
      <rPr>
        <sz val="11"/>
        <color theme="1"/>
        <rFont val="Calibri"/>
        <family val="2"/>
        <charset val="238"/>
        <scheme val="minor"/>
      </rPr>
      <t xml:space="preserve"> spodní záchody Kanceláře WC</t>
    </r>
  </si>
  <si>
    <r>
      <rPr>
        <b/>
        <sz val="11"/>
        <color theme="1"/>
        <rFont val="Calibri"/>
        <family val="2"/>
        <charset val="238"/>
        <scheme val="minor"/>
      </rPr>
      <t>Sezóna-</t>
    </r>
    <r>
      <rPr>
        <sz val="11"/>
        <color theme="1"/>
        <rFont val="Calibri"/>
        <family val="2"/>
        <charset val="238"/>
        <scheme val="minor"/>
      </rPr>
      <t>vnitřní schodiště v celém zámku - zametání, luxování.</t>
    </r>
  </si>
  <si>
    <r>
      <rPr>
        <b/>
        <sz val="11"/>
        <color theme="1"/>
        <rFont val="Calibri"/>
        <family val="2"/>
        <charset val="238"/>
        <scheme val="minor"/>
      </rPr>
      <t xml:space="preserve">Sezóna- </t>
    </r>
    <r>
      <rPr>
        <sz val="11"/>
        <color theme="1"/>
        <rFont val="Calibri"/>
        <family val="2"/>
        <charset val="238"/>
        <scheme val="minor"/>
      </rPr>
      <t>Úklid venkovních prostor koše týden + víkend</t>
    </r>
  </si>
  <si>
    <r>
      <rPr>
        <b/>
        <sz val="11"/>
        <color theme="1"/>
        <rFont val="Calibri"/>
        <family val="2"/>
        <charset val="238"/>
        <scheme val="minor"/>
      </rPr>
      <t>Úklid akce</t>
    </r>
    <r>
      <rPr>
        <sz val="11"/>
        <color theme="1"/>
        <rFont val="Calibri"/>
        <family val="2"/>
        <charset val="238"/>
        <scheme val="minor"/>
      </rPr>
      <t xml:space="preserve"> na zámku kačina 6 akcí</t>
    </r>
  </si>
  <si>
    <r>
      <rPr>
        <b/>
        <sz val="11"/>
        <color theme="1"/>
        <rFont val="Calibri"/>
        <family val="2"/>
        <charset val="238"/>
        <scheme val="minor"/>
      </rPr>
      <t>Vedlejší sezóna -</t>
    </r>
    <r>
      <rPr>
        <sz val="11"/>
        <color theme="1"/>
        <rFont val="Calibri"/>
        <family val="2"/>
        <charset val="238"/>
        <scheme val="minor"/>
      </rPr>
      <t>Okna zámek mytí všech oken březen- duben-květen</t>
    </r>
  </si>
  <si>
    <r>
      <rPr>
        <b/>
        <sz val="11"/>
        <color theme="1"/>
        <rFont val="Calibri"/>
        <family val="2"/>
        <charset val="238"/>
        <scheme val="minor"/>
      </rPr>
      <t>Vedlejší sezona-</t>
    </r>
    <r>
      <rPr>
        <sz val="11"/>
        <color theme="1"/>
        <rFont val="Calibri"/>
        <family val="2"/>
        <charset val="238"/>
        <scheme val="minor"/>
      </rPr>
      <t>Podlahy dřevěné parkety říjen -listopad sundání koberců,</t>
    </r>
    <r>
      <rPr>
        <sz val="11"/>
        <rFont val="Calibri"/>
        <family val="2"/>
        <charset val="238"/>
        <scheme val="minor"/>
      </rPr>
      <t xml:space="preserve"> posunutí nábytku</t>
    </r>
    <r>
      <rPr>
        <sz val="11"/>
        <color theme="1"/>
        <rFont val="Calibri"/>
        <family val="2"/>
        <charset val="238"/>
        <scheme val="minor"/>
      </rPr>
      <t>, luxování.</t>
    </r>
  </si>
  <si>
    <r>
      <rPr>
        <b/>
        <sz val="11"/>
        <color theme="1"/>
        <rFont val="Calibri"/>
        <family val="2"/>
        <charset val="238"/>
        <scheme val="minor"/>
      </rPr>
      <t>Sezóna</t>
    </r>
    <r>
      <rPr>
        <sz val="11"/>
        <color theme="1"/>
        <rFont val="Calibri"/>
        <family val="2"/>
        <charset val="238"/>
        <scheme val="minor"/>
      </rPr>
      <t>-zametání a úklid</t>
    </r>
  </si>
  <si>
    <r>
      <rPr>
        <b/>
        <sz val="11"/>
        <color theme="1"/>
        <rFont val="Calibri"/>
        <family val="2"/>
        <charset val="238"/>
        <scheme val="minor"/>
      </rPr>
      <t>Sezona, vedlejší sezona, zavřeno-</t>
    </r>
    <r>
      <rPr>
        <sz val="11"/>
        <color theme="1"/>
        <rFont val="Calibri"/>
        <family val="2"/>
        <charset val="238"/>
        <scheme val="minor"/>
      </rPr>
      <t>apartmány uklid kompletní - zametání, vysávání mytí podlahy,mytí koupelny ,WC, otření prachu, uklid kuchynské linky, úklid před apartmány.  Zajištění ubytování předání, převzetí pokojů klíčů od hostů. Praní prádla, žehlení- povlečení, ručníky utěrky, ubrusy pro apartmány i zámek</t>
    </r>
  </si>
  <si>
    <r>
      <rPr>
        <b/>
        <sz val="14"/>
        <color theme="1"/>
        <rFont val="Calibri"/>
        <family val="2"/>
        <charset val="238"/>
        <scheme val="minor"/>
      </rPr>
      <t xml:space="preserve">Vedlejsí sezóna : </t>
    </r>
    <r>
      <rPr>
        <sz val="14"/>
        <color theme="1"/>
        <rFont val="Calibri"/>
        <family val="2"/>
        <charset val="238"/>
        <scheme val="minor"/>
      </rPr>
      <t>březen-vždy dle termínu zahájení návštěvnické sezóny, duben, říjen, prosinec -soboty, neděle, státní svátky, školní prázdniny,</t>
    </r>
  </si>
  <si>
    <t>Úklid NZM Kačina</t>
  </si>
  <si>
    <t>Předmětem této veřejné zakázky je poskytování služeb spočívajících v úklidových pracích v areálu NZM Kačina (muzea).</t>
  </si>
  <si>
    <r>
      <t>Otevírací doba: duben, říjen, prosinec– soboty a neděle + svá</t>
    </r>
    <r>
      <rPr>
        <sz val="14"/>
        <rFont val="Calibri"/>
        <family val="2"/>
        <charset val="238"/>
        <scheme val="minor"/>
      </rPr>
      <t>tky 10,00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 xml:space="preserve">– 17:00, </t>
    </r>
    <r>
      <rPr>
        <sz val="14"/>
        <color theme="1"/>
        <rFont val="Calibri"/>
        <family val="2"/>
        <charset val="238"/>
        <scheme val="minor"/>
      </rPr>
      <t>květen až září – pondělí až neděle + svátky 9,00 - 17,00</t>
    </r>
  </si>
  <si>
    <r>
      <rPr>
        <b/>
        <sz val="14"/>
        <color theme="1"/>
        <rFont val="Calibri"/>
        <family val="2"/>
        <charset val="238"/>
        <scheme val="minor"/>
      </rPr>
      <t xml:space="preserve">Sezóna: </t>
    </r>
    <r>
      <rPr>
        <sz val="14"/>
        <color theme="1"/>
        <rFont val="Calibri"/>
        <family val="2"/>
        <charset val="238"/>
        <scheme val="minor"/>
      </rPr>
      <t>květen - září:  pondělí – neděle, státní svátky</t>
    </r>
  </si>
  <si>
    <r>
      <rPr>
        <b/>
        <sz val="14"/>
        <color theme="1"/>
        <rFont val="Calibri"/>
        <family val="2"/>
        <charset val="238"/>
        <scheme val="minor"/>
      </rPr>
      <t>Zavřeno:</t>
    </r>
    <r>
      <rPr>
        <sz val="14"/>
        <color theme="1"/>
        <rFont val="Calibri"/>
        <family val="2"/>
        <charset val="238"/>
        <scheme val="minor"/>
      </rPr>
      <t xml:space="preserve"> listopad, leden,únor, (březen-vždy dle termínu zahájení návštěvnické sezóny)</t>
    </r>
  </si>
  <si>
    <t>Sezóna</t>
  </si>
  <si>
    <r>
      <rPr>
        <b/>
        <sz val="11"/>
        <color theme="1"/>
        <rFont val="Calibri"/>
        <family val="2"/>
        <charset val="238"/>
        <scheme val="minor"/>
      </rPr>
      <t>Vedlejší sezóna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</si>
  <si>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Úterý -  výstavní patro</t>
  </si>
  <si>
    <r>
      <rPr>
        <b/>
        <sz val="11"/>
        <color theme="1"/>
        <rFont val="Calibri"/>
        <family val="2"/>
        <charset val="238"/>
        <scheme val="minor"/>
      </rPr>
      <t>Sezona, vedlejší sezona, zavřeno</t>
    </r>
    <r>
      <rPr>
        <sz val="11"/>
        <color theme="1"/>
        <rFont val="Calibri"/>
        <family val="2"/>
        <charset val="238"/>
        <scheme val="minor"/>
      </rPr>
      <t>-zametání, luxování koberců, setření prachu skříně parapety, vytírání, úklid kuchyní, vynesení košů.</t>
    </r>
  </si>
  <si>
    <t>Čtvrtek úklid divadla, kaple, knihovna a galerie</t>
  </si>
  <si>
    <r>
      <rPr>
        <b/>
        <sz val="11"/>
        <color theme="1"/>
        <rFont val="Calibri"/>
        <family val="2"/>
        <charset val="238"/>
        <scheme val="minor"/>
      </rPr>
      <t>Sezóna</t>
    </r>
    <r>
      <rPr>
        <sz val="11"/>
        <color theme="1"/>
        <rFont val="Calibri"/>
        <family val="2"/>
        <charset val="238"/>
        <scheme val="minor"/>
      </rPr>
      <t xml:space="preserve"> -vyluxovat místnosti, omést pavučiny, utřít prach, okna vysátí otření much a pavučin.</t>
    </r>
  </si>
  <si>
    <r>
      <rPr>
        <b/>
        <sz val="11"/>
        <color theme="1"/>
        <rFont val="Calibri"/>
        <family val="2"/>
        <charset val="238"/>
        <scheme val="minor"/>
      </rPr>
      <t>Sezóna</t>
    </r>
    <r>
      <rPr>
        <sz val="11"/>
        <color theme="1"/>
        <rFont val="Calibri"/>
        <family val="2"/>
        <charset val="238"/>
        <scheme val="minor"/>
      </rPr>
      <t>-vyluxovat místnosti, omést pavučiny, utřít prach, okna vysátí otření much a pavučin.</t>
    </r>
  </si>
  <si>
    <t>Pátek : úklid výstavní patro a suterén + dílny + restaurátorská dílna</t>
  </si>
  <si>
    <r>
      <rPr>
        <b/>
        <sz val="11"/>
        <color theme="1"/>
        <rFont val="Calibri"/>
        <family val="2"/>
        <charset val="238"/>
        <scheme val="minor"/>
      </rPr>
      <t xml:space="preserve">Dílny - Sezona, vedlejší sezona, zavřeno- </t>
    </r>
    <r>
      <rPr>
        <sz val="11"/>
        <color theme="1"/>
        <rFont val="Calibri"/>
        <family val="2"/>
        <charset val="238"/>
        <scheme val="minor"/>
      </rPr>
      <t xml:space="preserve"> vytření podlah, WC, otření prachu uklid kuchyňky, zametení chodby.</t>
    </r>
  </si>
  <si>
    <r>
      <rPr>
        <b/>
        <sz val="11"/>
        <color theme="1"/>
        <rFont val="Calibri"/>
        <family val="2"/>
        <charset val="238"/>
        <scheme val="minor"/>
      </rPr>
      <t>Vedlejší sezóna-</t>
    </r>
    <r>
      <rPr>
        <sz val="11"/>
        <color theme="1"/>
        <rFont val="Calibri"/>
        <family val="2"/>
        <charset val="238"/>
        <scheme val="minor"/>
      </rPr>
      <t>celkový úklid veřejně přístupných prostor zámku (příprava na turistickou sezonu), úklidy depozitářů, skladových prostor, přečererpávací stanice, chodeb, praní záclon, leštění nábytku, odprášení exponát,.  dle potřeb.</t>
    </r>
  </si>
  <si>
    <t xml:space="preserve">Zametání kolonád, prostor hlavní vchod, portiky, a všech venkovních schodišt </t>
  </si>
  <si>
    <r>
      <rPr>
        <b/>
        <sz val="11"/>
        <color theme="1"/>
        <rFont val="Calibri"/>
        <family val="2"/>
        <charset val="238"/>
        <scheme val="minor"/>
      </rPr>
      <t xml:space="preserve">Vedlejší sezóna, zavřeno </t>
    </r>
    <r>
      <rPr>
        <sz val="11"/>
        <color theme="1"/>
        <rFont val="Calibri"/>
        <family val="2"/>
        <charset val="238"/>
        <scheme val="minor"/>
      </rPr>
      <t>-zametání a úklid</t>
    </r>
  </si>
  <si>
    <t>Uklid venkovních prostor: koše týden+</t>
  </si>
  <si>
    <t xml:space="preserve">Podlahy dřevěné parkety výstavní prostory zámek </t>
  </si>
  <si>
    <t>Apartmány  kompletní servis dle potřeb a obsazenosti, zajištění ubytování předání, převzetí.</t>
  </si>
  <si>
    <t xml:space="preserve">Orientační denní hodinové rozmezí  pro úklid -  od 6 hodin  do 17 hod, práce dle rozpisu v tabulce níže, dále dle seznamu akcí v příloze, kdy probíhá úklid sociálních zařízení a venkovních prostor. Hygienické prostředky zajištuje NZM  - Úklidové prostředky včetně potřebného vybavení (mop, kbelík, vysavač …) zajišťuje dodavel služby. Úklid expozic a depozitářů nutno zajistit stálým pracovníkem. S ohledem na potřeby objednatele nebo případnou změnu otevírací doby v průběhu roku může být skutečně čerpaný objem prací nižší.   </t>
  </si>
  <si>
    <t xml:space="preserve">Středa: úklid kanceláří, dílen a chodeb zámku </t>
  </si>
  <si>
    <r>
      <t xml:space="preserve">Denní úklid: Uklidy WC,  kavárna záchody +chodba a schody, spodní záchody suterén, WC kanceláře </t>
    </r>
    <r>
      <rPr>
        <b/>
        <sz val="11"/>
        <rFont val="Calibri"/>
        <family val="2"/>
        <charset val="238"/>
        <scheme val="minor"/>
      </rPr>
      <t>, WC dílny</t>
    </r>
    <r>
      <rPr>
        <b/>
        <sz val="11"/>
        <color theme="1"/>
        <rFont val="Calibri"/>
        <family val="2"/>
        <charset val="238"/>
        <scheme val="minor"/>
      </rPr>
      <t>, (vyluxovat místnosti koberce, parkety, dlažby,vytřít omyvatelné povrchy lino, omést pavučiny, utřít prach, okna vysátí otření much a pavučin.)</t>
    </r>
  </si>
  <si>
    <t>Denní úklid:Hlavní vstup: pokladna, rondel vstup, schody, koberec   (vyluxovat místnosti koberce, parkety, dlažby,vytřít omyvatelné povrchy lino, omést pavučiny, utřít prach, okna vysátí otření much a pavučin.)</t>
  </si>
  <si>
    <t>Pondělí a Pátek - návštěvnické prostory, výstavy a ecpozice   (vyluxovat místnosti koberce, parkety, dlažby,vytřít omyvatelné povrchy lino, omést pavučiny, utřít prach, okna vysátí otření much a pavučin.)</t>
  </si>
  <si>
    <t>Mytí oken - zámek  ( mytí oken z vnitřní strany, venkovní strany.)</t>
  </si>
  <si>
    <t>Vedlejší sezona listopad  leden, únor, (březen), prosinec   (vyluxovat místnosti koberce, parkety, dlažby,vytřít omyvatelné povrchy lino, omést pavučiny, utřít prach, okna vysátí otření much a pavučin.)</t>
  </si>
  <si>
    <r>
      <rPr>
        <b/>
        <sz val="11"/>
        <color theme="1"/>
        <rFont val="Calibri"/>
        <family val="2"/>
        <charset val="238"/>
        <scheme val="minor"/>
      </rPr>
      <t>Sezona</t>
    </r>
    <r>
      <rPr>
        <sz val="11"/>
        <color theme="1"/>
        <rFont val="Calibri"/>
        <family val="2"/>
        <charset val="238"/>
        <scheme val="minor"/>
      </rPr>
      <t xml:space="preserve"> tábory červenec, srpen- kavárna + spodní WC, jen 2 měsíce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</si>
</sst>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3" borderId="7" xfId="0" applyFont="1" applyFill="1" applyBorder="1" applyAlignment="1">
      <alignment wrapText="1"/>
    </xf>
    <xf numFmtId="0" fontId="1" fillId="4" borderId="8" xfId="0" applyFont="1" applyFill="1" applyBorder="1" applyAlignment="1">
      <alignment horizont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164" fontId="0" fillId="0" borderId="15" xfId="0" applyNumberFormat="1" applyBorder="1"/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164" fontId="1" fillId="0" borderId="15" xfId="0" applyNumberFormat="1" applyFont="1" applyBorder="1"/>
    <xf numFmtId="164" fontId="0" fillId="7" borderId="15" xfId="0" applyNumberFormat="1" applyFill="1" applyBorder="1"/>
    <xf numFmtId="0" fontId="1" fillId="3" borderId="7" xfId="0" applyFont="1" applyFill="1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0" fillId="0" borderId="17" xfId="0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5" xfId="0" applyNumberForma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8" borderId="18" xfId="0" applyFont="1" applyFill="1" applyBorder="1" applyAlignment="1">
      <alignment horizontal="center"/>
    </xf>
    <xf numFmtId="0" fontId="0" fillId="0" borderId="19" xfId="0" applyBorder="1"/>
    <xf numFmtId="0" fontId="4" fillId="8" borderId="1" xfId="0" applyFont="1" applyFill="1" applyBorder="1"/>
    <xf numFmtId="0" fontId="4" fillId="8" borderId="2" xfId="0" applyFont="1" applyFill="1" applyBorder="1"/>
    <xf numFmtId="164" fontId="4" fillId="8" borderId="3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0"/>
    </xf>
    <xf numFmtId="0" fontId="0" fillId="0" borderId="0" xfId="0" applyAlignment="1">
      <alignment horizontal="left" vertical="center" indent="5"/>
    </xf>
    <xf numFmtId="0" fontId="6" fillId="0" borderId="0" xfId="0" applyFont="1" applyAlignment="1">
      <alignment vertical="center"/>
    </xf>
    <xf numFmtId="0" fontId="1" fillId="0" borderId="13" xfId="0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EBD6-670D-4582-8404-2E8D8EE344BA}">
  <dimension ref="A1:Y46"/>
  <sheetViews>
    <sheetView tabSelected="1" workbookViewId="0">
      <selection activeCell="J9" sqref="J9"/>
    </sheetView>
  </sheetViews>
  <sheetFormatPr defaultRowHeight="15" x14ac:dyDescent="0.25"/>
  <cols>
    <col min="1" max="1" width="60.7109375" customWidth="1"/>
    <col min="2" max="2" width="13" customWidth="1"/>
    <col min="3" max="3" width="13.85546875" customWidth="1"/>
    <col min="4" max="4" width="13.28515625" customWidth="1"/>
    <col min="5" max="6" width="13.140625" customWidth="1"/>
    <col min="7" max="7" width="13.85546875" customWidth="1"/>
    <col min="8" max="8" width="14.42578125" customWidth="1"/>
    <col min="9" max="9" width="13.7109375" customWidth="1"/>
    <col min="10" max="10" width="15.140625" customWidth="1"/>
  </cols>
  <sheetData>
    <row r="1" spans="1:25" ht="41.25" customHeight="1" thickBot="1" x14ac:dyDescent="0.4">
      <c r="A1" s="47" t="s">
        <v>34</v>
      </c>
      <c r="B1" s="48"/>
      <c r="C1" s="48"/>
      <c r="D1" s="48"/>
      <c r="E1" s="48"/>
      <c r="F1" s="48"/>
      <c r="G1" s="48"/>
      <c r="H1" s="48"/>
      <c r="I1" s="48"/>
      <c r="J1" s="49"/>
    </row>
    <row r="2" spans="1:25" ht="36" customHeight="1" thickBot="1" x14ac:dyDescent="0.3">
      <c r="A2" s="50" t="s">
        <v>35</v>
      </c>
      <c r="B2" s="50"/>
      <c r="C2" s="50"/>
      <c r="D2" s="50"/>
      <c r="E2" s="50"/>
      <c r="F2" s="50"/>
      <c r="G2" s="50"/>
      <c r="H2" s="50"/>
      <c r="I2" s="50"/>
      <c r="J2" s="51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7" customHeight="1" thickBot="1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4"/>
    </row>
    <row r="4" spans="1:25" ht="37.5" customHeight="1" thickBot="1" x14ac:dyDescent="0.35">
      <c r="A4" s="58" t="s">
        <v>37</v>
      </c>
      <c r="B4" s="59"/>
      <c r="C4" s="59"/>
      <c r="D4" s="59"/>
      <c r="E4" s="59"/>
      <c r="F4" s="59"/>
      <c r="G4" s="59"/>
      <c r="H4" s="59"/>
      <c r="I4" s="59"/>
      <c r="J4" s="60"/>
    </row>
    <row r="5" spans="1:25" ht="29.25" customHeight="1" thickBot="1" x14ac:dyDescent="0.35">
      <c r="A5" s="58" t="s">
        <v>33</v>
      </c>
      <c r="B5" s="59"/>
      <c r="C5" s="59"/>
      <c r="D5" s="59"/>
      <c r="E5" s="59"/>
      <c r="F5" s="59"/>
      <c r="G5" s="59"/>
      <c r="H5" s="59"/>
      <c r="I5" s="59"/>
      <c r="J5" s="60"/>
    </row>
    <row r="6" spans="1:25" ht="27" customHeight="1" thickBot="1" x14ac:dyDescent="0.35">
      <c r="A6" s="58" t="s">
        <v>38</v>
      </c>
      <c r="B6" s="59"/>
      <c r="C6" s="59"/>
      <c r="D6" s="59"/>
      <c r="E6" s="59"/>
      <c r="F6" s="59"/>
      <c r="G6" s="59"/>
      <c r="H6" s="59"/>
      <c r="I6" s="59"/>
      <c r="J6" s="60"/>
    </row>
    <row r="7" spans="1:25" ht="80.25" customHeight="1" thickBot="1" x14ac:dyDescent="0.35">
      <c r="A7" s="55" t="s">
        <v>54</v>
      </c>
      <c r="B7" s="56"/>
      <c r="C7" s="56"/>
      <c r="D7" s="56"/>
      <c r="E7" s="56"/>
      <c r="F7" s="56"/>
      <c r="G7" s="56"/>
      <c r="H7" s="56"/>
      <c r="I7" s="56"/>
      <c r="J7" s="57"/>
      <c r="N7" s="41"/>
    </row>
    <row r="8" spans="1:25" ht="58.5" customHeight="1" thickBot="1" x14ac:dyDescent="0.3">
      <c r="A8" s="1" t="s">
        <v>56</v>
      </c>
      <c r="B8" s="2" t="s">
        <v>0</v>
      </c>
      <c r="C8" s="3" t="s">
        <v>1</v>
      </c>
      <c r="D8" s="4" t="s">
        <v>2</v>
      </c>
      <c r="E8" s="5" t="s">
        <v>3</v>
      </c>
      <c r="F8" s="5" t="s">
        <v>4</v>
      </c>
      <c r="G8" s="6" t="s">
        <v>5</v>
      </c>
      <c r="H8" s="7" t="s">
        <v>6</v>
      </c>
      <c r="I8" s="8" t="s">
        <v>7</v>
      </c>
      <c r="J8" s="9" t="s">
        <v>8</v>
      </c>
      <c r="N8" s="41"/>
    </row>
    <row r="9" spans="1:25" ht="30.75" customHeight="1" x14ac:dyDescent="0.25">
      <c r="A9" s="10" t="s">
        <v>22</v>
      </c>
      <c r="B9" s="11">
        <v>7</v>
      </c>
      <c r="C9" s="12" t="s">
        <v>9</v>
      </c>
      <c r="D9" s="11">
        <v>7</v>
      </c>
      <c r="E9" s="11">
        <v>2.5</v>
      </c>
      <c r="F9" s="11">
        <f>D9*E9</f>
        <v>17.5</v>
      </c>
      <c r="G9" s="11">
        <f>E9*30</f>
        <v>75</v>
      </c>
      <c r="H9" s="13">
        <f>G9*7</f>
        <v>525</v>
      </c>
      <c r="I9" s="14"/>
      <c r="J9" s="15">
        <f>I9*H9</f>
        <v>0</v>
      </c>
      <c r="N9" s="42"/>
    </row>
    <row r="10" spans="1:25" ht="21" customHeight="1" x14ac:dyDescent="0.25">
      <c r="A10" s="14" t="s">
        <v>61</v>
      </c>
      <c r="B10" s="16">
        <v>2</v>
      </c>
      <c r="C10" s="12" t="s">
        <v>9</v>
      </c>
      <c r="D10" s="16">
        <v>5</v>
      </c>
      <c r="E10" s="16">
        <v>2</v>
      </c>
      <c r="F10" s="11">
        <f t="shared" ref="F10:F13" si="0">D10*E10</f>
        <v>10</v>
      </c>
      <c r="G10" s="11">
        <f t="shared" ref="G10:G12" si="1">E10*30</f>
        <v>60</v>
      </c>
      <c r="H10" s="14">
        <f t="shared" ref="H10:H11" si="2">G10*7</f>
        <v>420</v>
      </c>
      <c r="I10" s="37"/>
      <c r="J10" s="15">
        <f t="shared" ref="J10:J13" si="3">I10*H10</f>
        <v>0</v>
      </c>
      <c r="N10" s="41"/>
    </row>
    <row r="11" spans="1:25" ht="21" customHeight="1" x14ac:dyDescent="0.25">
      <c r="A11" s="14" t="s">
        <v>23</v>
      </c>
      <c r="B11" s="16">
        <v>7</v>
      </c>
      <c r="C11" s="17" t="s">
        <v>10</v>
      </c>
      <c r="D11" s="16">
        <v>7</v>
      </c>
      <c r="E11" s="11">
        <v>1</v>
      </c>
      <c r="F11" s="11">
        <f t="shared" si="0"/>
        <v>7</v>
      </c>
      <c r="G11" s="11">
        <f t="shared" si="1"/>
        <v>30</v>
      </c>
      <c r="H11" s="14">
        <f t="shared" si="2"/>
        <v>210</v>
      </c>
      <c r="J11" s="15">
        <f t="shared" si="3"/>
        <v>0</v>
      </c>
      <c r="N11" s="41"/>
    </row>
    <row r="12" spans="1:25" ht="19.5" customHeight="1" x14ac:dyDescent="0.25">
      <c r="A12" s="14" t="s">
        <v>24</v>
      </c>
      <c r="B12" s="16">
        <v>2</v>
      </c>
      <c r="C12" s="17" t="s">
        <v>9</v>
      </c>
      <c r="D12" s="16">
        <v>7</v>
      </c>
      <c r="E12" s="16">
        <v>2.5</v>
      </c>
      <c r="F12" s="11">
        <f t="shared" si="0"/>
        <v>17.5</v>
      </c>
      <c r="G12" s="11">
        <f t="shared" si="1"/>
        <v>75</v>
      </c>
      <c r="H12" s="14">
        <f>G12*2</f>
        <v>150</v>
      </c>
      <c r="I12" s="37"/>
      <c r="J12" s="15">
        <f t="shared" si="3"/>
        <v>0</v>
      </c>
      <c r="N12" s="43"/>
    </row>
    <row r="13" spans="1:25" ht="21.75" customHeight="1" thickBot="1" x14ac:dyDescent="0.3">
      <c r="A13" s="14" t="s">
        <v>25</v>
      </c>
      <c r="B13" s="16">
        <v>5</v>
      </c>
      <c r="C13" s="17" t="s">
        <v>9</v>
      </c>
      <c r="D13" s="16">
        <v>5</v>
      </c>
      <c r="E13" s="16">
        <v>1</v>
      </c>
      <c r="F13" s="11">
        <f t="shared" si="0"/>
        <v>5</v>
      </c>
      <c r="G13" s="11">
        <f>E13*20</f>
        <v>20</v>
      </c>
      <c r="H13" s="13">
        <f>G13*B13</f>
        <v>100</v>
      </c>
      <c r="I13" s="14"/>
      <c r="J13" s="15">
        <f t="shared" si="3"/>
        <v>0</v>
      </c>
      <c r="N13" s="43"/>
    </row>
    <row r="14" spans="1:25" ht="58.5" customHeight="1" thickBot="1" x14ac:dyDescent="0.3">
      <c r="A14" s="1" t="s">
        <v>57</v>
      </c>
      <c r="B14" s="2" t="s">
        <v>0</v>
      </c>
      <c r="C14" s="3" t="s">
        <v>1</v>
      </c>
      <c r="D14" s="4" t="s">
        <v>2</v>
      </c>
      <c r="E14" s="5" t="s">
        <v>3</v>
      </c>
      <c r="F14" s="5" t="s">
        <v>4</v>
      </c>
      <c r="G14" s="6" t="s">
        <v>5</v>
      </c>
      <c r="H14" s="7" t="s">
        <v>6</v>
      </c>
      <c r="I14" s="8" t="s">
        <v>7</v>
      </c>
      <c r="J14" s="9" t="s">
        <v>8</v>
      </c>
      <c r="N14" s="41"/>
    </row>
    <row r="15" spans="1:25" ht="23.25" customHeight="1" x14ac:dyDescent="0.25">
      <c r="A15" s="45" t="s">
        <v>39</v>
      </c>
      <c r="B15" s="11">
        <v>7</v>
      </c>
      <c r="C15" s="12" t="s">
        <v>9</v>
      </c>
      <c r="D15" s="11">
        <v>7</v>
      </c>
      <c r="E15" s="11">
        <v>1.5</v>
      </c>
      <c r="F15" s="11">
        <f>D15*E15</f>
        <v>10.5</v>
      </c>
      <c r="G15" s="11">
        <f>E15*30</f>
        <v>45</v>
      </c>
      <c r="H15" s="13">
        <f>G15*7</f>
        <v>315</v>
      </c>
      <c r="I15" s="14"/>
      <c r="J15" s="15">
        <f t="shared" ref="J10:J31" si="4">I15*H15</f>
        <v>0</v>
      </c>
      <c r="N15" s="43"/>
    </row>
    <row r="16" spans="1:25" ht="20.25" customHeight="1" thickBot="1" x14ac:dyDescent="0.3">
      <c r="A16" s="10" t="s">
        <v>40</v>
      </c>
      <c r="B16" s="11">
        <v>3</v>
      </c>
      <c r="C16" s="12" t="s">
        <v>11</v>
      </c>
      <c r="D16" s="16">
        <v>7</v>
      </c>
      <c r="E16" s="11">
        <v>1.5</v>
      </c>
      <c r="F16" s="11">
        <f>D16*E16</f>
        <v>10.5</v>
      </c>
      <c r="G16" s="11">
        <f>E16*30</f>
        <v>45</v>
      </c>
      <c r="H16" s="13">
        <f>G16*3</f>
        <v>135</v>
      </c>
      <c r="I16" s="14"/>
      <c r="J16" s="20">
        <f t="shared" si="4"/>
        <v>0</v>
      </c>
      <c r="N16" s="41"/>
    </row>
    <row r="17" spans="1:14" ht="58.5" customHeight="1" thickBot="1" x14ac:dyDescent="0.3">
      <c r="A17" s="21" t="s">
        <v>58</v>
      </c>
      <c r="B17" s="2" t="s">
        <v>0</v>
      </c>
      <c r="C17" s="3" t="s">
        <v>1</v>
      </c>
      <c r="D17" s="4" t="s">
        <v>2</v>
      </c>
      <c r="E17" s="5" t="s">
        <v>3</v>
      </c>
      <c r="F17" s="5" t="s">
        <v>4</v>
      </c>
      <c r="G17" s="6" t="s">
        <v>5</v>
      </c>
      <c r="H17" s="7" t="s">
        <v>6</v>
      </c>
      <c r="I17" s="8" t="s">
        <v>7</v>
      </c>
      <c r="J17" s="9" t="s">
        <v>8</v>
      </c>
      <c r="N17" s="41"/>
    </row>
    <row r="18" spans="1:14" ht="39" customHeight="1" thickBot="1" x14ac:dyDescent="0.3">
      <c r="A18" s="22" t="s">
        <v>45</v>
      </c>
      <c r="B18" s="23">
        <v>7</v>
      </c>
      <c r="C18" s="24" t="s">
        <v>9</v>
      </c>
      <c r="D18" s="11">
        <v>2</v>
      </c>
      <c r="E18" s="11">
        <v>4</v>
      </c>
      <c r="F18" s="11">
        <v>8</v>
      </c>
      <c r="G18" s="11">
        <f>F18*4</f>
        <v>32</v>
      </c>
      <c r="H18" s="13">
        <f>G18*7</f>
        <v>224</v>
      </c>
      <c r="I18" s="14"/>
      <c r="J18" s="19">
        <f t="shared" si="4"/>
        <v>0</v>
      </c>
      <c r="N18" s="42"/>
    </row>
    <row r="19" spans="1:14" ht="58.5" customHeight="1" thickBot="1" x14ac:dyDescent="0.3">
      <c r="A19" s="21" t="s">
        <v>41</v>
      </c>
      <c r="B19" s="2" t="s">
        <v>0</v>
      </c>
      <c r="C19" s="3" t="s">
        <v>1</v>
      </c>
      <c r="D19" s="4" t="s">
        <v>2</v>
      </c>
      <c r="E19" s="5" t="s">
        <v>3</v>
      </c>
      <c r="F19" s="5" t="s">
        <v>4</v>
      </c>
      <c r="G19" s="6" t="s">
        <v>5</v>
      </c>
      <c r="H19" s="7" t="s">
        <v>6</v>
      </c>
      <c r="I19" s="8" t="s">
        <v>7</v>
      </c>
      <c r="J19" s="9" t="s">
        <v>8</v>
      </c>
    </row>
    <row r="20" spans="1:14" ht="30.75" customHeight="1" x14ac:dyDescent="0.25">
      <c r="A20" s="25" t="s">
        <v>44</v>
      </c>
      <c r="B20" s="23">
        <v>7</v>
      </c>
      <c r="C20" s="24" t="s">
        <v>12</v>
      </c>
      <c r="D20" s="11">
        <v>1</v>
      </c>
      <c r="E20" s="11">
        <v>4</v>
      </c>
      <c r="F20" s="11">
        <v>4</v>
      </c>
      <c r="G20" s="11">
        <f>F20*4</f>
        <v>16</v>
      </c>
      <c r="H20" s="13">
        <f>G20*7</f>
        <v>112</v>
      </c>
      <c r="I20" s="14"/>
      <c r="J20" s="19">
        <f t="shared" si="4"/>
        <v>0</v>
      </c>
    </row>
    <row r="21" spans="1:14" ht="22.5" customHeight="1" thickBot="1" x14ac:dyDescent="0.3">
      <c r="A21" s="31" t="s">
        <v>26</v>
      </c>
      <c r="B21" s="23">
        <v>7</v>
      </c>
      <c r="C21" s="24" t="s">
        <v>12</v>
      </c>
      <c r="D21" s="11">
        <v>1</v>
      </c>
      <c r="E21" s="11">
        <v>2</v>
      </c>
      <c r="F21" s="11">
        <v>2</v>
      </c>
      <c r="G21" s="11">
        <f>F21*4</f>
        <v>8</v>
      </c>
      <c r="H21" s="13">
        <f>G21*7</f>
        <v>56</v>
      </c>
      <c r="I21" s="14"/>
      <c r="J21" s="19">
        <f t="shared" ref="J21" si="5">I21*H21</f>
        <v>0</v>
      </c>
    </row>
    <row r="22" spans="1:14" ht="62.25" customHeight="1" thickBot="1" x14ac:dyDescent="0.3">
      <c r="A22" s="21" t="s">
        <v>55</v>
      </c>
      <c r="B22" s="2" t="s">
        <v>0</v>
      </c>
      <c r="C22" s="3" t="s">
        <v>1</v>
      </c>
      <c r="D22" s="4" t="s">
        <v>2</v>
      </c>
      <c r="E22" s="5" t="s">
        <v>3</v>
      </c>
      <c r="F22" s="5" t="s">
        <v>4</v>
      </c>
      <c r="G22" s="6" t="s">
        <v>5</v>
      </c>
      <c r="H22" s="7" t="s">
        <v>6</v>
      </c>
      <c r="I22" s="8" t="s">
        <v>7</v>
      </c>
      <c r="J22" s="9" t="s">
        <v>8</v>
      </c>
    </row>
    <row r="23" spans="1:14" ht="51.75" customHeight="1" x14ac:dyDescent="0.25">
      <c r="A23" s="25" t="s">
        <v>42</v>
      </c>
      <c r="B23" s="26">
        <v>12</v>
      </c>
      <c r="C23" s="24" t="s">
        <v>13</v>
      </c>
      <c r="D23" s="11">
        <v>1</v>
      </c>
      <c r="E23" s="11">
        <v>6</v>
      </c>
      <c r="F23" s="11">
        <v>6</v>
      </c>
      <c r="G23" s="11">
        <f>F23*4</f>
        <v>24</v>
      </c>
      <c r="H23" s="13">
        <f>G23*12</f>
        <v>288</v>
      </c>
      <c r="I23" s="14"/>
      <c r="J23" s="19">
        <f t="shared" si="4"/>
        <v>0</v>
      </c>
    </row>
    <row r="24" spans="1:14" ht="30.75" customHeight="1" thickBot="1" x14ac:dyDescent="0.3">
      <c r="A24" s="31" t="s">
        <v>47</v>
      </c>
      <c r="B24" s="26">
        <v>12</v>
      </c>
      <c r="C24" s="24" t="s">
        <v>15</v>
      </c>
      <c r="D24" s="27">
        <v>1</v>
      </c>
      <c r="E24" s="27">
        <v>2</v>
      </c>
      <c r="F24" s="27">
        <v>2</v>
      </c>
      <c r="G24" s="27">
        <f>F24*4</f>
        <v>8</v>
      </c>
      <c r="H24" s="28">
        <f>G24*12</f>
        <v>96</v>
      </c>
      <c r="I24" s="29"/>
      <c r="J24" s="30">
        <f t="shared" si="4"/>
        <v>0</v>
      </c>
    </row>
    <row r="25" spans="1:14" ht="58.5" customHeight="1" thickBot="1" x14ac:dyDescent="0.3">
      <c r="A25" s="1" t="s">
        <v>43</v>
      </c>
      <c r="B25" s="2" t="s">
        <v>0</v>
      </c>
      <c r="C25" s="3" t="s">
        <v>1</v>
      </c>
      <c r="D25" s="4" t="s">
        <v>2</v>
      </c>
      <c r="E25" s="5" t="s">
        <v>3</v>
      </c>
      <c r="F25" s="5" t="s">
        <v>4</v>
      </c>
      <c r="G25" s="6" t="s">
        <v>5</v>
      </c>
      <c r="H25" s="7" t="s">
        <v>6</v>
      </c>
      <c r="I25" s="8" t="s">
        <v>7</v>
      </c>
      <c r="J25" s="9" t="s">
        <v>8</v>
      </c>
    </row>
    <row r="26" spans="1:14" ht="27" customHeight="1" thickBot="1" x14ac:dyDescent="0.3">
      <c r="A26" s="25" t="s">
        <v>45</v>
      </c>
      <c r="B26" s="23">
        <v>7</v>
      </c>
      <c r="C26" s="24" t="s">
        <v>12</v>
      </c>
      <c r="D26" s="11">
        <v>1</v>
      </c>
      <c r="E26" s="11">
        <v>8</v>
      </c>
      <c r="F26" s="11">
        <v>8</v>
      </c>
      <c r="G26" s="11">
        <f>E26*4</f>
        <v>32</v>
      </c>
      <c r="H26" s="13">
        <f>G26*7</f>
        <v>224</v>
      </c>
      <c r="I26" s="14"/>
      <c r="J26" s="19">
        <f t="shared" si="4"/>
        <v>0</v>
      </c>
    </row>
    <row r="27" spans="1:14" ht="58.5" customHeight="1" thickBot="1" x14ac:dyDescent="0.3">
      <c r="A27" s="1" t="s">
        <v>46</v>
      </c>
      <c r="B27" s="2" t="s">
        <v>0</v>
      </c>
      <c r="C27" s="3" t="s">
        <v>1</v>
      </c>
      <c r="D27" s="4" t="s">
        <v>2</v>
      </c>
      <c r="E27" s="5" t="s">
        <v>3</v>
      </c>
      <c r="F27" s="5" t="s">
        <v>4</v>
      </c>
      <c r="G27" s="6" t="s">
        <v>5</v>
      </c>
      <c r="H27" s="7" t="s">
        <v>6</v>
      </c>
      <c r="I27" s="8" t="s">
        <v>7</v>
      </c>
      <c r="J27" s="9" t="s">
        <v>8</v>
      </c>
    </row>
    <row r="28" spans="1:14" ht="33" customHeight="1" x14ac:dyDescent="0.25">
      <c r="A28" s="22" t="s">
        <v>45</v>
      </c>
      <c r="B28" s="26">
        <v>7</v>
      </c>
      <c r="C28" s="24" t="s">
        <v>14</v>
      </c>
      <c r="D28" s="27">
        <v>1</v>
      </c>
      <c r="E28" s="27">
        <v>2</v>
      </c>
      <c r="F28" s="27">
        <v>2</v>
      </c>
      <c r="G28" s="27">
        <f>F28*4</f>
        <v>8</v>
      </c>
      <c r="H28" s="28">
        <f>G28*7</f>
        <v>56</v>
      </c>
      <c r="I28" s="29"/>
      <c r="J28" s="30">
        <f t="shared" ref="J28:J29" si="6">I28*H28</f>
        <v>0</v>
      </c>
    </row>
    <row r="29" spans="1:14" ht="33.75" customHeight="1" thickBot="1" x14ac:dyDescent="0.3">
      <c r="A29" s="31" t="s">
        <v>47</v>
      </c>
      <c r="B29" s="26">
        <v>12</v>
      </c>
      <c r="C29" s="24" t="s">
        <v>15</v>
      </c>
      <c r="D29" s="27">
        <v>1</v>
      </c>
      <c r="E29" s="27">
        <v>2</v>
      </c>
      <c r="F29" s="27">
        <v>2</v>
      </c>
      <c r="G29" s="27">
        <f>F29*4</f>
        <v>8</v>
      </c>
      <c r="H29" s="28">
        <f>G29*12</f>
        <v>96</v>
      </c>
      <c r="I29" s="29"/>
      <c r="J29" s="30">
        <f t="shared" si="6"/>
        <v>0</v>
      </c>
    </row>
    <row r="30" spans="1:14" ht="58.5" customHeight="1" thickBot="1" x14ac:dyDescent="0.3">
      <c r="A30" s="1" t="s">
        <v>60</v>
      </c>
      <c r="B30" s="2" t="s">
        <v>0</v>
      </c>
      <c r="C30" s="3" t="s">
        <v>1</v>
      </c>
      <c r="D30" s="4" t="s">
        <v>2</v>
      </c>
      <c r="E30" s="5" t="s">
        <v>3</v>
      </c>
      <c r="F30" s="5" t="s">
        <v>4</v>
      </c>
      <c r="G30" s="6" t="s">
        <v>5</v>
      </c>
      <c r="H30" s="7" t="s">
        <v>6</v>
      </c>
      <c r="I30" s="8" t="s">
        <v>7</v>
      </c>
      <c r="J30" s="9" t="s">
        <v>8</v>
      </c>
    </row>
    <row r="31" spans="1:14" ht="70.5" customHeight="1" thickBot="1" x14ac:dyDescent="0.3">
      <c r="A31" s="25" t="s">
        <v>48</v>
      </c>
      <c r="B31" s="26">
        <v>4</v>
      </c>
      <c r="C31" s="24" t="s">
        <v>13</v>
      </c>
      <c r="D31" s="27">
        <v>3</v>
      </c>
      <c r="E31" s="27">
        <v>6</v>
      </c>
      <c r="F31" s="27">
        <v>18</v>
      </c>
      <c r="G31" s="27">
        <f>F31*4</f>
        <v>72</v>
      </c>
      <c r="H31" s="28">
        <f>G31*4</f>
        <v>288</v>
      </c>
      <c r="I31" s="29"/>
      <c r="J31" s="30">
        <f t="shared" si="4"/>
        <v>0</v>
      </c>
    </row>
    <row r="32" spans="1:14" ht="58.5" customHeight="1" thickBot="1" x14ac:dyDescent="0.3">
      <c r="A32" s="1" t="s">
        <v>49</v>
      </c>
      <c r="B32" s="2" t="s">
        <v>0</v>
      </c>
      <c r="C32" s="3" t="s">
        <v>1</v>
      </c>
      <c r="D32" s="4" t="s">
        <v>2</v>
      </c>
      <c r="E32" s="5" t="s">
        <v>3</v>
      </c>
      <c r="F32" s="5" t="s">
        <v>4</v>
      </c>
      <c r="G32" s="6" t="s">
        <v>5</v>
      </c>
      <c r="H32" s="7" t="s">
        <v>6</v>
      </c>
      <c r="I32" s="8" t="s">
        <v>7</v>
      </c>
      <c r="J32" s="9" t="s">
        <v>8</v>
      </c>
    </row>
    <row r="33" spans="1:10" ht="27" customHeight="1" x14ac:dyDescent="0.25">
      <c r="A33" s="25" t="s">
        <v>31</v>
      </c>
      <c r="B33" s="23">
        <v>7</v>
      </c>
      <c r="C33" s="24" t="s">
        <v>13</v>
      </c>
      <c r="D33" s="11">
        <v>1</v>
      </c>
      <c r="E33" s="11">
        <v>4</v>
      </c>
      <c r="F33" s="11">
        <v>4</v>
      </c>
      <c r="G33" s="11">
        <f>F33*4</f>
        <v>16</v>
      </c>
      <c r="H33" s="13">
        <f>G33*7</f>
        <v>112</v>
      </c>
      <c r="I33" s="14"/>
      <c r="J33" s="19">
        <f t="shared" ref="J33" si="7">I33*H33</f>
        <v>0</v>
      </c>
    </row>
    <row r="34" spans="1:10" ht="27" customHeight="1" thickBot="1" x14ac:dyDescent="0.3">
      <c r="A34" s="25" t="s">
        <v>50</v>
      </c>
      <c r="B34" s="23">
        <v>3</v>
      </c>
      <c r="C34" s="24" t="s">
        <v>13</v>
      </c>
      <c r="D34" s="11">
        <v>1</v>
      </c>
      <c r="E34" s="11">
        <v>2</v>
      </c>
      <c r="F34" s="11">
        <v>2</v>
      </c>
      <c r="G34" s="11">
        <f>F34*4</f>
        <v>8</v>
      </c>
      <c r="H34" s="13">
        <f>G34*7</f>
        <v>56</v>
      </c>
      <c r="I34" s="14"/>
      <c r="J34" s="19">
        <f t="shared" ref="J34" si="8">I34*H34</f>
        <v>0</v>
      </c>
    </row>
    <row r="35" spans="1:10" ht="58.5" customHeight="1" thickBot="1" x14ac:dyDescent="0.3">
      <c r="A35" s="1" t="s">
        <v>51</v>
      </c>
      <c r="B35" s="2" t="s">
        <v>0</v>
      </c>
      <c r="C35" s="3" t="s">
        <v>1</v>
      </c>
      <c r="D35" s="4" t="s">
        <v>2</v>
      </c>
      <c r="E35" s="5" t="s">
        <v>3</v>
      </c>
      <c r="F35" s="5" t="s">
        <v>4</v>
      </c>
      <c r="G35" s="6" t="s">
        <v>5</v>
      </c>
      <c r="H35" s="7" t="s">
        <v>6</v>
      </c>
      <c r="I35" s="8" t="s">
        <v>7</v>
      </c>
      <c r="J35" s="9" t="s">
        <v>8</v>
      </c>
    </row>
    <row r="36" spans="1:10" ht="27.75" customHeight="1" x14ac:dyDescent="0.25">
      <c r="A36" s="25" t="s">
        <v>27</v>
      </c>
      <c r="B36" s="23">
        <v>7</v>
      </c>
      <c r="C36" s="24" t="s">
        <v>16</v>
      </c>
      <c r="D36" s="11">
        <v>7</v>
      </c>
      <c r="E36" s="11">
        <v>1</v>
      </c>
      <c r="F36" s="11">
        <v>7</v>
      </c>
      <c r="G36" s="11">
        <f>F36*4</f>
        <v>28</v>
      </c>
      <c r="H36" s="13">
        <f>G36*7</f>
        <v>196</v>
      </c>
      <c r="I36" s="14"/>
      <c r="J36" s="19">
        <f>H36*I36</f>
        <v>0</v>
      </c>
    </row>
    <row r="37" spans="1:10" ht="26.25" customHeight="1" thickBot="1" x14ac:dyDescent="0.3">
      <c r="A37" s="25" t="s">
        <v>28</v>
      </c>
      <c r="B37" s="23"/>
      <c r="C37" s="24" t="s">
        <v>17</v>
      </c>
      <c r="D37" s="11">
        <v>1</v>
      </c>
      <c r="E37" s="11">
        <v>20</v>
      </c>
      <c r="F37" s="11">
        <v>20</v>
      </c>
      <c r="G37" s="11">
        <f>E37*2</f>
        <v>40</v>
      </c>
      <c r="H37" s="13">
        <f>G37*6</f>
        <v>240</v>
      </c>
      <c r="I37" s="14"/>
      <c r="J37" s="19">
        <f>I37*H37</f>
        <v>0</v>
      </c>
    </row>
    <row r="38" spans="1:10" ht="58.5" customHeight="1" thickBot="1" x14ac:dyDescent="0.3">
      <c r="A38" s="1" t="s">
        <v>59</v>
      </c>
      <c r="B38" s="2" t="s">
        <v>0</v>
      </c>
      <c r="C38" s="3" t="s">
        <v>1</v>
      </c>
      <c r="D38" s="4" t="s">
        <v>2</v>
      </c>
      <c r="E38" s="5" t="s">
        <v>3</v>
      </c>
      <c r="F38" s="5" t="s">
        <v>4</v>
      </c>
      <c r="G38" s="6" t="s">
        <v>5</v>
      </c>
      <c r="H38" s="7" t="s">
        <v>6</v>
      </c>
      <c r="I38" s="8" t="s">
        <v>7</v>
      </c>
      <c r="J38" s="9" t="s">
        <v>8</v>
      </c>
    </row>
    <row r="39" spans="1:10" ht="27.75" customHeight="1" thickBot="1" x14ac:dyDescent="0.3">
      <c r="A39" s="25" t="s">
        <v>29</v>
      </c>
      <c r="B39" s="22">
        <v>3</v>
      </c>
      <c r="C39" s="32" t="s">
        <v>18</v>
      </c>
      <c r="D39" s="11">
        <v>3</v>
      </c>
      <c r="E39" s="11">
        <v>8</v>
      </c>
      <c r="F39" s="11">
        <v>40</v>
      </c>
      <c r="G39" s="11">
        <f>F39*4</f>
        <v>160</v>
      </c>
      <c r="H39" s="11">
        <f>G39*3</f>
        <v>480</v>
      </c>
      <c r="I39" s="14"/>
      <c r="J39" s="19">
        <f>I39*H39</f>
        <v>0</v>
      </c>
    </row>
    <row r="40" spans="1:10" ht="58.5" customHeight="1" thickBot="1" x14ac:dyDescent="0.3">
      <c r="A40" s="1" t="s">
        <v>52</v>
      </c>
      <c r="B40" s="2" t="s">
        <v>0</v>
      </c>
      <c r="C40" s="3" t="s">
        <v>1</v>
      </c>
      <c r="D40" s="4" t="s">
        <v>2</v>
      </c>
      <c r="E40" s="5" t="s">
        <v>3</v>
      </c>
      <c r="F40" s="5" t="s">
        <v>4</v>
      </c>
      <c r="G40" s="6" t="s">
        <v>5</v>
      </c>
      <c r="H40" s="7" t="s">
        <v>6</v>
      </c>
      <c r="I40" s="8" t="s">
        <v>7</v>
      </c>
      <c r="J40" s="9" t="s">
        <v>8</v>
      </c>
    </row>
    <row r="41" spans="1:10" ht="36" customHeight="1" thickBot="1" x14ac:dyDescent="0.3">
      <c r="A41" s="25" t="s">
        <v>30</v>
      </c>
      <c r="B41" s="22">
        <v>1</v>
      </c>
      <c r="C41" s="32" t="s">
        <v>19</v>
      </c>
      <c r="D41" s="11">
        <v>3</v>
      </c>
      <c r="E41" s="11">
        <v>8</v>
      </c>
      <c r="F41" s="11">
        <v>40</v>
      </c>
      <c r="G41" s="11">
        <f t="shared" ref="G41" si="9">F41*4</f>
        <v>160</v>
      </c>
      <c r="H41" s="11">
        <f>G41*1</f>
        <v>160</v>
      </c>
      <c r="I41" s="14"/>
      <c r="J41" s="19">
        <f t="shared" ref="J41" si="10">I41*H41</f>
        <v>0</v>
      </c>
    </row>
    <row r="42" spans="1:10" ht="58.5" customHeight="1" thickBot="1" x14ac:dyDescent="0.3">
      <c r="A42" s="1" t="s">
        <v>53</v>
      </c>
      <c r="B42" s="2" t="s">
        <v>0</v>
      </c>
      <c r="C42" s="3" t="s">
        <v>1</v>
      </c>
      <c r="D42" s="4" t="s">
        <v>2</v>
      </c>
      <c r="E42" s="5" t="s">
        <v>3</v>
      </c>
      <c r="F42" s="5" t="s">
        <v>4</v>
      </c>
      <c r="G42" s="6" t="s">
        <v>5</v>
      </c>
      <c r="H42" s="7" t="s">
        <v>6</v>
      </c>
      <c r="I42" s="8" t="s">
        <v>7</v>
      </c>
      <c r="J42" s="9" t="s">
        <v>8</v>
      </c>
    </row>
    <row r="43" spans="1:10" ht="79.5" customHeight="1" thickBot="1" x14ac:dyDescent="0.3">
      <c r="A43" s="25" t="s">
        <v>32</v>
      </c>
      <c r="B43" s="14">
        <v>12</v>
      </c>
      <c r="C43" s="33" t="s">
        <v>20</v>
      </c>
      <c r="D43" s="16">
        <v>5</v>
      </c>
      <c r="E43" s="16">
        <v>3</v>
      </c>
      <c r="F43" s="16">
        <v>15</v>
      </c>
      <c r="G43" s="16">
        <f>E43*20</f>
        <v>60</v>
      </c>
      <c r="H43" s="18">
        <f>G43*12</f>
        <v>720</v>
      </c>
      <c r="I43" s="14"/>
      <c r="J43" s="19">
        <f>I43*H43</f>
        <v>0</v>
      </c>
    </row>
    <row r="44" spans="1:10" ht="19.5" thickBot="1" x14ac:dyDescent="0.35">
      <c r="B44" s="34"/>
      <c r="C44" s="35"/>
      <c r="D44" s="34"/>
      <c r="H44" s="36">
        <f>SUM(H9:H43)</f>
        <v>5259</v>
      </c>
      <c r="I44" s="37"/>
      <c r="J44" s="19"/>
    </row>
    <row r="45" spans="1:10" ht="36.75" customHeight="1" thickBot="1" x14ac:dyDescent="0.35">
      <c r="B45" s="34"/>
      <c r="C45" s="35"/>
      <c r="D45" s="34"/>
      <c r="H45" s="38" t="s">
        <v>21</v>
      </c>
      <c r="I45" s="39"/>
      <c r="J45" s="40">
        <f>J43+J41+J39+J37+J36+J34+J33+J31+J29+J28+J26+J24+J23+J21+J20+J18+J16+J15+J13+J12+J11+J10+J9</f>
        <v>0</v>
      </c>
    </row>
    <row r="46" spans="1:10" x14ac:dyDescent="0.25">
      <c r="J46" s="46"/>
    </row>
  </sheetData>
  <mergeCells count="7">
    <mergeCell ref="A1:J1"/>
    <mergeCell ref="A2:J2"/>
    <mergeCell ref="A3:J3"/>
    <mergeCell ref="A7:J7"/>
    <mergeCell ref="A4:J4"/>
    <mergeCell ref="A5:J5"/>
    <mergeCell ref="A6:J6"/>
  </mergeCells>
  <phoneticPr fontId="5" type="noConversion"/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Kačina</vt:lpstr>
      <vt:lpstr>Kačina!_Hlk155598806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Robert</dc:creator>
  <cp:lastModifiedBy>Weiss Robert</cp:lastModifiedBy>
  <dcterms:created xsi:type="dcterms:W3CDTF">2024-10-09T13:20:42Z</dcterms:created>
  <dcterms:modified xsi:type="dcterms:W3CDTF">2025-09-02T07:18:34Z</dcterms:modified>
</cp:coreProperties>
</file>