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amkova\Documents\_Projekty\Vidnávka\8778 Vidnava, Vidnávka km 1,040 - 1,500, PŠ 09_2024\TEXT\"/>
    </mc:Choice>
  </mc:AlternateContent>
  <bookViews>
    <workbookView xWindow="0" yWindow="0" windowWidth="0" windowHeight="0"/>
  </bookViews>
  <sheets>
    <sheet name="Rekapitulace stavby" sheetId="1" r:id="rId1"/>
    <sheet name="SO-01 - Obnova podélného ..." sheetId="2" r:id="rId2"/>
    <sheet name="SO-02 - Stabilizační práh..." sheetId="3" r:id="rId3"/>
    <sheet name="SO-03 - Stabilizační stup..." sheetId="4" r:id="rId4"/>
    <sheet name="SO-04 - Brod km 1,055" sheetId="5" r:id="rId5"/>
    <sheet name="SO-05 - Balvanitý pás km ..." sheetId="6" r:id="rId6"/>
    <sheet name="VON - Vedlejší a ostatní 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'SO-01 - Obnova podélného ...'!$C$82:$K$175</definedName>
    <definedName name="_xlnm.Print_Area" localSheetId="1">'SO-01 - Obnova podélného ...'!$C$4:$J$39,'SO-01 - Obnova podélného ...'!$C$45:$J$64,'SO-01 - Obnova podélného ...'!$C$70:$K$175</definedName>
    <definedName name="_xlnm.Print_Titles" localSheetId="1">'SO-01 - Obnova podélného ...'!$82:$82</definedName>
    <definedName name="_xlnm._FilterDatabase" localSheetId="2" hidden="1">'SO-02 - Stabilizační práh...'!$C$82:$K$111</definedName>
    <definedName name="_xlnm.Print_Area" localSheetId="2">'SO-02 - Stabilizační práh...'!$C$4:$J$39,'SO-02 - Stabilizační práh...'!$C$45:$J$64,'SO-02 - Stabilizační práh...'!$C$70:$K$111</definedName>
    <definedName name="_xlnm.Print_Titles" localSheetId="2">'SO-02 - Stabilizační práh...'!$82:$82</definedName>
    <definedName name="_xlnm._FilterDatabase" localSheetId="3" hidden="1">'SO-03 - Stabilizační stup...'!$C$83:$K$128</definedName>
    <definedName name="_xlnm.Print_Area" localSheetId="3">'SO-03 - Stabilizační stup...'!$C$4:$J$39,'SO-03 - Stabilizační stup...'!$C$45:$J$65,'SO-03 - Stabilizační stup...'!$C$71:$K$128</definedName>
    <definedName name="_xlnm.Print_Titles" localSheetId="3">'SO-03 - Stabilizační stup...'!$83:$83</definedName>
    <definedName name="_xlnm._FilterDatabase" localSheetId="4" hidden="1">'SO-04 - Brod km 1,055'!$C$82:$K$108</definedName>
    <definedName name="_xlnm.Print_Area" localSheetId="4">'SO-04 - Brod km 1,055'!$C$4:$J$39,'SO-04 - Brod km 1,055'!$C$45:$J$64,'SO-04 - Brod km 1,055'!$C$70:$K$108</definedName>
    <definedName name="_xlnm.Print_Titles" localSheetId="4">'SO-04 - Brod km 1,055'!$82:$82</definedName>
    <definedName name="_xlnm._FilterDatabase" localSheetId="5" hidden="1">'SO-05 - Balvanitý pás km ...'!$C$82:$K$111</definedName>
    <definedName name="_xlnm.Print_Area" localSheetId="5">'SO-05 - Balvanitý pás km ...'!$C$4:$J$39,'SO-05 - Balvanitý pás km ...'!$C$45:$J$64,'SO-05 - Balvanitý pás km ...'!$C$70:$K$111</definedName>
    <definedName name="_xlnm.Print_Titles" localSheetId="5">'SO-05 - Balvanitý pás km ...'!$82:$82</definedName>
    <definedName name="_xlnm._FilterDatabase" localSheetId="6" hidden="1">'VON - Vedlejší a ostatní ...'!$C$83:$K$103</definedName>
    <definedName name="_xlnm.Print_Area" localSheetId="6">'VON - Vedlejší a ostatní ...'!$C$4:$J$39,'VON - Vedlejší a ostatní ...'!$C$45:$J$65,'VON - Vedlejší a ostatní ...'!$C$71:$K$103</definedName>
    <definedName name="_xlnm.Print_Titles" localSheetId="6">'VON - Vedlejší a ostatní ...'!$83:$83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101"/>
  <c r="BH101"/>
  <c r="BG101"/>
  <c r="BF101"/>
  <c r="T101"/>
  <c r="T100"/>
  <c r="R101"/>
  <c r="R100"/>
  <c r="P101"/>
  <c r="P100"/>
  <c r="BI98"/>
  <c r="BH98"/>
  <c r="BG98"/>
  <c r="BF98"/>
  <c r="T98"/>
  <c r="T97"/>
  <c r="R98"/>
  <c r="R97"/>
  <c r="P98"/>
  <c r="P97"/>
  <c r="BI94"/>
  <c r="BH94"/>
  <c r="BG94"/>
  <c r="BF94"/>
  <c r="T94"/>
  <c r="T93"/>
  <c r="R94"/>
  <c r="R93"/>
  <c r="P94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78"/>
  <c r="E76"/>
  <c r="J55"/>
  <c r="J54"/>
  <c r="F52"/>
  <c r="E50"/>
  <c r="J18"/>
  <c r="E18"/>
  <c r="F81"/>
  <c r="J17"/>
  <c r="J15"/>
  <c r="E15"/>
  <c r="F80"/>
  <c r="J14"/>
  <c r="J12"/>
  <c r="J78"/>
  <c r="E7"/>
  <c r="E48"/>
  <c i="6" r="J37"/>
  <c r="J36"/>
  <c i="1" r="AY59"/>
  <c i="6" r="J35"/>
  <c i="1" r="AX59"/>
  <c i="6" r="BI110"/>
  <c r="BH110"/>
  <c r="BG110"/>
  <c r="BF110"/>
  <c r="T110"/>
  <c r="T109"/>
  <c r="R110"/>
  <c r="R109"/>
  <c r="P110"/>
  <c r="P109"/>
  <c r="BI103"/>
  <c r="BH103"/>
  <c r="BG103"/>
  <c r="BF103"/>
  <c r="T103"/>
  <c r="T102"/>
  <c r="R103"/>
  <c r="R102"/>
  <c r="P103"/>
  <c r="P102"/>
  <c r="BI97"/>
  <c r="BH97"/>
  <c r="BG97"/>
  <c r="BF97"/>
  <c r="T97"/>
  <c r="R97"/>
  <c r="P97"/>
  <c r="BI91"/>
  <c r="BH91"/>
  <c r="BG91"/>
  <c r="BF91"/>
  <c r="T91"/>
  <c r="R91"/>
  <c r="P91"/>
  <c r="BI86"/>
  <c r="BH86"/>
  <c r="BG86"/>
  <c r="BF86"/>
  <c r="T86"/>
  <c r="R86"/>
  <c r="P86"/>
  <c r="J80"/>
  <c r="J79"/>
  <c r="F77"/>
  <c r="E75"/>
  <c r="J55"/>
  <c r="J54"/>
  <c r="F52"/>
  <c r="E50"/>
  <c r="J18"/>
  <c r="E18"/>
  <c r="F55"/>
  <c r="J17"/>
  <c r="J15"/>
  <c r="E15"/>
  <c r="F54"/>
  <c r="J14"/>
  <c r="J12"/>
  <c r="J77"/>
  <c r="E7"/>
  <c r="E48"/>
  <c i="5" r="J37"/>
  <c r="J36"/>
  <c i="1" r="AY58"/>
  <c i="5" r="J35"/>
  <c i="1" r="AX58"/>
  <c i="5" r="BI107"/>
  <c r="BH107"/>
  <c r="BG107"/>
  <c r="BF107"/>
  <c r="T107"/>
  <c r="T106"/>
  <c r="R107"/>
  <c r="R106"/>
  <c r="P107"/>
  <c r="P106"/>
  <c r="BI100"/>
  <c r="BH100"/>
  <c r="BG100"/>
  <c r="BF100"/>
  <c r="T100"/>
  <c r="T99"/>
  <c r="R100"/>
  <c r="R99"/>
  <c r="P100"/>
  <c r="P99"/>
  <c r="BI95"/>
  <c r="BH95"/>
  <c r="BG95"/>
  <c r="BF95"/>
  <c r="T95"/>
  <c r="R95"/>
  <c r="P95"/>
  <c r="BI90"/>
  <c r="BH90"/>
  <c r="BG90"/>
  <c r="BF90"/>
  <c r="T90"/>
  <c r="R90"/>
  <c r="P90"/>
  <c r="BI86"/>
  <c r="BH86"/>
  <c r="BG86"/>
  <c r="BF86"/>
  <c r="T86"/>
  <c r="R86"/>
  <c r="P86"/>
  <c r="J80"/>
  <c r="J79"/>
  <c r="F77"/>
  <c r="E75"/>
  <c r="J55"/>
  <c r="J54"/>
  <c r="F52"/>
  <c r="E50"/>
  <c r="J18"/>
  <c r="E18"/>
  <c r="F80"/>
  <c r="J17"/>
  <c r="J15"/>
  <c r="E15"/>
  <c r="F79"/>
  <c r="J14"/>
  <c r="J12"/>
  <c r="J77"/>
  <c r="E7"/>
  <c r="E73"/>
  <c i="4" r="J37"/>
  <c r="J36"/>
  <c i="1" r="AY57"/>
  <c i="4" r="J35"/>
  <c i="1" r="AX57"/>
  <c i="4" r="BI127"/>
  <c r="BH127"/>
  <c r="BG127"/>
  <c r="BF127"/>
  <c r="T127"/>
  <c r="T126"/>
  <c r="R127"/>
  <c r="R126"/>
  <c r="P127"/>
  <c r="P126"/>
  <c r="BI123"/>
  <c r="BH123"/>
  <c r="BG123"/>
  <c r="BF123"/>
  <c r="T123"/>
  <c r="R123"/>
  <c r="P123"/>
  <c r="BI120"/>
  <c r="BH120"/>
  <c r="BG120"/>
  <c r="BF120"/>
  <c r="T120"/>
  <c r="R120"/>
  <c r="P120"/>
  <c r="BI114"/>
  <c r="BH114"/>
  <c r="BG114"/>
  <c r="BF114"/>
  <c r="T114"/>
  <c r="R114"/>
  <c r="P114"/>
  <c r="BI107"/>
  <c r="BH107"/>
  <c r="BG107"/>
  <c r="BF107"/>
  <c r="T107"/>
  <c r="R107"/>
  <c r="P107"/>
  <c r="BI100"/>
  <c r="BH100"/>
  <c r="BG100"/>
  <c r="BF100"/>
  <c r="T100"/>
  <c r="R100"/>
  <c r="P100"/>
  <c r="BI93"/>
  <c r="BH93"/>
  <c r="BG93"/>
  <c r="BF93"/>
  <c r="T93"/>
  <c r="R93"/>
  <c r="P93"/>
  <c r="BI87"/>
  <c r="BH87"/>
  <c r="BG87"/>
  <c r="BF87"/>
  <c r="T87"/>
  <c r="R87"/>
  <c r="P87"/>
  <c r="J81"/>
  <c r="J80"/>
  <c r="F78"/>
  <c r="E76"/>
  <c r="J55"/>
  <c r="J54"/>
  <c r="F52"/>
  <c r="E50"/>
  <c r="J18"/>
  <c r="E18"/>
  <c r="F81"/>
  <c r="J17"/>
  <c r="J15"/>
  <c r="E15"/>
  <c r="F80"/>
  <c r="J14"/>
  <c r="J12"/>
  <c r="J78"/>
  <c r="E7"/>
  <c r="E74"/>
  <c i="3" r="J37"/>
  <c r="J36"/>
  <c i="1" r="AY56"/>
  <c i="3" r="J35"/>
  <c i="1" r="AX56"/>
  <c i="3" r="BI110"/>
  <c r="BH110"/>
  <c r="BG110"/>
  <c r="BF110"/>
  <c r="T110"/>
  <c r="T109"/>
  <c r="R110"/>
  <c r="R109"/>
  <c r="P110"/>
  <c r="P109"/>
  <c r="BI103"/>
  <c r="BH103"/>
  <c r="BG103"/>
  <c r="BF103"/>
  <c r="T103"/>
  <c r="T102"/>
  <c r="R103"/>
  <c r="R102"/>
  <c r="P103"/>
  <c r="P102"/>
  <c r="BI97"/>
  <c r="BH97"/>
  <c r="BG97"/>
  <c r="BF97"/>
  <c r="T97"/>
  <c r="R97"/>
  <c r="P97"/>
  <c r="BI91"/>
  <c r="BH91"/>
  <c r="BG91"/>
  <c r="BF91"/>
  <c r="T91"/>
  <c r="R91"/>
  <c r="P91"/>
  <c r="BI86"/>
  <c r="BH86"/>
  <c r="BG86"/>
  <c r="BF86"/>
  <c r="T86"/>
  <c r="R86"/>
  <c r="P86"/>
  <c r="J80"/>
  <c r="J79"/>
  <c r="F77"/>
  <c r="E75"/>
  <c r="J55"/>
  <c r="J54"/>
  <c r="F52"/>
  <c r="E50"/>
  <c r="J18"/>
  <c r="E18"/>
  <c r="F55"/>
  <c r="J17"/>
  <c r="J15"/>
  <c r="E15"/>
  <c r="F54"/>
  <c r="J14"/>
  <c r="J12"/>
  <c r="J77"/>
  <c r="E7"/>
  <c r="E73"/>
  <c i="2" r="J37"/>
  <c r="J36"/>
  <c i="1" r="AY55"/>
  <c i="2" r="J35"/>
  <c i="1" r="AX55"/>
  <c i="2" r="BI174"/>
  <c r="BH174"/>
  <c r="BG174"/>
  <c r="BF174"/>
  <c r="T174"/>
  <c r="T173"/>
  <c r="R174"/>
  <c r="R173"/>
  <c r="P174"/>
  <c r="P173"/>
  <c r="BI169"/>
  <c r="BH169"/>
  <c r="BG169"/>
  <c r="BF169"/>
  <c r="T169"/>
  <c r="R169"/>
  <c r="P169"/>
  <c r="BI163"/>
  <c r="BH163"/>
  <c r="BG163"/>
  <c r="BF163"/>
  <c r="T163"/>
  <c r="R163"/>
  <c r="P163"/>
  <c r="BI157"/>
  <c r="BH157"/>
  <c r="BG157"/>
  <c r="BF157"/>
  <c r="T157"/>
  <c r="R157"/>
  <c r="P157"/>
  <c r="BI153"/>
  <c r="BH153"/>
  <c r="BG153"/>
  <c r="BF153"/>
  <c r="T153"/>
  <c r="R153"/>
  <c r="P153"/>
  <c r="BI146"/>
  <c r="BH146"/>
  <c r="BG146"/>
  <c r="BF146"/>
  <c r="T146"/>
  <c r="R146"/>
  <c r="P146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96"/>
  <c r="BH96"/>
  <c r="BG96"/>
  <c r="BF96"/>
  <c r="T96"/>
  <c r="R96"/>
  <c r="P96"/>
  <c r="BI91"/>
  <c r="BH91"/>
  <c r="BG91"/>
  <c r="BF91"/>
  <c r="T91"/>
  <c r="R91"/>
  <c r="P91"/>
  <c r="BI86"/>
  <c r="BH86"/>
  <c r="BG86"/>
  <c r="BF86"/>
  <c r="T86"/>
  <c r="R86"/>
  <c r="P86"/>
  <c r="J80"/>
  <c r="J79"/>
  <c r="F77"/>
  <c r="E75"/>
  <c r="J55"/>
  <c r="J54"/>
  <c r="F52"/>
  <c r="E50"/>
  <c r="J18"/>
  <c r="E18"/>
  <c r="F80"/>
  <c r="J17"/>
  <c r="J15"/>
  <c r="E15"/>
  <c r="F79"/>
  <c r="J14"/>
  <c r="J12"/>
  <c r="J77"/>
  <c r="E7"/>
  <c r="E73"/>
  <c i="1" r="L50"/>
  <c r="AM50"/>
  <c r="AM49"/>
  <c r="L49"/>
  <c r="AM47"/>
  <c r="L47"/>
  <c r="L45"/>
  <c r="L44"/>
  <c i="2" r="BK174"/>
  <c r="J125"/>
  <c r="BK130"/>
  <c i="4" r="J120"/>
  <c i="5" r="J95"/>
  <c i="7" r="J91"/>
  <c i="2" r="J153"/>
  <c r="J104"/>
  <c r="F36"/>
  <c i="3" r="J97"/>
  <c r="BK97"/>
  <c i="4" r="BK100"/>
  <c i="7" r="J101"/>
  <c r="BK94"/>
  <c i="2" r="J114"/>
  <c r="BK114"/>
  <c i="4" r="BK123"/>
  <c i="5" r="BK86"/>
  <c i="6" r="J97"/>
  <c i="2" r="BK157"/>
  <c r="BK119"/>
  <c i="4" r="BK127"/>
  <c r="J100"/>
  <c i="6" r="BK110"/>
  <c i="2" r="J146"/>
  <c i="4" r="BK120"/>
  <c i="6" r="J110"/>
  <c i="2" r="J163"/>
  <c r="J109"/>
  <c i="3" r="BK86"/>
  <c r="J91"/>
  <c i="6" r="BK103"/>
  <c i="7" r="J94"/>
  <c i="2" r="BK146"/>
  <c r="F37"/>
  <c i="5" r="BK90"/>
  <c i="2" r="J157"/>
  <c r="BK109"/>
  <c i="4" r="BK87"/>
  <c i="7" r="J98"/>
  <c i="2" r="J135"/>
  <c i="1" r="AS54"/>
  <c i="4" r="J93"/>
  <c i="6" r="J91"/>
  <c i="2" r="BK135"/>
  <c i="7" r="BK101"/>
  <c i="2" r="BK104"/>
  <c i="4" r="J123"/>
  <c i="6" r="BK97"/>
  <c i="2" r="J174"/>
  <c r="J130"/>
  <c r="BK96"/>
  <c i="4" r="J127"/>
  <c i="6" r="J103"/>
  <c i="2" r="J169"/>
  <c r="F34"/>
  <c i="3" r="J86"/>
  <c i="4" r="BK114"/>
  <c i="2" r="J34"/>
  <c r="J91"/>
  <c i="5" r="BK107"/>
  <c i="7" r="J87"/>
  <c i="2" r="BK86"/>
  <c i="5" r="J107"/>
  <c i="6" r="J86"/>
  <c i="2" r="BK153"/>
  <c i="3" r="J103"/>
  <c r="BK110"/>
  <c i="5" r="J90"/>
  <c r="J100"/>
  <c i="7" r="BK98"/>
  <c i="4" r="J107"/>
  <c i="5" r="BK95"/>
  <c i="7" r="BK91"/>
  <c i="2" r="BK139"/>
  <c r="J96"/>
  <c i="4" r="BK107"/>
  <c i="6" r="BK91"/>
  <c i="2" r="J139"/>
  <c i="3" r="J110"/>
  <c i="5" r="BK100"/>
  <c i="2" r="BK169"/>
  <c r="J119"/>
  <c i="3" r="BK103"/>
  <c i="4" r="J114"/>
  <c i="7" r="J89"/>
  <c i="5" r="J86"/>
  <c i="2" r="BK163"/>
  <c r="BK91"/>
  <c r="BK141"/>
  <c r="F35"/>
  <c i="7" r="BK87"/>
  <c i="2" r="BK125"/>
  <c i="4" r="J87"/>
  <c i="7" r="BK89"/>
  <c i="2" r="J141"/>
  <c r="J86"/>
  <c i="3" r="BK91"/>
  <c i="4" r="BK93"/>
  <c i="6" r="BK86"/>
  <c i="2" l="1" r="R145"/>
  <c i="3" r="BK85"/>
  <c r="J85"/>
  <c r="J61"/>
  <c i="4" r="P86"/>
  <c r="T106"/>
  <c i="2" r="T85"/>
  <c i="3" r="P85"/>
  <c r="P84"/>
  <c r="P83"/>
  <c i="1" r="AU56"/>
  <c i="4" r="R86"/>
  <c r="BK119"/>
  <c r="J119"/>
  <c r="J63"/>
  <c i="5" r="P85"/>
  <c r="P84"/>
  <c r="P83"/>
  <c i="1" r="AU58"/>
  <c i="2" r="R85"/>
  <c r="R84"/>
  <c r="R83"/>
  <c i="3" r="T85"/>
  <c r="T84"/>
  <c r="T83"/>
  <c i="4" r="R106"/>
  <c i="5" r="T85"/>
  <c r="T84"/>
  <c r="T83"/>
  <c i="6" r="P85"/>
  <c r="P84"/>
  <c r="P83"/>
  <c i="1" r="AU59"/>
  <c i="2" r="BK85"/>
  <c r="J85"/>
  <c r="J61"/>
  <c r="T145"/>
  <c i="3" r="R85"/>
  <c r="R84"/>
  <c r="R83"/>
  <c i="4" r="BK86"/>
  <c r="P106"/>
  <c r="R119"/>
  <c i="5" r="R85"/>
  <c r="R84"/>
  <c r="R83"/>
  <c i="6" r="T85"/>
  <c r="T84"/>
  <c r="T83"/>
  <c i="2" r="BK145"/>
  <c r="J145"/>
  <c r="J62"/>
  <c i="4" r="T86"/>
  <c r="T119"/>
  <c i="6" r="R85"/>
  <c r="R84"/>
  <c r="R83"/>
  <c i="2" r="P85"/>
  <c i="4" r="BK106"/>
  <c r="J106"/>
  <c r="J62"/>
  <c r="P119"/>
  <c i="5" r="BK85"/>
  <c r="J85"/>
  <c r="J61"/>
  <c i="6" r="BK85"/>
  <c i="7" r="P86"/>
  <c r="P85"/>
  <c r="P84"/>
  <c i="1" r="AU60"/>
  <c i="2" r="P145"/>
  <c i="7" r="BK86"/>
  <c r="R86"/>
  <c r="R85"/>
  <c r="R84"/>
  <c r="T86"/>
  <c r="T85"/>
  <c r="T84"/>
  <c i="6" r="BK102"/>
  <c r="J102"/>
  <c r="J62"/>
  <c i="4" r="BK126"/>
  <c r="J126"/>
  <c r="J64"/>
  <c i="5" r="BK106"/>
  <c r="J106"/>
  <c r="J63"/>
  <c i="6" r="BK109"/>
  <c r="J109"/>
  <c r="J63"/>
  <c i="5" r="BK99"/>
  <c r="J99"/>
  <c r="J62"/>
  <c i="2" r="BK173"/>
  <c r="J173"/>
  <c r="J63"/>
  <c i="3" r="BK102"/>
  <c r="J102"/>
  <c r="J62"/>
  <c r="BK109"/>
  <c r="J109"/>
  <c r="J63"/>
  <c i="7" r="BK93"/>
  <c r="J93"/>
  <c r="J62"/>
  <c r="BK97"/>
  <c r="J97"/>
  <c r="J63"/>
  <c r="BK100"/>
  <c r="J100"/>
  <c r="J64"/>
  <c r="F55"/>
  <c i="6" r="J85"/>
  <c r="J61"/>
  <c i="7" r="BE91"/>
  <c r="BE98"/>
  <c r="J52"/>
  <c r="BE89"/>
  <c r="E74"/>
  <c r="BE94"/>
  <c r="F54"/>
  <c r="BE101"/>
  <c r="BE87"/>
  <c i="6" r="E73"/>
  <c r="F80"/>
  <c r="BE110"/>
  <c r="J52"/>
  <c r="F79"/>
  <c r="BE86"/>
  <c r="BE91"/>
  <c r="BE97"/>
  <c r="BE103"/>
  <c i="5" r="E48"/>
  <c r="F54"/>
  <c r="J52"/>
  <c r="F55"/>
  <c r="BE100"/>
  <c r="BE107"/>
  <c i="4" r="J86"/>
  <c r="J61"/>
  <c i="5" r="BE86"/>
  <c r="BE90"/>
  <c r="BE95"/>
  <c i="4" r="BE100"/>
  <c r="E48"/>
  <c r="BE87"/>
  <c i="3" r="BK84"/>
  <c r="J84"/>
  <c r="J60"/>
  <c i="4" r="J52"/>
  <c r="F55"/>
  <c r="BE93"/>
  <c r="F54"/>
  <c r="BE107"/>
  <c r="BE114"/>
  <c r="BE120"/>
  <c r="BE127"/>
  <c r="BE123"/>
  <c i="2" r="BK84"/>
  <c r="J84"/>
  <c r="J60"/>
  <c i="3" r="F79"/>
  <c r="J52"/>
  <c r="BE86"/>
  <c r="BE110"/>
  <c r="E48"/>
  <c r="F80"/>
  <c r="BE97"/>
  <c r="BE103"/>
  <c r="BE91"/>
  <c i="1" r="BA55"/>
  <c r="BC55"/>
  <c r="BB55"/>
  <c i="2" r="E48"/>
  <c r="J52"/>
  <c r="F54"/>
  <c r="F55"/>
  <c r="BE86"/>
  <c r="BE91"/>
  <c r="BE96"/>
  <c r="BE104"/>
  <c r="BE109"/>
  <c r="BE114"/>
  <c r="BE119"/>
  <c r="BE125"/>
  <c r="BE130"/>
  <c r="BE135"/>
  <c r="BE139"/>
  <c r="BE141"/>
  <c r="BE146"/>
  <c r="BE153"/>
  <c r="BE157"/>
  <c r="BE163"/>
  <c r="BE169"/>
  <c r="BE174"/>
  <c i="1" r="AW55"/>
  <c r="BD55"/>
  <c i="3" r="F37"/>
  <c i="1" r="BD56"/>
  <c i="7" r="F34"/>
  <c i="1" r="BA60"/>
  <c i="5" r="J34"/>
  <c i="1" r="AW58"/>
  <c i="4" r="F36"/>
  <c i="1" r="BC57"/>
  <c i="6" r="J34"/>
  <c i="1" r="AW59"/>
  <c i="3" r="J34"/>
  <c i="1" r="AW56"/>
  <c i="7" r="F36"/>
  <c i="1" r="BC60"/>
  <c i="7" r="J34"/>
  <c i="1" r="AW60"/>
  <c i="3" r="F35"/>
  <c i="1" r="BB56"/>
  <c i="6" r="F36"/>
  <c i="1" r="BC59"/>
  <c i="4" r="F34"/>
  <c i="1" r="BA57"/>
  <c i="5" r="F37"/>
  <c i="1" r="BD58"/>
  <c i="5" r="F34"/>
  <c i="1" r="BA58"/>
  <c i="7" r="F37"/>
  <c i="1" r="BD60"/>
  <c i="6" r="F37"/>
  <c i="1" r="BD59"/>
  <c i="6" r="F35"/>
  <c i="1" r="BB59"/>
  <c i="4" r="F37"/>
  <c i="1" r="BD57"/>
  <c i="3" r="F34"/>
  <c i="1" r="BA56"/>
  <c i="7" r="F35"/>
  <c i="1" r="BB60"/>
  <c i="5" r="F36"/>
  <c i="1" r="BC58"/>
  <c i="4" r="J34"/>
  <c i="1" r="AW57"/>
  <c i="6" r="F34"/>
  <c i="1" r="BA59"/>
  <c i="4" r="F35"/>
  <c i="1" r="BB57"/>
  <c i="5" r="F35"/>
  <c i="1" r="BB58"/>
  <c i="3" r="F36"/>
  <c i="1" r="BC56"/>
  <c i="4" l="1" r="T85"/>
  <c r="T84"/>
  <c i="7" r="BK85"/>
  <c r="J85"/>
  <c r="J60"/>
  <c i="2" r="P84"/>
  <c r="P83"/>
  <c i="1" r="AU55"/>
  <c i="2" r="T84"/>
  <c r="T83"/>
  <c i="6" r="BK84"/>
  <c r="J84"/>
  <c r="J60"/>
  <c i="4" r="BK85"/>
  <c r="BK84"/>
  <c r="J84"/>
  <c r="R85"/>
  <c r="R84"/>
  <c r="P85"/>
  <c r="P84"/>
  <c i="1" r="AU57"/>
  <c i="7" r="J86"/>
  <c r="J61"/>
  <c i="5" r="BK84"/>
  <c r="J84"/>
  <c r="J60"/>
  <c i="3" r="BK83"/>
  <c r="J83"/>
  <c i="2" r="BK83"/>
  <c r="J83"/>
  <c r="J59"/>
  <c i="6" r="J33"/>
  <c i="1" r="AV59"/>
  <c r="AT59"/>
  <c i="3" r="F33"/>
  <c i="1" r="AZ56"/>
  <c i="4" r="F33"/>
  <c i="1" r="AZ57"/>
  <c r="BC54"/>
  <c r="W32"/>
  <c i="5" r="J33"/>
  <c i="1" r="AV58"/>
  <c r="AT58"/>
  <c i="6" r="F33"/>
  <c i="1" r="AZ59"/>
  <c i="2" r="J33"/>
  <c i="1" r="AV55"/>
  <c r="AT55"/>
  <c r="BD54"/>
  <c r="W33"/>
  <c i="3" r="J30"/>
  <c i="1" r="AG56"/>
  <c i="7" r="J33"/>
  <c i="1" r="AV60"/>
  <c r="AT60"/>
  <c r="BB54"/>
  <c r="W31"/>
  <c i="4" r="J30"/>
  <c i="1" r="AG57"/>
  <c r="BA54"/>
  <c r="W30"/>
  <c i="3" r="J33"/>
  <c i="1" r="AV56"/>
  <c r="AT56"/>
  <c i="5" r="F33"/>
  <c i="1" r="AZ58"/>
  <c i="7" r="F33"/>
  <c i="1" r="AZ60"/>
  <c i="4" r="J33"/>
  <c i="1" r="AV57"/>
  <c r="AT57"/>
  <c r="AN57"/>
  <c i="2" r="F33"/>
  <c i="1" r="AZ55"/>
  <c i="7" l="1" r="BK84"/>
  <c r="J84"/>
  <c r="J59"/>
  <c i="4" r="J59"/>
  <c r="J85"/>
  <c r="J60"/>
  <c i="5" r="BK83"/>
  <c r="J83"/>
  <c r="J59"/>
  <c i="6" r="BK83"/>
  <c r="J83"/>
  <c r="J59"/>
  <c i="1" r="AN56"/>
  <c i="3" r="J59"/>
  <c i="4" r="J39"/>
  <c i="3" r="J39"/>
  <c i="1" r="AZ54"/>
  <c r="W29"/>
  <c r="AY54"/>
  <c i="2" r="J30"/>
  <c i="1" r="AG55"/>
  <c r="AX54"/>
  <c r="AU54"/>
  <c r="AW54"/>
  <c r="AK30"/>
  <c i="2" l="1" r="J39"/>
  <c i="1" r="AN55"/>
  <c i="5" r="J30"/>
  <c i="1" r="AG58"/>
  <c r="AN58"/>
  <c i="6" r="J30"/>
  <c i="1" r="AG59"/>
  <c r="AN59"/>
  <c i="7" r="J30"/>
  <c i="1" r="AG60"/>
  <c r="AV54"/>
  <c r="AK29"/>
  <c i="6" l="1" r="J39"/>
  <c i="7" r="J39"/>
  <c i="5" r="J39"/>
  <c i="1" r="AN60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<sst xmlns="http://schemas.openxmlformats.org/spreadsheetml/2006/main">
  <si>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</si>
  <si>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</si>
  <si>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</si>
  <si>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</si>
  <si>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</si>
  <si>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{56430708-3502-42e3-84ae-e1a357897667}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</si>
  <si>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</si>
  <si>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</si>
  <si>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</si>
  <si>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</si>
  <si>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</si>
  <si>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</si>
  <si>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</si>
  <si>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</si>
  <si>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05/25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</si>
  <si>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</si>
  <si>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</si>
  <si>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VT Vidnávka, Vidnava, km 1,040 - 1,500, PŠ 09/2024</t>
  </si>
  <si>
    <t>KSO:</t>
  </si>
  <si>
    <t/>
  </si>
  <si>
    <t>CC-CZ:</t>
  </si>
  <si>
    <t>Místo:</t>
  </si>
  <si>
    <t>Vidnava</t>
  </si>
  <si>
    <t>Datum:</t>
  </si>
  <si>
    <t>30. 4. 2025</t>
  </si>
  <si>
    <t>Zadavatel:</t>
  </si>
  <si>
    <t>IČ:</t>
  </si>
  <si>
    <t>Povodí Odry, státní podnik</t>
  </si>
  <si>
    <t>DIČ:</t>
  </si>
  <si>
    <t>Účastník:</t>
  </si>
  <si>
    <t>Vyplň údaj</t>
  </si>
  <si>
    <t>Projektant:</t>
  </si>
  <si>
    <t>Ing. Samková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</si>
  <si>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</si>
  <si>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</si>
  <si>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</si>
  <si>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</si>
  <si>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</si>
  <si>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</si>
  <si>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</si>
  <si>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</si>
  <si>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</si>
  <si>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</si>
  <si>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</si>
  <si>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</si>
  <si>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</si>
  <si>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</si>
  <si>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</si>
  <si>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</si>
  <si>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</si>
  <si>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</si>
  <si>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</si>
  <si>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</si>
  <si>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</si>
  <si>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</si>
  <si>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</si>
  <si>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</si>
  <si>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</si>
  <si>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</si>
  <si>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</si>
  <si>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</si>
  <si>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</si>
  <si>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</si>
  <si>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</si>
  <si>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</si>
  <si>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</si>
  <si>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</si>
  <si>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</si>
  <si>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</si>
  <si>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</si>
  <si>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</si>
  <si>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</si>
  <si>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</si>
  <si>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</si>
  <si>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</si>
  <si>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</si>
  <si>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</si>
  <si>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Obnova podélného opevnění</t>
  </si>
  <si>
    <t>STA</t>
  </si>
  <si>
    <t>1</t>
  </si>
  <si>
    <t>{07f47ba8-1f17-4b36-8d04-3a6700c4f798}</t>
  </si>
  <si>
    <t>2</t>
  </si>
  <si>
    <t>SO-02</t>
  </si>
  <si>
    <t>Stabilizační práh km 1,383</t>
  </si>
  <si>
    <t>{9f88ca1b-5ef1-439b-b012-651016efa786}</t>
  </si>
  <si>
    <t>SO-03</t>
  </si>
  <si>
    <t>Stabilizační stupeň 1,460</t>
  </si>
  <si>
    <t>{0b2e53ef-fc4d-4776-8fe4-39ef8b6334f8}</t>
  </si>
  <si>
    <t>SO-04</t>
  </si>
  <si>
    <t>Brod km 1,055</t>
  </si>
  <si>
    <t>{28da29f3-253b-4274-ac65-60fe8f8dc5f5}</t>
  </si>
  <si>
    <t>SO-05</t>
  </si>
  <si>
    <t>Balvanitý pás km 1,485</t>
  </si>
  <si>
    <t>{ee18150f-f3be-4b17-b063-448394de0b49}</t>
  </si>
  <si>
    <t>VON</t>
  </si>
  <si>
    <t>Vedlejší a ostatní náklady</t>
  </si>
  <si>
    <t>{21f856fa-e064-44ba-8c08-4532f7816538}</t>
  </si>
  <si>
    <t>KRYCÍ LIST SOUPISU PRACÍ</t>
  </si>
  <si>
    <t>Objekt:</t>
  </si>
  <si>
    <t>SO-01 - Obnova podélného opevnění</t>
  </si>
  <si>
    <t xml:space="preserve">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</si>
  <si>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</si>
  <si>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</si>
  <si>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</si>
  <si>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</si>
  <si>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</si>
  <si>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</si>
  <si>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</si>
  <si>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</si>
  <si>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</si>
  <si>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</si>
  <si>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</si>
  <si>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</si>
  <si>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</si>
  <si>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</si>
  <si>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</si>
  <si>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</si>
  <si>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</si>
  <si>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</si>
  <si>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</si>
  <si>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</si>
  <si>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</si>
  <si>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</si>
  <si>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</si>
  <si>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</si>
  <si>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</si>
  <si>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</si>
  <si>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122151404</t>
  </si>
  <si>
    <t>Vykopávky v zemnících na suchu strojně zapažených i nezapažených v hornině třídy těžitelnosti I skupiny 1 a 2 přes 100 do 500 m3</t>
  </si>
  <si>
    <t>m3</t>
  </si>
  <si>
    <t>CS ÚRS 2025 01</t>
  </si>
  <si>
    <t>4</t>
  </si>
  <si>
    <t>-410191613</t>
  </si>
  <si>
    <t>Online PSC</t>
  </si>
  <si>
    <t>https://podminky.urs.cz/item/CS_URS_2025_01/122151404</t>
  </si>
  <si>
    <t>P</t>
  </si>
  <si>
    <t>Poznámka k položce:_x000d_
zemina pro ohumusování</t>
  </si>
  <si>
    <t>VV</t>
  </si>
  <si>
    <t>150</t>
  </si>
  <si>
    <t>Součet</t>
  </si>
  <si>
    <t>124153101</t>
  </si>
  <si>
    <t>Vykopávky pro koryta vodotečí strojně v hornině třídy těžitelnosti I skupiny 1 a 2 přes 100 do 1 000 m3</t>
  </si>
  <si>
    <t>-520672955</t>
  </si>
  <si>
    <t>https://podminky.urs.cz/item/CS_URS_2025_01/124153101</t>
  </si>
  <si>
    <t>Poznámka k položce:_x000d_
Viz. Příloha G.2. Výpočet kubatur</t>
  </si>
  <si>
    <t xml:space="preserve">"celkové vykopávky-výkop patek  LB+PB pod vodou"948-184-136</t>
  </si>
  <si>
    <t>3</t>
  </si>
  <si>
    <t>132151401</t>
  </si>
  <si>
    <t>Hloubení rýh pod vodou strojně v hloubce do 5 m pod projektem stanovenou pracovní hladinou vody, pro nábřežní zdi, patky, záhozy, prahy, podélné a příčné zpevnění atd. pod obrysem výkopu množství do 1 000 m3 v hornině třídy těžitelnosti I skupiny 1 a 2</t>
  </si>
  <si>
    <t>-1723959434</t>
  </si>
  <si>
    <t>https://podminky.urs.cz/item/CS_URS_2025_01/132151401</t>
  </si>
  <si>
    <t>Poznámka k položce:_x000d_
patka(plocha * dl.)_x000d_
balvany(š.*dl.*v.)</t>
  </si>
  <si>
    <t>"patka dno pravý břeh"0,8*(24+5+201)</t>
  </si>
  <si>
    <t>"patka dno levý břeh"0,8*170</t>
  </si>
  <si>
    <t>"balvany u paty pravý břeh"0,6*(24+5+201)*0,8</t>
  </si>
  <si>
    <t>"balvany u paty levý břeh"0,6*170*0,8</t>
  </si>
  <si>
    <t>19</t>
  </si>
  <si>
    <t>114253301</t>
  </si>
  <si>
    <t>Třídění lomového kamene nebo betonových tvárnic strojně získaných při rozebrání dlažeb, záhozů, rovnanin a soustřeďovacích staveb podle druhu, velikosti nebo tvaru</t>
  </si>
  <si>
    <t>-1296208766</t>
  </si>
  <si>
    <t>https://podminky.urs.cz/item/CS_URS_2025_01/114253301</t>
  </si>
  <si>
    <t>Poznámka k položce:_x000d_
Kámen pro provedení záhozů z kamene původního opevnění</t>
  </si>
  <si>
    <t>140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</si>
  <si>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</si>
  <si>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</si>
  <si>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2027072802</t>
  </si>
  <si>
    <t>Poznámka k položce:_x000d_
zásyp nátrží odtěženým materiálem</t>
  </si>
  <si>
    <t>"zásyp nátrží odtěženým materiálem"450</t>
  </si>
  <si>
    <t>"zához s využitím původního kamene"140</t>
  </si>
  <si>
    <t>17</t>
  </si>
  <si>
    <t>162451105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</si>
  <si>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</si>
  <si>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-1090279255</t>
  </si>
  <si>
    <t>https://podminky.urs.cz/item/CS_URS_2025_01/162451105</t>
  </si>
  <si>
    <t>Poznámka k položce:_x000d_
odvoz přebytečného materiálu na mezideponii na parc. p.č. 523 v k.ú Fojtova Kraš, ve vlastnictví Povodí Odry, státní podnik</t>
  </si>
  <si>
    <t>"vykopávky pro koryta vodotečí-zemina pro zásyp nátrže"628-450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</si>
  <si>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</si>
  <si>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</si>
  <si>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</si>
  <si>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794446324</t>
  </si>
  <si>
    <t>https://podminky.urs.cz/item/CS_URS_2025_01/162751117</t>
  </si>
  <si>
    <t>Poznámka k položce:_x000d_
odvoz materiálu na pozemek p.č 1/3 v k.ú. Kobylá nad Vidnávkou ve vlastnictví Povodí Odry, státní podnik.</t>
  </si>
  <si>
    <t>"dovoz zeminy pro ohumusování"150</t>
  </si>
  <si>
    <t>"hloub. rýhy pod vodou-zához z využitím původního kamene"512-140</t>
  </si>
  <si>
    <t>6</t>
  </si>
  <si>
    <t>171151103</t>
  </si>
  <si>
    <t>Uložení sypanin do násypů strojně s rozprostřením sypaniny ve vrstvách a s hrubým urovnáním zhutněných z hornin soudržných jakékoliv třídy těžitelnosti</t>
  </si>
  <si>
    <t>1362719305</t>
  </si>
  <si>
    <t>https://podminky.urs.cz/item/CS_URS_2025_01/171151103</t>
  </si>
  <si>
    <t>"ohumusování"150</t>
  </si>
  <si>
    <t>7</t>
  </si>
  <si>
    <t>171251201</t>
  </si>
  <si>
    <t>Uložení sypaniny na skládky nebo meziskládky bez hutnění s upravením uložené sypaniny do předepsaného tvaru</t>
  </si>
  <si>
    <t>-1006277020</t>
  </si>
  <si>
    <t>https://podminky.urs.cz/item/CS_URS_2025_01/171251201</t>
  </si>
  <si>
    <t>"hloubení rýh pod vodou"512</t>
  </si>
  <si>
    <t>8</t>
  </si>
  <si>
    <t>181411123</t>
  </si>
  <si>
    <t>Založení trávníku na půdě předem připravené plochy do 1000 m2 výsevem včetně utažení lučního na svahu přes 1:2 do 1:1</t>
  </si>
  <si>
    <t>m2</t>
  </si>
  <si>
    <t>-217065332</t>
  </si>
  <si>
    <t>https://podminky.urs.cz/item/CS_URS_2025_01/181411123</t>
  </si>
  <si>
    <t>400</t>
  </si>
  <si>
    <t>9</t>
  </si>
  <si>
    <t>M</t>
  </si>
  <si>
    <t>00572470</t>
  </si>
  <si>
    <t>osivo směs travní univerzál</t>
  </si>
  <si>
    <t>kg</t>
  </si>
  <si>
    <t>288694056</t>
  </si>
  <si>
    <t>1500*0,02 'Přepočtené koeficientem množství</t>
  </si>
  <si>
    <t>10</t>
  </si>
  <si>
    <t>181451121</t>
  </si>
  <si>
    <t>Založení trávníku na půdě předem připravené plochy přes 1000 m2 výsevem včetně utažení lučního v rovině nebo na svahu do 1:5</t>
  </si>
  <si>
    <t>-555274646</t>
  </si>
  <si>
    <t>https://podminky.urs.cz/item/CS_URS_2025_01/181451121</t>
  </si>
  <si>
    <t>1100</t>
  </si>
  <si>
    <t>Vodorovné konstrukce</t>
  </si>
  <si>
    <t>11</t>
  </si>
  <si>
    <t>462512370</t>
  </si>
  <si>
    <t>Zához z lomového kamene neupraveného záhozového s proštěrkováním z terénu, hmotnosti jednotlivých kamenů přes 200 do 500 kg</t>
  </si>
  <si>
    <t>962897409</t>
  </si>
  <si>
    <t>https://podminky.urs.cz/item/CS_URS_2025_01/462512370</t>
  </si>
  <si>
    <t>Poznámka k položce:_x000d_
plocha v řezu*délka úseku_x000d_
(pro proštěrkování záhozu bude použit místní materiál)</t>
  </si>
  <si>
    <t>"pravý břeh"1,7*(24+5+201)+0,6*(1+3+11+16)</t>
  </si>
  <si>
    <t>"levý břeh"1,7*170+0,6*15</t>
  </si>
  <si>
    <t>"použití kamene z původného opevnění" -140</t>
  </si>
  <si>
    <t>18</t>
  </si>
  <si>
    <t>462512370-R</t>
  </si>
  <si>
    <t>Zához z lomového kamene neupraveného záhozového s proštěrkováním z terénu, hmotnosti jednotlivých kamenů přes 200 do 500 kg- bez dodávky kamene s využitím původního materiálu</t>
  </si>
  <si>
    <t>370868592</t>
  </si>
  <si>
    <t>Poznámka k položce:_x000d_
Zához s využitím kamemů původního opevnění</t>
  </si>
  <si>
    <t>462519003</t>
  </si>
  <si>
    <t>Zához z lomového kamene neupraveného záhozového Příplatek k cenám za urovnání viditelných ploch záhozu z kamene, hmotnosti jednotlivých kamenů přes 200 do 500 kg</t>
  </si>
  <si>
    <t>-1104846067</t>
  </si>
  <si>
    <t>https://podminky.urs.cz/item/CS_URS_2025_01/462519003</t>
  </si>
  <si>
    <t>Poznámka k položce:_x000d_
délka v řezu*délka úseku</t>
  </si>
  <si>
    <t>"pravý břeh"2,3*(24+5+201)+1,03*(1+3+11+16)</t>
  </si>
  <si>
    <t>"levý břeh"2,3*170+1,03*15</t>
  </si>
  <si>
    <t>13</t>
  </si>
  <si>
    <t>463212111</t>
  </si>
  <si>
    <t>Rovnanina z lomového kamene upraveného, tříděného jakékoliv tloušťky rovnaniny s vyklínováním spár a dutin úlomky kamene</t>
  </si>
  <si>
    <t>-1690666854</t>
  </si>
  <si>
    <t>https://podminky.urs.cz/item/CS_URS_2025_01/463212111</t>
  </si>
  <si>
    <t>Poznámka k položce:_x000d_
plocha*tl. rovnaniny</t>
  </si>
  <si>
    <t>"pravý břeh svahy"643*0,5</t>
  </si>
  <si>
    <t>"balvany"0,6*(24+5+201)*0,8+0,6*170*0,8</t>
  </si>
  <si>
    <t>14</t>
  </si>
  <si>
    <t>463212191</t>
  </si>
  <si>
    <t>Rovnanina z lomového kamene upraveného, tříděného Příplatek k cenám za vypracování líce</t>
  </si>
  <si>
    <t>-549028850</t>
  </si>
  <si>
    <t>https://podminky.urs.cz/item/CS_URS_2025_01/463212191</t>
  </si>
  <si>
    <t>643</t>
  </si>
  <si>
    <t>998</t>
  </si>
  <si>
    <t>Přesun hmot</t>
  </si>
  <si>
    <t>15</t>
  </si>
  <si>
    <t>998332011</t>
  </si>
  <si>
    <t>Přesun hmot pro úpravy vodních toků a kanály, hráze rybníků apod. dopravní vzdálenost do 500 m</t>
  </si>
  <si>
    <t>t</t>
  </si>
  <si>
    <t>-1947102917</t>
  </si>
  <si>
    <t>https://podminky.urs.cz/item/CS_URS_2025_01/998332011</t>
  </si>
  <si>
    <t>SO-02 - Stabilizační práh km 1,383</t>
  </si>
  <si>
    <t>127751111</t>
  </si>
  <si>
    <t>Vykopávky pod vodou strojně na hloubku do 5 m pod projektem stanovenou hladinou vody v horninách třídy těžitelnosti I a II skupiny 1 až 4, průměrné tloušťky projektované vrstvy přes 0,50 m do 1 000 m3</t>
  </si>
  <si>
    <t>2043744850</t>
  </si>
  <si>
    <t>https://podminky.urs.cz/item/CS_URS_2025_01/127751111</t>
  </si>
  <si>
    <t>0,8*1*12,3</t>
  </si>
  <si>
    <t>0,65*3*12,3</t>
  </si>
  <si>
    <t>1462035066</t>
  </si>
  <si>
    <t>-1417135410</t>
  </si>
  <si>
    <t>-225842545</t>
  </si>
  <si>
    <t>1518211964</t>
  </si>
  <si>
    <t>SO-03 - Stabilizační stupeň 1,460</t>
  </si>
  <si>
    <t xml:space="preserve">    997 - Doprava suti a vybouraných hmot</t>
  </si>
  <si>
    <t>-1366093742</t>
  </si>
  <si>
    <t>"nad stupněm"0,8*1,0*11,6+0,65*1,5*11,6</t>
  </si>
  <si>
    <t>"pod stupněm"1*3*13</t>
  </si>
  <si>
    <t>"za závěrným prahem"0,8*1,2*13+0,65*3*13</t>
  </si>
  <si>
    <t>462442946</t>
  </si>
  <si>
    <t>203264636</t>
  </si>
  <si>
    <t>-1590471433</t>
  </si>
  <si>
    <t>467952011</t>
  </si>
  <si>
    <t>Odstranění podélného prahu ze dřeva při patě břehových svahů, upevněného na řadě pilot z jednoduchých kleštin</t>
  </si>
  <si>
    <t>m</t>
  </si>
  <si>
    <t>224870918</t>
  </si>
  <si>
    <t>https://podminky.urs.cz/item/CS_URS_2025_01/467952011</t>
  </si>
  <si>
    <t>Poznámka k položce:_x000d_
náhradní položka pro odstranění poškozené kulatiny stupně a části pilot</t>
  </si>
  <si>
    <t>6+8*0,3</t>
  </si>
  <si>
    <t>997</t>
  </si>
  <si>
    <t>Doprava suti a vybouraných hmot</t>
  </si>
  <si>
    <t>997321511</t>
  </si>
  <si>
    <t>Vodorovná doprava suti a vybouraných hmot bez naložení, s vyložením a hrubým urovnáním po suchu, na vzdálenost do 1 km</t>
  </si>
  <si>
    <t>1855763469</t>
  </si>
  <si>
    <t>https://podminky.urs.cz/item/CS_URS_2025_01/997321511</t>
  </si>
  <si>
    <t>Poznámka k položce:_x000d_
doprava na pozemek ve vlastnictví Povodí Odry, státní podnik pro další využití</t>
  </si>
  <si>
    <t>997321519</t>
  </si>
  <si>
    <t>Vodorovná doprava suti a vybouraných hmot bez naložení, s vyložením a hrubým urovnáním po suchu, na vzdálenost Příplatek k cenám za každý další započatý 1 km přes 1 km</t>
  </si>
  <si>
    <t>-1137590863</t>
  </si>
  <si>
    <t>https://podminky.urs.cz/item/CS_URS_2025_01/997321519</t>
  </si>
  <si>
    <t>1468075001</t>
  </si>
  <si>
    <t>SO-04 - Brod km 1,055</t>
  </si>
  <si>
    <t>1644200609</t>
  </si>
  <si>
    <t>0,65*4*30</t>
  </si>
  <si>
    <t>1444047799</t>
  </si>
  <si>
    <t>712757600</t>
  </si>
  <si>
    <t>1684875244</t>
  </si>
  <si>
    <t>"brod"0,65*4*30</t>
  </si>
  <si>
    <t>"LB nájezd"0,5*4,7*8,5</t>
  </si>
  <si>
    <t>-1094226340</t>
  </si>
  <si>
    <t>SO-05 - Balvanitý pás km 1,485</t>
  </si>
  <si>
    <t>-1285364478</t>
  </si>
  <si>
    <t>0,8*1*13,6</t>
  </si>
  <si>
    <t>0,65*(1,5+3)*13,6</t>
  </si>
  <si>
    <t>1400482334</t>
  </si>
  <si>
    <t>-1921282115</t>
  </si>
  <si>
    <t>-926889123</t>
  </si>
  <si>
    <t>-2029079762</t>
  </si>
  <si>
    <t>VON - Vedlejší a ostatní náklady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</si>
  <si>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</si>
  <si>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</si>
  <si>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</si>
  <si>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</si>
  <si>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</si>
  <si>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</si>
  <si>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</si>
  <si>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</si>
  <si>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</si>
  <si>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012344000</t>
  </si>
  <si>
    <t>Vytyčovací práce</t>
  </si>
  <si>
    <t>kpl</t>
  </si>
  <si>
    <t>1024</t>
  </si>
  <si>
    <t>-201216927</t>
  </si>
  <si>
    <t>https://podminky.urs.cz/item/CS_URS_2025_01/012344000</t>
  </si>
  <si>
    <t>012444000</t>
  </si>
  <si>
    <t>Geodetické měření skutečného provedení stavby</t>
  </si>
  <si>
    <t>463824919</t>
  </si>
  <si>
    <t>https://podminky.urs.cz/item/CS_URS_2025_01/012444000</t>
  </si>
  <si>
    <t>013254000</t>
  </si>
  <si>
    <t>Dokumentace skutečného provedení stavby</t>
  </si>
  <si>
    <t>-2001361000</t>
  </si>
  <si>
    <t>https://podminky.urs.cz/item/CS_URS_2025_01/013254000</t>
  </si>
  <si>
    <t>VRN2</t>
  </si>
  <si>
    <t>Příprava staveniště</t>
  </si>
  <si>
    <t>021203000</t>
  </si>
  <si>
    <t>Stěhování přírodních hodnot</t>
  </si>
  <si>
    <t>-1393390635</t>
  </si>
  <si>
    <t>https://podminky.urs.cz/item/CS_URS_2025_01/021203000</t>
  </si>
  <si>
    <t>Poznámka k položce:_x000d_
slovení rybí osádky</t>
  </si>
  <si>
    <t>VRN3</t>
  </si>
  <si>
    <t>Zařízení staveniště</t>
  </si>
  <si>
    <t>032803000</t>
  </si>
  <si>
    <t>Ostatní vybavení staveniště</t>
  </si>
  <si>
    <t>1893842429</t>
  </si>
  <si>
    <t>https://podminky.urs.cz/item/CS_URS_2025_01/032803000</t>
  </si>
  <si>
    <t>VRN9</t>
  </si>
  <si>
    <t>Ostatní náklady</t>
  </si>
  <si>
    <t>094002000</t>
  </si>
  <si>
    <t>Ostatní náklady související s výstavbou</t>
  </si>
  <si>
    <t>-1367258200</t>
  </si>
  <si>
    <t>https://podminky.urs.cz/item/CS_URS_2025_01/094002000</t>
  </si>
  <si>
    <t>Poznámka k položce:_x000d_
čištění komunikací, projednání a zajištění dopravního značení, pasport komunikací a okolních objektů před zahájením prací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</si>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</sst>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151404" TargetMode="External" /><Relationship Id="rId2" Type="http://schemas.openxmlformats.org/officeDocument/2006/relationships/hyperlink" Target="https://podminky.urs.cz/item/CS_URS_2025_01/124153101" TargetMode="External" /><Relationship Id="rId3" Type="http://schemas.openxmlformats.org/officeDocument/2006/relationships/hyperlink" Target="https://podminky.urs.cz/item/CS_URS_2025_01/132151401" TargetMode="External" /><Relationship Id="rId4" Type="http://schemas.openxmlformats.org/officeDocument/2006/relationships/hyperlink" Target="https://podminky.urs.cz/item/CS_URS_2025_01/114253301" TargetMode="External" /><Relationship Id="rId5" Type="http://schemas.openxmlformats.org/officeDocument/2006/relationships/hyperlink" Target="https://podminky.urs.cz/item/CS_URS_2025_01/162451105" TargetMode="External" /><Relationship Id="rId6" Type="http://schemas.openxmlformats.org/officeDocument/2006/relationships/hyperlink" Target="https://podminky.urs.cz/item/CS_URS_2025_01/162751117" TargetMode="External" /><Relationship Id="rId7" Type="http://schemas.openxmlformats.org/officeDocument/2006/relationships/hyperlink" Target="https://podminky.urs.cz/item/CS_URS_2025_01/171151103" TargetMode="External" /><Relationship Id="rId8" Type="http://schemas.openxmlformats.org/officeDocument/2006/relationships/hyperlink" Target="https://podminky.urs.cz/item/CS_URS_2025_01/171251201" TargetMode="External" /><Relationship Id="rId9" Type="http://schemas.openxmlformats.org/officeDocument/2006/relationships/hyperlink" Target="https://podminky.urs.cz/item/CS_URS_2025_01/181411123" TargetMode="External" /><Relationship Id="rId10" Type="http://schemas.openxmlformats.org/officeDocument/2006/relationships/hyperlink" Target="https://podminky.urs.cz/item/CS_URS_2025_01/181451121" TargetMode="External" /><Relationship Id="rId11" Type="http://schemas.openxmlformats.org/officeDocument/2006/relationships/hyperlink" Target="https://podminky.urs.cz/item/CS_URS_2025_01/462512370" TargetMode="External" /><Relationship Id="rId12" Type="http://schemas.openxmlformats.org/officeDocument/2006/relationships/hyperlink" Target="https://podminky.urs.cz/item/CS_URS_2025_01/462519003" TargetMode="External" /><Relationship Id="rId13" Type="http://schemas.openxmlformats.org/officeDocument/2006/relationships/hyperlink" Target="https://podminky.urs.cz/item/CS_URS_2025_01/463212111" TargetMode="External" /><Relationship Id="rId14" Type="http://schemas.openxmlformats.org/officeDocument/2006/relationships/hyperlink" Target="https://podminky.urs.cz/item/CS_URS_2025_01/463212191" TargetMode="External" /><Relationship Id="rId15" Type="http://schemas.openxmlformats.org/officeDocument/2006/relationships/hyperlink" Target="https://podminky.urs.cz/item/CS_URS_2025_01/998332011" TargetMode="External" /><Relationship Id="rId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71251201" TargetMode="External" /><Relationship Id="rId4" Type="http://schemas.openxmlformats.org/officeDocument/2006/relationships/hyperlink" Target="https://podminky.urs.cz/item/CS_URS_2025_01/463212111" TargetMode="External" /><Relationship Id="rId5" Type="http://schemas.openxmlformats.org/officeDocument/2006/relationships/hyperlink" Target="https://podminky.urs.cz/item/CS_URS_2025_01/998332011" TargetMode="External" /><Relationship Id="rId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71251201" TargetMode="External" /><Relationship Id="rId4" Type="http://schemas.openxmlformats.org/officeDocument/2006/relationships/hyperlink" Target="https://podminky.urs.cz/item/CS_URS_2025_01/463212111" TargetMode="External" /><Relationship Id="rId5" Type="http://schemas.openxmlformats.org/officeDocument/2006/relationships/hyperlink" Target="https://podminky.urs.cz/item/CS_URS_2025_01/467952011" TargetMode="External" /><Relationship Id="rId6" Type="http://schemas.openxmlformats.org/officeDocument/2006/relationships/hyperlink" Target="https://podminky.urs.cz/item/CS_URS_2025_01/997321511" TargetMode="External" /><Relationship Id="rId7" Type="http://schemas.openxmlformats.org/officeDocument/2006/relationships/hyperlink" Target="https://podminky.urs.cz/item/CS_URS_2025_01/997321519" TargetMode="External" /><Relationship Id="rId8" Type="http://schemas.openxmlformats.org/officeDocument/2006/relationships/hyperlink" Target="https://podminky.urs.cz/item/CS_URS_2025_01/998332011" TargetMode="External" /><Relationship Id="rId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71251201" TargetMode="External" /><Relationship Id="rId4" Type="http://schemas.openxmlformats.org/officeDocument/2006/relationships/hyperlink" Target="https://podminky.urs.cz/item/CS_URS_2025_01/463212111" TargetMode="External" /><Relationship Id="rId5" Type="http://schemas.openxmlformats.org/officeDocument/2006/relationships/hyperlink" Target="https://podminky.urs.cz/item/CS_URS_2025_01/998332011" TargetMode="External" /><Relationship Id="rId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71251201" TargetMode="External" /><Relationship Id="rId4" Type="http://schemas.openxmlformats.org/officeDocument/2006/relationships/hyperlink" Target="https://podminky.urs.cz/item/CS_URS_2025_01/463212111" TargetMode="External" /><Relationship Id="rId5" Type="http://schemas.openxmlformats.org/officeDocument/2006/relationships/hyperlink" Target="https://podminky.urs.cz/item/CS_URS_2025_01/998332011" TargetMode="External" /><Relationship Id="rId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344000" TargetMode="External" /><Relationship Id="rId2" Type="http://schemas.openxmlformats.org/officeDocument/2006/relationships/hyperlink" Target="https://podminky.urs.cz/item/CS_URS_2025_01/012444000" TargetMode="External" /><Relationship Id="rId3" Type="http://schemas.openxmlformats.org/officeDocument/2006/relationships/hyperlink" Target="https://podminky.urs.cz/item/CS_URS_2025_01/013254000" TargetMode="External" /><Relationship Id="rId4" Type="http://schemas.openxmlformats.org/officeDocument/2006/relationships/hyperlink" Target="https://podminky.urs.cz/item/CS_URS_2025_01/021203000" TargetMode="External" /><Relationship Id="rId5" Type="http://schemas.openxmlformats.org/officeDocument/2006/relationships/hyperlink" Target="https://podminky.urs.cz/item/CS_URS_2025_01/032803000" TargetMode="External" /><Relationship Id="rId6" Type="http://schemas.openxmlformats.org/officeDocument/2006/relationships/hyperlink" Target="https://podminky.urs.cz/item/CS_URS_2025_01/094002000" TargetMode="External" /><Relationship Id="rId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05/25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VT Vidnávka, Vidnava, km 1,040 - 1,500, PŠ 09/2024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Vidnava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30. 4. 2025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Povodí Odry, státní podnik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Samková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Ing. Samková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ROUND(SUM(AG55:AG60),2)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ROUND(SUM(AS55:AS60),2)</f>
        <v>0</v>
      </c>
      <c r="AT54" s="107">
        <f>ROUND(SUM(AV54:AW54),2)</f>
        <v>0</v>
      </c>
      <c r="AU54" s="108">
        <f>ROUND(SUM(AU55:AU60),5)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ROUND(SUM(AZ55:AZ60),2)</f>
        <v>0</v>
      </c>
      <c r="BA54" s="107">
        <f>ROUND(SUM(BA55:BA60),2)</f>
        <v>0</v>
      </c>
      <c r="BB54" s="107">
        <f>ROUND(SUM(BB55:BB60),2)</f>
        <v>0</v>
      </c>
      <c r="BC54" s="107">
        <f>ROUND(SUM(BC55:BC60),2)</f>
        <v>0</v>
      </c>
      <c r="BD54" s="109">
        <f>ROUND(SUM(BD55:BD60),2)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112" t="s">
        <v>75</v>
      </c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'SO-01 - Obnova podélného 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78</v>
      </c>
      <c r="AR55" s="119"/>
      <c r="AS55" s="120">
        <v>0</v>
      </c>
      <c r="AT55" s="121">
        <f>ROUND(SUM(AV55:AW55),2)</f>
        <v>0</v>
      </c>
      <c r="AU55" s="122">
        <f>'SO-01 - Obnova podélného ...'!P83</f>
        <v>0</v>
      </c>
      <c r="AV55" s="121">
        <f>'SO-01 - Obnova podélného ...'!J33</f>
        <v>0</v>
      </c>
      <c r="AW55" s="121">
        <f>'SO-01 - Obnova podélného ...'!J34</f>
        <v>0</v>
      </c>
      <c r="AX55" s="121">
        <f>'SO-01 - Obnova podélného ...'!J35</f>
        <v>0</v>
      </c>
      <c r="AY55" s="121">
        <f>'SO-01 - Obnova podélného ...'!J36</f>
        <v>0</v>
      </c>
      <c r="AZ55" s="121">
        <f>'SO-01 - Obnova podélného ...'!F33</f>
        <v>0</v>
      </c>
      <c r="BA55" s="121">
        <f>'SO-01 - Obnova podélného ...'!F34</f>
        <v>0</v>
      </c>
      <c r="BB55" s="121">
        <f>'SO-01 - Obnova podélného ...'!F35</f>
        <v>0</v>
      </c>
      <c r="BC55" s="121">
        <f>'SO-01 - Obnova podélného ...'!F36</f>
        <v>0</v>
      </c>
      <c r="BD55" s="123">
        <f>'SO-01 - Obnova podélného ...'!F37</f>
        <v>0</v>
      </c>
      <c r="BE55" s="7"/>
      <c r="BT55" s="124" t="s">
        <v>79</v>
      </c>
      <c r="BV55" s="124" t="s">
        <v>73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7" customFormat="1" ht="16.5" customHeight="1">
      <c r="A56" s="112" t="s">
        <v>75</v>
      </c>
      <c r="B56" s="113"/>
      <c r="C56" s="114"/>
      <c r="D56" s="115" t="s">
        <v>82</v>
      </c>
      <c r="E56" s="115"/>
      <c r="F56" s="115"/>
      <c r="G56" s="115"/>
      <c r="H56" s="115"/>
      <c r="I56" s="116"/>
      <c r="J56" s="115" t="s">
        <v>83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'SO-02 - Stabilizační práh...'!J30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78</v>
      </c>
      <c r="AR56" s="119"/>
      <c r="AS56" s="120">
        <v>0</v>
      </c>
      <c r="AT56" s="121">
        <f>ROUND(SUM(AV56:AW56),2)</f>
        <v>0</v>
      </c>
      <c r="AU56" s="122">
        <f>'SO-02 - Stabilizační práh...'!P83</f>
        <v>0</v>
      </c>
      <c r="AV56" s="121">
        <f>'SO-02 - Stabilizační práh...'!J33</f>
        <v>0</v>
      </c>
      <c r="AW56" s="121">
        <f>'SO-02 - Stabilizační práh...'!J34</f>
        <v>0</v>
      </c>
      <c r="AX56" s="121">
        <f>'SO-02 - Stabilizační práh...'!J35</f>
        <v>0</v>
      </c>
      <c r="AY56" s="121">
        <f>'SO-02 - Stabilizační práh...'!J36</f>
        <v>0</v>
      </c>
      <c r="AZ56" s="121">
        <f>'SO-02 - Stabilizační práh...'!F33</f>
        <v>0</v>
      </c>
      <c r="BA56" s="121">
        <f>'SO-02 - Stabilizační práh...'!F34</f>
        <v>0</v>
      </c>
      <c r="BB56" s="121">
        <f>'SO-02 - Stabilizační práh...'!F35</f>
        <v>0</v>
      </c>
      <c r="BC56" s="121">
        <f>'SO-02 - Stabilizační práh...'!F36</f>
        <v>0</v>
      </c>
      <c r="BD56" s="123">
        <f>'SO-02 - Stabilizační práh...'!F37</f>
        <v>0</v>
      </c>
      <c r="BE56" s="7"/>
      <c r="BT56" s="124" t="s">
        <v>79</v>
      </c>
      <c r="BV56" s="124" t="s">
        <v>73</v>
      </c>
      <c r="BW56" s="124" t="s">
        <v>84</v>
      </c>
      <c r="BX56" s="124" t="s">
        <v>5</v>
      </c>
      <c r="CL56" s="124" t="s">
        <v>19</v>
      </c>
      <c r="CM56" s="124" t="s">
        <v>81</v>
      </c>
    </row>
    <row r="57" s="7" customFormat="1" ht="16.5" customHeight="1">
      <c r="A57" s="112" t="s">
        <v>75</v>
      </c>
      <c r="B57" s="113"/>
      <c r="C57" s="114"/>
      <c r="D57" s="115" t="s">
        <v>85</v>
      </c>
      <c r="E57" s="115"/>
      <c r="F57" s="115"/>
      <c r="G57" s="115"/>
      <c r="H57" s="115"/>
      <c r="I57" s="116"/>
      <c r="J57" s="115" t="s">
        <v>86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'SO-03 - Stabilizační stup...'!J30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78</v>
      </c>
      <c r="AR57" s="119"/>
      <c r="AS57" s="120">
        <v>0</v>
      </c>
      <c r="AT57" s="121">
        <f>ROUND(SUM(AV57:AW57),2)</f>
        <v>0</v>
      </c>
      <c r="AU57" s="122">
        <f>'SO-03 - Stabilizační stup...'!P84</f>
        <v>0</v>
      </c>
      <c r="AV57" s="121">
        <f>'SO-03 - Stabilizační stup...'!J33</f>
        <v>0</v>
      </c>
      <c r="AW57" s="121">
        <f>'SO-03 - Stabilizační stup...'!J34</f>
        <v>0</v>
      </c>
      <c r="AX57" s="121">
        <f>'SO-03 - Stabilizační stup...'!J35</f>
        <v>0</v>
      </c>
      <c r="AY57" s="121">
        <f>'SO-03 - Stabilizační stup...'!J36</f>
        <v>0</v>
      </c>
      <c r="AZ57" s="121">
        <f>'SO-03 - Stabilizační stup...'!F33</f>
        <v>0</v>
      </c>
      <c r="BA57" s="121">
        <f>'SO-03 - Stabilizační stup...'!F34</f>
        <v>0</v>
      </c>
      <c r="BB57" s="121">
        <f>'SO-03 - Stabilizační stup...'!F35</f>
        <v>0</v>
      </c>
      <c r="BC57" s="121">
        <f>'SO-03 - Stabilizační stup...'!F36</f>
        <v>0</v>
      </c>
      <c r="BD57" s="123">
        <f>'SO-03 - Stabilizační stup...'!F37</f>
        <v>0</v>
      </c>
      <c r="BE57" s="7"/>
      <c r="BT57" s="124" t="s">
        <v>79</v>
      </c>
      <c r="BV57" s="124" t="s">
        <v>73</v>
      </c>
      <c r="BW57" s="124" t="s">
        <v>87</v>
      </c>
      <c r="BX57" s="124" t="s">
        <v>5</v>
      </c>
      <c r="CL57" s="124" t="s">
        <v>19</v>
      </c>
      <c r="CM57" s="124" t="s">
        <v>81</v>
      </c>
    </row>
    <row r="58" s="7" customFormat="1" ht="16.5" customHeight="1">
      <c r="A58" s="112" t="s">
        <v>75</v>
      </c>
      <c r="B58" s="113"/>
      <c r="C58" s="114"/>
      <c r="D58" s="115" t="s">
        <v>88</v>
      </c>
      <c r="E58" s="115"/>
      <c r="F58" s="115"/>
      <c r="G58" s="115"/>
      <c r="H58" s="115"/>
      <c r="I58" s="116"/>
      <c r="J58" s="115" t="s">
        <v>89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'SO-04 - Brod km 1,055'!J30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78</v>
      </c>
      <c r="AR58" s="119"/>
      <c r="AS58" s="120">
        <v>0</v>
      </c>
      <c r="AT58" s="121">
        <f>ROUND(SUM(AV58:AW58),2)</f>
        <v>0</v>
      </c>
      <c r="AU58" s="122">
        <f>'SO-04 - Brod km 1,055'!P83</f>
        <v>0</v>
      </c>
      <c r="AV58" s="121">
        <f>'SO-04 - Brod km 1,055'!J33</f>
        <v>0</v>
      </c>
      <c r="AW58" s="121">
        <f>'SO-04 - Brod km 1,055'!J34</f>
        <v>0</v>
      </c>
      <c r="AX58" s="121">
        <f>'SO-04 - Brod km 1,055'!J35</f>
        <v>0</v>
      </c>
      <c r="AY58" s="121">
        <f>'SO-04 - Brod km 1,055'!J36</f>
        <v>0</v>
      </c>
      <c r="AZ58" s="121">
        <f>'SO-04 - Brod km 1,055'!F33</f>
        <v>0</v>
      </c>
      <c r="BA58" s="121">
        <f>'SO-04 - Brod km 1,055'!F34</f>
        <v>0</v>
      </c>
      <c r="BB58" s="121">
        <f>'SO-04 - Brod km 1,055'!F35</f>
        <v>0</v>
      </c>
      <c r="BC58" s="121">
        <f>'SO-04 - Brod km 1,055'!F36</f>
        <v>0</v>
      </c>
      <c r="BD58" s="123">
        <f>'SO-04 - Brod km 1,055'!F37</f>
        <v>0</v>
      </c>
      <c r="BE58" s="7"/>
      <c r="BT58" s="124" t="s">
        <v>79</v>
      </c>
      <c r="BV58" s="124" t="s">
        <v>73</v>
      </c>
      <c r="BW58" s="124" t="s">
        <v>90</v>
      </c>
      <c r="BX58" s="124" t="s">
        <v>5</v>
      </c>
      <c r="CL58" s="124" t="s">
        <v>19</v>
      </c>
      <c r="CM58" s="124" t="s">
        <v>81</v>
      </c>
    </row>
    <row r="59" s="7" customFormat="1" ht="16.5" customHeight="1">
      <c r="A59" s="112" t="s">
        <v>75</v>
      </c>
      <c r="B59" s="113"/>
      <c r="C59" s="114"/>
      <c r="D59" s="115" t="s">
        <v>91</v>
      </c>
      <c r="E59" s="115"/>
      <c r="F59" s="115"/>
      <c r="G59" s="115"/>
      <c r="H59" s="115"/>
      <c r="I59" s="116"/>
      <c r="J59" s="115" t="s">
        <v>92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'SO-05 - Balvanitý pás km 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78</v>
      </c>
      <c r="AR59" s="119"/>
      <c r="AS59" s="120">
        <v>0</v>
      </c>
      <c r="AT59" s="121">
        <f>ROUND(SUM(AV59:AW59),2)</f>
        <v>0</v>
      </c>
      <c r="AU59" s="122">
        <f>'SO-05 - Balvanitý pás km ...'!P83</f>
        <v>0</v>
      </c>
      <c r="AV59" s="121">
        <f>'SO-05 - Balvanitý pás km ...'!J33</f>
        <v>0</v>
      </c>
      <c r="AW59" s="121">
        <f>'SO-05 - Balvanitý pás km ...'!J34</f>
        <v>0</v>
      </c>
      <c r="AX59" s="121">
        <f>'SO-05 - Balvanitý pás km ...'!J35</f>
        <v>0</v>
      </c>
      <c r="AY59" s="121">
        <f>'SO-05 - Balvanitý pás km ...'!J36</f>
        <v>0</v>
      </c>
      <c r="AZ59" s="121">
        <f>'SO-05 - Balvanitý pás km ...'!F33</f>
        <v>0</v>
      </c>
      <c r="BA59" s="121">
        <f>'SO-05 - Balvanitý pás km ...'!F34</f>
        <v>0</v>
      </c>
      <c r="BB59" s="121">
        <f>'SO-05 - Balvanitý pás km ...'!F35</f>
        <v>0</v>
      </c>
      <c r="BC59" s="121">
        <f>'SO-05 - Balvanitý pás km ...'!F36</f>
        <v>0</v>
      </c>
      <c r="BD59" s="123">
        <f>'SO-05 - Balvanitý pás km ...'!F37</f>
        <v>0</v>
      </c>
      <c r="BE59" s="7"/>
      <c r="BT59" s="124" t="s">
        <v>79</v>
      </c>
      <c r="BV59" s="124" t="s">
        <v>73</v>
      </c>
      <c r="BW59" s="124" t="s">
        <v>93</v>
      </c>
      <c r="BX59" s="124" t="s">
        <v>5</v>
      </c>
      <c r="CL59" s="124" t="s">
        <v>19</v>
      </c>
      <c r="CM59" s="124" t="s">
        <v>81</v>
      </c>
    </row>
    <row r="60" s="7" customFormat="1" ht="16.5" customHeight="1">
      <c r="A60" s="112" t="s">
        <v>75</v>
      </c>
      <c r="B60" s="113"/>
      <c r="C60" s="114"/>
      <c r="D60" s="115" t="s">
        <v>94</v>
      </c>
      <c r="E60" s="115"/>
      <c r="F60" s="115"/>
      <c r="G60" s="115"/>
      <c r="H60" s="115"/>
      <c r="I60" s="116"/>
      <c r="J60" s="115" t="s">
        <v>95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'VON - Vedlejší a ostatní 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94</v>
      </c>
      <c r="AR60" s="119"/>
      <c r="AS60" s="125">
        <v>0</v>
      </c>
      <c r="AT60" s="126">
        <f>ROUND(SUM(AV60:AW60),2)</f>
        <v>0</v>
      </c>
      <c r="AU60" s="127">
        <f>'VON - Vedlejší a ostatní ...'!P84</f>
        <v>0</v>
      </c>
      <c r="AV60" s="126">
        <f>'VON - Vedlejší a ostatní ...'!J33</f>
        <v>0</v>
      </c>
      <c r="AW60" s="126">
        <f>'VON - Vedlejší a ostatní ...'!J34</f>
        <v>0</v>
      </c>
      <c r="AX60" s="126">
        <f>'VON - Vedlejší a ostatní ...'!J35</f>
        <v>0</v>
      </c>
      <c r="AY60" s="126">
        <f>'VON - Vedlejší a ostatní ...'!J36</f>
        <v>0</v>
      </c>
      <c r="AZ60" s="126">
        <f>'VON - Vedlejší a ostatní ...'!F33</f>
        <v>0</v>
      </c>
      <c r="BA60" s="126">
        <f>'VON - Vedlejší a ostatní ...'!F34</f>
        <v>0</v>
      </c>
      <c r="BB60" s="126">
        <f>'VON - Vedlejší a ostatní ...'!F35</f>
        <v>0</v>
      </c>
      <c r="BC60" s="126">
        <f>'VON - Vedlejší a ostatní ...'!F36</f>
        <v>0</v>
      </c>
      <c r="BD60" s="128">
        <f>'VON - Vedlejší a ostatní ...'!F37</f>
        <v>0</v>
      </c>
      <c r="BE60" s="7"/>
      <c r="BT60" s="124" t="s">
        <v>79</v>
      </c>
      <c r="BV60" s="124" t="s">
        <v>73</v>
      </c>
      <c r="BW60" s="124" t="s">
        <v>96</v>
      </c>
      <c r="BX60" s="124" t="s">
        <v>5</v>
      </c>
      <c r="CL60" s="124" t="s">
        <v>19</v>
      </c>
      <c r="CM60" s="124" t="s">
        <v>81</v>
      </c>
    </row>
    <row r="61" s="2" customFormat="1" ht="30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45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</sheetData>
  <sheetProtection sheet="1" formatColumns="0" formatRows="0" objects="1" scenarios="1" spinCount="100000" saltValue="UYeKW53UQ0pVcpfKEX58NNOBb8QxjGQfpwM+QKb3Ih4EASVmkuqHaOZhyqLGoLQlaTYPPbUfLpSTs1rzVL4ZQA==" hashValue="O3Y4+HpnB/yjdVHmz5fiKrUJBILb1m3D1IlValcNCqwX3NO7jyor2nuyITma2D2WgrGO+M75wfzSDc7zayrn4A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-01 - Obnova podélného ...'!C2" display="/"/>
    <hyperlink ref="A56" location="'SO-02 - Stabilizační práh...'!C2" display="/"/>
    <hyperlink ref="A57" location="'SO-03 - Stabilizační stup...'!C2" display="/"/>
    <hyperlink ref="A58" location="'SO-04 - Brod km 1,055'!C2" display="/"/>
    <hyperlink ref="A59" location="'SO-05 - Balvanitý pás km ...'!C2" display="/"/>
    <hyperlink ref="A60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VT Vidnávka, Vidnava, km 1,040 - 1,500, PŠ 09/2024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100</v>
      </c>
      <c r="G12" s="39"/>
      <c r="H12" s="39"/>
      <c r="I12" s="133" t="s">
        <v>23</v>
      </c>
      <c r="J12" s="138" t="str">
        <f>'Rekapitulace stavby'!AN8</f>
        <v>30. 4. 2025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Povodí Odry, státní podnik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ROUND((SUM(BE83:BE175)),  2)</f>
        <v>0</v>
      </c>
      <c r="G33" s="39"/>
      <c r="H33" s="39"/>
      <c r="I33" s="149">
        <v>0.20999999999999999</v>
      </c>
      <c r="J33" s="148">
        <f>ROUND(((SUM(BE83:BE175))*I33),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ROUND((SUM(BF83:BF175)),  2)</f>
        <v>0</v>
      </c>
      <c r="G34" s="39"/>
      <c r="H34" s="39"/>
      <c r="I34" s="149">
        <v>0.12</v>
      </c>
      <c r="J34" s="148">
        <f>ROUND(((SUM(BF83:BF175))*I34),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ROUND((SUM(BG83:BG175)),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ROUND((SUM(BH83:BH175)),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ROUND((SUM(BI83:BI175)),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VT Vidnávka, Vidnava, km 1,040 - 1,500, PŠ 09/2024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SO-01 - Obnova podélného opevnění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30. 4. 2025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Povodí Odry, státní podnik</v>
      </c>
      <c r="G54" s="41"/>
      <c r="H54" s="41"/>
      <c r="I54" s="33" t="s">
        <v>31</v>
      </c>
      <c r="J54" s="37" t="str">
        <f>E21</f>
        <v>Ing. Samková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Samková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105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106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107</v>
      </c>
      <c r="E62" s="175"/>
      <c r="F62" s="175"/>
      <c r="G62" s="175"/>
      <c r="H62" s="175"/>
      <c r="I62" s="175"/>
      <c r="J62" s="176">
        <f>J145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108</v>
      </c>
      <c r="E63" s="175"/>
      <c r="F63" s="175"/>
      <c r="G63" s="175"/>
      <c r="H63" s="175"/>
      <c r="I63" s="175"/>
      <c r="J63" s="176">
        <f>J173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109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VT Vidnávka, Vidnava, km 1,040 - 1,500, PŠ 09/2024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98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SO-01 - Obnova podélného opevnění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 xml:space="preserve"> </v>
      </c>
      <c r="G77" s="41"/>
      <c r="H77" s="41"/>
      <c r="I77" s="33" t="s">
        <v>23</v>
      </c>
      <c r="J77" s="73" t="str">
        <f>IF(J12="","",J12)</f>
        <v>30. 4. 2025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Povodí Odry, státní podnik</v>
      </c>
      <c r="G79" s="41"/>
      <c r="H79" s="41"/>
      <c r="I79" s="33" t="s">
        <v>31</v>
      </c>
      <c r="J79" s="37" t="str">
        <f>E21</f>
        <v>Ing. Samková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>Ing. Samková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110</v>
      </c>
      <c r="D82" s="181" t="s">
        <v>56</v>
      </c>
      <c r="E82" s="181" t="s">
        <v>52</v>
      </c>
      <c r="F82" s="181" t="s">
        <v>53</v>
      </c>
      <c r="G82" s="181" t="s">
        <v>111</v>
      </c>
      <c r="H82" s="181" t="s">
        <v>112</v>
      </c>
      <c r="I82" s="181" t="s">
        <v>113</v>
      </c>
      <c r="J82" s="181" t="s">
        <v>103</v>
      </c>
      <c r="K82" s="182" t="s">
        <v>114</v>
      </c>
      <c r="L82" s="183"/>
      <c r="M82" s="93" t="s">
        <v>19</v>
      </c>
      <c r="N82" s="94" t="s">
        <v>41</v>
      </c>
      <c r="O82" s="94" t="s">
        <v>115</v>
      </c>
      <c r="P82" s="94" t="s">
        <v>116</v>
      </c>
      <c r="Q82" s="94" t="s">
        <v>117</v>
      </c>
      <c r="R82" s="94" t="s">
        <v>118</v>
      </c>
      <c r="S82" s="94" t="s">
        <v>119</v>
      </c>
      <c r="T82" s="95" t="s">
        <v>120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121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2747.7418080000002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70</v>
      </c>
      <c r="AU83" s="18" t="s">
        <v>104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70</v>
      </c>
      <c r="E84" s="192" t="s">
        <v>122</v>
      </c>
      <c r="F84" s="192" t="s">
        <v>123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P85+P145+P173</f>
        <v>0</v>
      </c>
      <c r="Q84" s="197"/>
      <c r="R84" s="198">
        <f>R85+R145+R173</f>
        <v>2747.7418080000002</v>
      </c>
      <c r="S84" s="197"/>
      <c r="T84" s="199">
        <f>T85+T145+T173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79</v>
      </c>
      <c r="AT84" s="201" t="s">
        <v>70</v>
      </c>
      <c r="AU84" s="201" t="s">
        <v>71</v>
      </c>
      <c r="AY84" s="200" t="s">
        <v>124</v>
      </c>
      <c r="BK84" s="202">
        <f>BK85+BK145+BK173</f>
        <v>0</v>
      </c>
    </row>
    <row r="85" s="12" customFormat="1" ht="22.8" customHeight="1">
      <c r="A85" s="12"/>
      <c r="B85" s="189"/>
      <c r="C85" s="190"/>
      <c r="D85" s="191" t="s">
        <v>70</v>
      </c>
      <c r="E85" s="203" t="s">
        <v>79</v>
      </c>
      <c r="F85" s="203" t="s">
        <v>125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SUM(P86:P144)</f>
        <v>0</v>
      </c>
      <c r="Q85" s="197"/>
      <c r="R85" s="198">
        <f>SUM(R86:R144)</f>
        <v>0.029999999999999999</v>
      </c>
      <c r="S85" s="197"/>
      <c r="T85" s="199">
        <f>SUM(T86:T144)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79</v>
      </c>
      <c r="AY85" s="200" t="s">
        <v>124</v>
      </c>
      <c r="BK85" s="202">
        <f>SUM(BK86:BK144)</f>
        <v>0</v>
      </c>
    </row>
    <row r="86" s="2" customFormat="1" ht="24.15" customHeight="1">
      <c r="A86" s="39"/>
      <c r="B86" s="40"/>
      <c r="C86" s="205" t="s">
        <v>79</v>
      </c>
      <c r="D86" s="205" t="s">
        <v>126</v>
      </c>
      <c r="E86" s="206" t="s">
        <v>127</v>
      </c>
      <c r="F86" s="207" t="s">
        <v>128</v>
      </c>
      <c r="G86" s="208" t="s">
        <v>129</v>
      </c>
      <c r="H86" s="209">
        <v>150</v>
      </c>
      <c r="I86" s="210"/>
      <c r="J86" s="211">
        <f>ROUND(I86*H86,2)</f>
        <v>0</v>
      </c>
      <c r="K86" s="207" t="s">
        <v>130</v>
      </c>
      <c r="L86" s="45"/>
      <c r="M86" s="212" t="s">
        <v>19</v>
      </c>
      <c r="N86" s="213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131</v>
      </c>
      <c r="AT86" s="216" t="s">
        <v>126</v>
      </c>
      <c r="AU86" s="216" t="s">
        <v>81</v>
      </c>
      <c r="AY86" s="18" t="s">
        <v>124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131</v>
      </c>
      <c r="BM86" s="216" t="s">
        <v>132</v>
      </c>
    </row>
    <row r="87" s="2" customFormat="1">
      <c r="A87" s="39"/>
      <c r="B87" s="40"/>
      <c r="C87" s="41"/>
      <c r="D87" s="218" t="s">
        <v>133</v>
      </c>
      <c r="E87" s="41"/>
      <c r="F87" s="219" t="s">
        <v>134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133</v>
      </c>
      <c r="AU87" s="18" t="s">
        <v>81</v>
      </c>
    </row>
    <row r="88" s="2" customFormat="1">
      <c r="A88" s="39"/>
      <c r="B88" s="40"/>
      <c r="C88" s="41"/>
      <c r="D88" s="223" t="s">
        <v>135</v>
      </c>
      <c r="E88" s="41"/>
      <c r="F88" s="224" t="s">
        <v>136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135</v>
      </c>
      <c r="AU88" s="18" t="s">
        <v>81</v>
      </c>
    </row>
    <row r="89" s="13" customFormat="1">
      <c r="A89" s="13"/>
      <c r="B89" s="225"/>
      <c r="C89" s="226"/>
      <c r="D89" s="223" t="s">
        <v>137</v>
      </c>
      <c r="E89" s="227" t="s">
        <v>19</v>
      </c>
      <c r="F89" s="228" t="s">
        <v>138</v>
      </c>
      <c r="G89" s="226"/>
      <c r="H89" s="229">
        <v>150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137</v>
      </c>
      <c r="AU89" s="235" t="s">
        <v>81</v>
      </c>
      <c r="AV89" s="13" t="s">
        <v>81</v>
      </c>
      <c r="AW89" s="13" t="s">
        <v>33</v>
      </c>
      <c r="AX89" s="13" t="s">
        <v>71</v>
      </c>
      <c r="AY89" s="235" t="s">
        <v>124</v>
      </c>
    </row>
    <row r="90" s="14" customFormat="1">
      <c r="A90" s="14"/>
      <c r="B90" s="236"/>
      <c r="C90" s="237"/>
      <c r="D90" s="223" t="s">
        <v>137</v>
      </c>
      <c r="E90" s="238" t="s">
        <v>19</v>
      </c>
      <c r="F90" s="239" t="s">
        <v>139</v>
      </c>
      <c r="G90" s="237"/>
      <c r="H90" s="240">
        <v>150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6" t="s">
        <v>137</v>
      </c>
      <c r="AU90" s="246" t="s">
        <v>81</v>
      </c>
      <c r="AV90" s="14" t="s">
        <v>131</v>
      </c>
      <c r="AW90" s="14" t="s">
        <v>33</v>
      </c>
      <c r="AX90" s="14" t="s">
        <v>79</v>
      </c>
      <c r="AY90" s="246" t="s">
        <v>124</v>
      </c>
    </row>
    <row r="91" s="2" customFormat="1" ht="21.75" customHeight="1">
      <c r="A91" s="39"/>
      <c r="B91" s="40"/>
      <c r="C91" s="205" t="s">
        <v>81</v>
      </c>
      <c r="D91" s="205" t="s">
        <v>126</v>
      </c>
      <c r="E91" s="206" t="s">
        <v>140</v>
      </c>
      <c r="F91" s="207" t="s">
        <v>141</v>
      </c>
      <c r="G91" s="208" t="s">
        <v>129</v>
      </c>
      <c r="H91" s="209">
        <v>628</v>
      </c>
      <c r="I91" s="210"/>
      <c r="J91" s="211">
        <f>ROUND(I91*H91,2)</f>
        <v>0</v>
      </c>
      <c r="K91" s="207" t="s">
        <v>130</v>
      </c>
      <c r="L91" s="45"/>
      <c r="M91" s="212" t="s">
        <v>19</v>
      </c>
      <c r="N91" s="213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131</v>
      </c>
      <c r="AT91" s="216" t="s">
        <v>126</v>
      </c>
      <c r="AU91" s="216" t="s">
        <v>81</v>
      </c>
      <c r="AY91" s="18" t="s">
        <v>124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131</v>
      </c>
      <c r="BM91" s="216" t="s">
        <v>142</v>
      </c>
    </row>
    <row r="92" s="2" customFormat="1">
      <c r="A92" s="39"/>
      <c r="B92" s="40"/>
      <c r="C92" s="41"/>
      <c r="D92" s="218" t="s">
        <v>133</v>
      </c>
      <c r="E92" s="41"/>
      <c r="F92" s="219" t="s">
        <v>143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133</v>
      </c>
      <c r="AU92" s="18" t="s">
        <v>81</v>
      </c>
    </row>
    <row r="93" s="2" customFormat="1">
      <c r="A93" s="39"/>
      <c r="B93" s="40"/>
      <c r="C93" s="41"/>
      <c r="D93" s="223" t="s">
        <v>135</v>
      </c>
      <c r="E93" s="41"/>
      <c r="F93" s="224" t="s">
        <v>144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135</v>
      </c>
      <c r="AU93" s="18" t="s">
        <v>81</v>
      </c>
    </row>
    <row r="94" s="13" customFormat="1">
      <c r="A94" s="13"/>
      <c r="B94" s="225"/>
      <c r="C94" s="226"/>
      <c r="D94" s="223" t="s">
        <v>137</v>
      </c>
      <c r="E94" s="227" t="s">
        <v>19</v>
      </c>
      <c r="F94" s="228" t="s">
        <v>145</v>
      </c>
      <c r="G94" s="226"/>
      <c r="H94" s="229">
        <v>628</v>
      </c>
      <c r="I94" s="230"/>
      <c r="J94" s="226"/>
      <c r="K94" s="226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137</v>
      </c>
      <c r="AU94" s="235" t="s">
        <v>81</v>
      </c>
      <c r="AV94" s="13" t="s">
        <v>81</v>
      </c>
      <c r="AW94" s="13" t="s">
        <v>33</v>
      </c>
      <c r="AX94" s="13" t="s">
        <v>71</v>
      </c>
      <c r="AY94" s="235" t="s">
        <v>124</v>
      </c>
    </row>
    <row r="95" s="14" customFormat="1">
      <c r="A95" s="14"/>
      <c r="B95" s="236"/>
      <c r="C95" s="237"/>
      <c r="D95" s="223" t="s">
        <v>137</v>
      </c>
      <c r="E95" s="238" t="s">
        <v>19</v>
      </c>
      <c r="F95" s="239" t="s">
        <v>139</v>
      </c>
      <c r="G95" s="237"/>
      <c r="H95" s="240">
        <v>628</v>
      </c>
      <c r="I95" s="241"/>
      <c r="J95" s="237"/>
      <c r="K95" s="237"/>
      <c r="L95" s="242"/>
      <c r="M95" s="243"/>
      <c r="N95" s="244"/>
      <c r="O95" s="244"/>
      <c r="P95" s="244"/>
      <c r="Q95" s="244"/>
      <c r="R95" s="244"/>
      <c r="S95" s="244"/>
      <c r="T95" s="24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6" t="s">
        <v>137</v>
      </c>
      <c r="AU95" s="246" t="s">
        <v>81</v>
      </c>
      <c r="AV95" s="14" t="s">
        <v>131</v>
      </c>
      <c r="AW95" s="14" t="s">
        <v>33</v>
      </c>
      <c r="AX95" s="14" t="s">
        <v>79</v>
      </c>
      <c r="AY95" s="246" t="s">
        <v>124</v>
      </c>
    </row>
    <row r="96" s="2" customFormat="1" ht="37.8" customHeight="1">
      <c r="A96" s="39"/>
      <c r="B96" s="40"/>
      <c r="C96" s="205" t="s">
        <v>146</v>
      </c>
      <c r="D96" s="205" t="s">
        <v>126</v>
      </c>
      <c r="E96" s="206" t="s">
        <v>147</v>
      </c>
      <c r="F96" s="207" t="s">
        <v>148</v>
      </c>
      <c r="G96" s="208" t="s">
        <v>129</v>
      </c>
      <c r="H96" s="209">
        <v>512</v>
      </c>
      <c r="I96" s="210"/>
      <c r="J96" s="211">
        <f>ROUND(I96*H96,2)</f>
        <v>0</v>
      </c>
      <c r="K96" s="207" t="s">
        <v>130</v>
      </c>
      <c r="L96" s="45"/>
      <c r="M96" s="212" t="s">
        <v>19</v>
      </c>
      <c r="N96" s="213" t="s">
        <v>42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131</v>
      </c>
      <c r="AT96" s="216" t="s">
        <v>126</v>
      </c>
      <c r="AU96" s="216" t="s">
        <v>81</v>
      </c>
      <c r="AY96" s="18" t="s">
        <v>124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79</v>
      </c>
      <c r="BK96" s="217">
        <f>ROUND(I96*H96,2)</f>
        <v>0</v>
      </c>
      <c r="BL96" s="18" t="s">
        <v>131</v>
      </c>
      <c r="BM96" s="216" t="s">
        <v>149</v>
      </c>
    </row>
    <row r="97" s="2" customFormat="1">
      <c r="A97" s="39"/>
      <c r="B97" s="40"/>
      <c r="C97" s="41"/>
      <c r="D97" s="218" t="s">
        <v>133</v>
      </c>
      <c r="E97" s="41"/>
      <c r="F97" s="219" t="s">
        <v>150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133</v>
      </c>
      <c r="AU97" s="18" t="s">
        <v>81</v>
      </c>
    </row>
    <row r="98" s="2" customFormat="1">
      <c r="A98" s="39"/>
      <c r="B98" s="40"/>
      <c r="C98" s="41"/>
      <c r="D98" s="223" t="s">
        <v>135</v>
      </c>
      <c r="E98" s="41"/>
      <c r="F98" s="224" t="s">
        <v>151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135</v>
      </c>
      <c r="AU98" s="18" t="s">
        <v>81</v>
      </c>
    </row>
    <row r="99" s="13" customFormat="1">
      <c r="A99" s="13"/>
      <c r="B99" s="225"/>
      <c r="C99" s="226"/>
      <c r="D99" s="223" t="s">
        <v>137</v>
      </c>
      <c r="E99" s="227" t="s">
        <v>19</v>
      </c>
      <c r="F99" s="228" t="s">
        <v>152</v>
      </c>
      <c r="G99" s="226"/>
      <c r="H99" s="229">
        <v>184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137</v>
      </c>
      <c r="AU99" s="235" t="s">
        <v>81</v>
      </c>
      <c r="AV99" s="13" t="s">
        <v>81</v>
      </c>
      <c r="AW99" s="13" t="s">
        <v>33</v>
      </c>
      <c r="AX99" s="13" t="s">
        <v>71</v>
      </c>
      <c r="AY99" s="235" t="s">
        <v>124</v>
      </c>
    </row>
    <row r="100" s="13" customFormat="1">
      <c r="A100" s="13"/>
      <c r="B100" s="225"/>
      <c r="C100" s="226"/>
      <c r="D100" s="223" t="s">
        <v>137</v>
      </c>
      <c r="E100" s="227" t="s">
        <v>19</v>
      </c>
      <c r="F100" s="228" t="s">
        <v>153</v>
      </c>
      <c r="G100" s="226"/>
      <c r="H100" s="229">
        <v>136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137</v>
      </c>
      <c r="AU100" s="235" t="s">
        <v>81</v>
      </c>
      <c r="AV100" s="13" t="s">
        <v>81</v>
      </c>
      <c r="AW100" s="13" t="s">
        <v>33</v>
      </c>
      <c r="AX100" s="13" t="s">
        <v>71</v>
      </c>
      <c r="AY100" s="235" t="s">
        <v>124</v>
      </c>
    </row>
    <row r="101" s="13" customFormat="1">
      <c r="A101" s="13"/>
      <c r="B101" s="225"/>
      <c r="C101" s="226"/>
      <c r="D101" s="223" t="s">
        <v>137</v>
      </c>
      <c r="E101" s="227" t="s">
        <v>19</v>
      </c>
      <c r="F101" s="228" t="s">
        <v>154</v>
      </c>
      <c r="G101" s="226"/>
      <c r="H101" s="229">
        <v>110.40000000000001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137</v>
      </c>
      <c r="AU101" s="235" t="s">
        <v>81</v>
      </c>
      <c r="AV101" s="13" t="s">
        <v>81</v>
      </c>
      <c r="AW101" s="13" t="s">
        <v>33</v>
      </c>
      <c r="AX101" s="13" t="s">
        <v>71</v>
      </c>
      <c r="AY101" s="235" t="s">
        <v>124</v>
      </c>
    </row>
    <row r="102" s="13" customFormat="1">
      <c r="A102" s="13"/>
      <c r="B102" s="225"/>
      <c r="C102" s="226"/>
      <c r="D102" s="223" t="s">
        <v>137</v>
      </c>
      <c r="E102" s="227" t="s">
        <v>19</v>
      </c>
      <c r="F102" s="228" t="s">
        <v>155</v>
      </c>
      <c r="G102" s="226"/>
      <c r="H102" s="229">
        <v>81.599999999999994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137</v>
      </c>
      <c r="AU102" s="235" t="s">
        <v>81</v>
      </c>
      <c r="AV102" s="13" t="s">
        <v>81</v>
      </c>
      <c r="AW102" s="13" t="s">
        <v>33</v>
      </c>
      <c r="AX102" s="13" t="s">
        <v>71</v>
      </c>
      <c r="AY102" s="235" t="s">
        <v>124</v>
      </c>
    </row>
    <row r="103" s="14" customFormat="1">
      <c r="A103" s="14"/>
      <c r="B103" s="236"/>
      <c r="C103" s="237"/>
      <c r="D103" s="223" t="s">
        <v>137</v>
      </c>
      <c r="E103" s="238" t="s">
        <v>19</v>
      </c>
      <c r="F103" s="239" t="s">
        <v>139</v>
      </c>
      <c r="G103" s="237"/>
      <c r="H103" s="240">
        <v>512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137</v>
      </c>
      <c r="AU103" s="246" t="s">
        <v>81</v>
      </c>
      <c r="AV103" s="14" t="s">
        <v>131</v>
      </c>
      <c r="AW103" s="14" t="s">
        <v>33</v>
      </c>
      <c r="AX103" s="14" t="s">
        <v>79</v>
      </c>
      <c r="AY103" s="246" t="s">
        <v>124</v>
      </c>
    </row>
    <row r="104" s="2" customFormat="1" ht="24.15" customHeight="1">
      <c r="A104" s="39"/>
      <c r="B104" s="40"/>
      <c r="C104" s="205" t="s">
        <v>156</v>
      </c>
      <c r="D104" s="205" t="s">
        <v>126</v>
      </c>
      <c r="E104" s="206" t="s">
        <v>157</v>
      </c>
      <c r="F104" s="207" t="s">
        <v>158</v>
      </c>
      <c r="G104" s="208" t="s">
        <v>129</v>
      </c>
      <c r="H104" s="209">
        <v>140</v>
      </c>
      <c r="I104" s="210"/>
      <c r="J104" s="211">
        <f>ROUND(I104*H104,2)</f>
        <v>0</v>
      </c>
      <c r="K104" s="207" t="s">
        <v>130</v>
      </c>
      <c r="L104" s="45"/>
      <c r="M104" s="212" t="s">
        <v>19</v>
      </c>
      <c r="N104" s="213" t="s">
        <v>42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131</v>
      </c>
      <c r="AT104" s="216" t="s">
        <v>126</v>
      </c>
      <c r="AU104" s="216" t="s">
        <v>81</v>
      </c>
      <c r="AY104" s="18" t="s">
        <v>124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131</v>
      </c>
      <c r="BM104" s="216" t="s">
        <v>159</v>
      </c>
    </row>
    <row r="105" s="2" customFormat="1">
      <c r="A105" s="39"/>
      <c r="B105" s="40"/>
      <c r="C105" s="41"/>
      <c r="D105" s="218" t="s">
        <v>133</v>
      </c>
      <c r="E105" s="41"/>
      <c r="F105" s="219" t="s">
        <v>160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133</v>
      </c>
      <c r="AU105" s="18" t="s">
        <v>81</v>
      </c>
    </row>
    <row r="106" s="2" customFormat="1">
      <c r="A106" s="39"/>
      <c r="B106" s="40"/>
      <c r="C106" s="41"/>
      <c r="D106" s="223" t="s">
        <v>135</v>
      </c>
      <c r="E106" s="41"/>
      <c r="F106" s="224" t="s">
        <v>161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135</v>
      </c>
      <c r="AU106" s="18" t="s">
        <v>81</v>
      </c>
    </row>
    <row r="107" s="13" customFormat="1">
      <c r="A107" s="13"/>
      <c r="B107" s="225"/>
      <c r="C107" s="226"/>
      <c r="D107" s="223" t="s">
        <v>137</v>
      </c>
      <c r="E107" s="227" t="s">
        <v>19</v>
      </c>
      <c r="F107" s="228" t="s">
        <v>162</v>
      </c>
      <c r="G107" s="226"/>
      <c r="H107" s="229">
        <v>140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137</v>
      </c>
      <c r="AU107" s="235" t="s">
        <v>81</v>
      </c>
      <c r="AV107" s="13" t="s">
        <v>81</v>
      </c>
      <c r="AW107" s="13" t="s">
        <v>33</v>
      </c>
      <c r="AX107" s="13" t="s">
        <v>71</v>
      </c>
      <c r="AY107" s="235" t="s">
        <v>124</v>
      </c>
    </row>
    <row r="108" s="14" customFormat="1">
      <c r="A108" s="14"/>
      <c r="B108" s="236"/>
      <c r="C108" s="237"/>
      <c r="D108" s="223" t="s">
        <v>137</v>
      </c>
      <c r="E108" s="238" t="s">
        <v>19</v>
      </c>
      <c r="F108" s="239" t="s">
        <v>139</v>
      </c>
      <c r="G108" s="237"/>
      <c r="H108" s="240">
        <v>140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137</v>
      </c>
      <c r="AU108" s="246" t="s">
        <v>81</v>
      </c>
      <c r="AV108" s="14" t="s">
        <v>131</v>
      </c>
      <c r="AW108" s="14" t="s">
        <v>33</v>
      </c>
      <c r="AX108" s="14" t="s">
        <v>79</v>
      </c>
      <c r="AY108" s="246" t="s">
        <v>124</v>
      </c>
    </row>
    <row r="109" s="2" customFormat="1" ht="37.8" customHeight="1">
      <c r="A109" s="39"/>
      <c r="B109" s="40"/>
      <c r="C109" s="205" t="s">
        <v>131</v>
      </c>
      <c r="D109" s="205" t="s">
        <v>126</v>
      </c>
      <c r="E109" s="206" t="s">
        <v>163</v>
      </c>
      <c r="F109" s="207" t="s">
        <v>164</v>
      </c>
      <c r="G109" s="208" t="s">
        <v>129</v>
      </c>
      <c r="H109" s="209">
        <v>590</v>
      </c>
      <c r="I109" s="210"/>
      <c r="J109" s="211">
        <f>ROUND(I109*H109,2)</f>
        <v>0</v>
      </c>
      <c r="K109" s="207" t="s">
        <v>19</v>
      </c>
      <c r="L109" s="45"/>
      <c r="M109" s="212" t="s">
        <v>19</v>
      </c>
      <c r="N109" s="213" t="s">
        <v>42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131</v>
      </c>
      <c r="AT109" s="216" t="s">
        <v>126</v>
      </c>
      <c r="AU109" s="216" t="s">
        <v>81</v>
      </c>
      <c r="AY109" s="18" t="s">
        <v>124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79</v>
      </c>
      <c r="BK109" s="217">
        <f>ROUND(I109*H109,2)</f>
        <v>0</v>
      </c>
      <c r="BL109" s="18" t="s">
        <v>131</v>
      </c>
      <c r="BM109" s="216" t="s">
        <v>165</v>
      </c>
    </row>
    <row r="110" s="2" customFormat="1">
      <c r="A110" s="39"/>
      <c r="B110" s="40"/>
      <c r="C110" s="41"/>
      <c r="D110" s="223" t="s">
        <v>135</v>
      </c>
      <c r="E110" s="41"/>
      <c r="F110" s="224" t="s">
        <v>166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135</v>
      </c>
      <c r="AU110" s="18" t="s">
        <v>81</v>
      </c>
    </row>
    <row r="111" s="13" customFormat="1">
      <c r="A111" s="13"/>
      <c r="B111" s="225"/>
      <c r="C111" s="226"/>
      <c r="D111" s="223" t="s">
        <v>137</v>
      </c>
      <c r="E111" s="227" t="s">
        <v>19</v>
      </c>
      <c r="F111" s="228" t="s">
        <v>167</v>
      </c>
      <c r="G111" s="226"/>
      <c r="H111" s="229">
        <v>450</v>
      </c>
      <c r="I111" s="230"/>
      <c r="J111" s="226"/>
      <c r="K111" s="226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137</v>
      </c>
      <c r="AU111" s="235" t="s">
        <v>81</v>
      </c>
      <c r="AV111" s="13" t="s">
        <v>81</v>
      </c>
      <c r="AW111" s="13" t="s">
        <v>33</v>
      </c>
      <c r="AX111" s="13" t="s">
        <v>71</v>
      </c>
      <c r="AY111" s="235" t="s">
        <v>124</v>
      </c>
    </row>
    <row r="112" s="13" customFormat="1">
      <c r="A112" s="13"/>
      <c r="B112" s="225"/>
      <c r="C112" s="226"/>
      <c r="D112" s="223" t="s">
        <v>137</v>
      </c>
      <c r="E112" s="227" t="s">
        <v>19</v>
      </c>
      <c r="F112" s="228" t="s">
        <v>168</v>
      </c>
      <c r="G112" s="226"/>
      <c r="H112" s="229">
        <v>140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137</v>
      </c>
      <c r="AU112" s="235" t="s">
        <v>81</v>
      </c>
      <c r="AV112" s="13" t="s">
        <v>81</v>
      </c>
      <c r="AW112" s="13" t="s">
        <v>33</v>
      </c>
      <c r="AX112" s="13" t="s">
        <v>71</v>
      </c>
      <c r="AY112" s="235" t="s">
        <v>124</v>
      </c>
    </row>
    <row r="113" s="14" customFormat="1">
      <c r="A113" s="14"/>
      <c r="B113" s="236"/>
      <c r="C113" s="237"/>
      <c r="D113" s="223" t="s">
        <v>137</v>
      </c>
      <c r="E113" s="238" t="s">
        <v>19</v>
      </c>
      <c r="F113" s="239" t="s">
        <v>139</v>
      </c>
      <c r="G113" s="237"/>
      <c r="H113" s="240">
        <v>590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137</v>
      </c>
      <c r="AU113" s="246" t="s">
        <v>81</v>
      </c>
      <c r="AV113" s="14" t="s">
        <v>131</v>
      </c>
      <c r="AW113" s="14" t="s">
        <v>33</v>
      </c>
      <c r="AX113" s="14" t="s">
        <v>79</v>
      </c>
      <c r="AY113" s="246" t="s">
        <v>124</v>
      </c>
    </row>
    <row r="114" s="2" customFormat="1" ht="37.8" customHeight="1">
      <c r="A114" s="39"/>
      <c r="B114" s="40"/>
      <c r="C114" s="205" t="s">
        <v>169</v>
      </c>
      <c r="D114" s="205" t="s">
        <v>126</v>
      </c>
      <c r="E114" s="206" t="s">
        <v>170</v>
      </c>
      <c r="F114" s="207" t="s">
        <v>171</v>
      </c>
      <c r="G114" s="208" t="s">
        <v>129</v>
      </c>
      <c r="H114" s="209">
        <v>178</v>
      </c>
      <c r="I114" s="210"/>
      <c r="J114" s="211">
        <f>ROUND(I114*H114,2)</f>
        <v>0</v>
      </c>
      <c r="K114" s="207" t="s">
        <v>130</v>
      </c>
      <c r="L114" s="45"/>
      <c r="M114" s="212" t="s">
        <v>19</v>
      </c>
      <c r="N114" s="213" t="s">
        <v>42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131</v>
      </c>
      <c r="AT114" s="216" t="s">
        <v>126</v>
      </c>
      <c r="AU114" s="216" t="s">
        <v>81</v>
      </c>
      <c r="AY114" s="18" t="s">
        <v>124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131</v>
      </c>
      <c r="BM114" s="216" t="s">
        <v>172</v>
      </c>
    </row>
    <row r="115" s="2" customFormat="1">
      <c r="A115" s="39"/>
      <c r="B115" s="40"/>
      <c r="C115" s="41"/>
      <c r="D115" s="218" t="s">
        <v>133</v>
      </c>
      <c r="E115" s="41"/>
      <c r="F115" s="219" t="s">
        <v>173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133</v>
      </c>
      <c r="AU115" s="18" t="s">
        <v>81</v>
      </c>
    </row>
    <row r="116" s="2" customFormat="1">
      <c r="A116" s="39"/>
      <c r="B116" s="40"/>
      <c r="C116" s="41"/>
      <c r="D116" s="223" t="s">
        <v>135</v>
      </c>
      <c r="E116" s="41"/>
      <c r="F116" s="224" t="s">
        <v>174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135</v>
      </c>
      <c r="AU116" s="18" t="s">
        <v>81</v>
      </c>
    </row>
    <row r="117" s="13" customFormat="1">
      <c r="A117" s="13"/>
      <c r="B117" s="225"/>
      <c r="C117" s="226"/>
      <c r="D117" s="223" t="s">
        <v>137</v>
      </c>
      <c r="E117" s="227" t="s">
        <v>19</v>
      </c>
      <c r="F117" s="228" t="s">
        <v>175</v>
      </c>
      <c r="G117" s="226"/>
      <c r="H117" s="229">
        <v>178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137</v>
      </c>
      <c r="AU117" s="235" t="s">
        <v>81</v>
      </c>
      <c r="AV117" s="13" t="s">
        <v>81</v>
      </c>
      <c r="AW117" s="13" t="s">
        <v>33</v>
      </c>
      <c r="AX117" s="13" t="s">
        <v>71</v>
      </c>
      <c r="AY117" s="235" t="s">
        <v>124</v>
      </c>
    </row>
    <row r="118" s="14" customFormat="1">
      <c r="A118" s="14"/>
      <c r="B118" s="236"/>
      <c r="C118" s="237"/>
      <c r="D118" s="223" t="s">
        <v>137</v>
      </c>
      <c r="E118" s="238" t="s">
        <v>19</v>
      </c>
      <c r="F118" s="239" t="s">
        <v>139</v>
      </c>
      <c r="G118" s="237"/>
      <c r="H118" s="240">
        <v>178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137</v>
      </c>
      <c r="AU118" s="246" t="s">
        <v>81</v>
      </c>
      <c r="AV118" s="14" t="s">
        <v>131</v>
      </c>
      <c r="AW118" s="14" t="s">
        <v>33</v>
      </c>
      <c r="AX118" s="14" t="s">
        <v>79</v>
      </c>
      <c r="AY118" s="246" t="s">
        <v>124</v>
      </c>
    </row>
    <row r="119" s="2" customFormat="1" ht="37.8" customHeight="1">
      <c r="A119" s="39"/>
      <c r="B119" s="40"/>
      <c r="C119" s="205" t="s">
        <v>176</v>
      </c>
      <c r="D119" s="205" t="s">
        <v>126</v>
      </c>
      <c r="E119" s="206" t="s">
        <v>177</v>
      </c>
      <c r="F119" s="207" t="s">
        <v>178</v>
      </c>
      <c r="G119" s="208" t="s">
        <v>129</v>
      </c>
      <c r="H119" s="209">
        <v>522</v>
      </c>
      <c r="I119" s="210"/>
      <c r="J119" s="211">
        <f>ROUND(I119*H119,2)</f>
        <v>0</v>
      </c>
      <c r="K119" s="207" t="s">
        <v>130</v>
      </c>
      <c r="L119" s="45"/>
      <c r="M119" s="212" t="s">
        <v>19</v>
      </c>
      <c r="N119" s="213" t="s">
        <v>42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131</v>
      </c>
      <c r="AT119" s="216" t="s">
        <v>126</v>
      </c>
      <c r="AU119" s="216" t="s">
        <v>81</v>
      </c>
      <c r="AY119" s="18" t="s">
        <v>124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79</v>
      </c>
      <c r="BK119" s="217">
        <f>ROUND(I119*H119,2)</f>
        <v>0</v>
      </c>
      <c r="BL119" s="18" t="s">
        <v>131</v>
      </c>
      <c r="BM119" s="216" t="s">
        <v>179</v>
      </c>
    </row>
    <row r="120" s="2" customFormat="1">
      <c r="A120" s="39"/>
      <c r="B120" s="40"/>
      <c r="C120" s="41"/>
      <c r="D120" s="218" t="s">
        <v>133</v>
      </c>
      <c r="E120" s="41"/>
      <c r="F120" s="219" t="s">
        <v>180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133</v>
      </c>
      <c r="AU120" s="18" t="s">
        <v>81</v>
      </c>
    </row>
    <row r="121" s="2" customFormat="1">
      <c r="A121" s="39"/>
      <c r="B121" s="40"/>
      <c r="C121" s="41"/>
      <c r="D121" s="223" t="s">
        <v>135</v>
      </c>
      <c r="E121" s="41"/>
      <c r="F121" s="224" t="s">
        <v>181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135</v>
      </c>
      <c r="AU121" s="18" t="s">
        <v>81</v>
      </c>
    </row>
    <row r="122" s="13" customFormat="1">
      <c r="A122" s="13"/>
      <c r="B122" s="225"/>
      <c r="C122" s="226"/>
      <c r="D122" s="223" t="s">
        <v>137</v>
      </c>
      <c r="E122" s="227" t="s">
        <v>19</v>
      </c>
      <c r="F122" s="228" t="s">
        <v>182</v>
      </c>
      <c r="G122" s="226"/>
      <c r="H122" s="229">
        <v>150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137</v>
      </c>
      <c r="AU122" s="235" t="s">
        <v>81</v>
      </c>
      <c r="AV122" s="13" t="s">
        <v>81</v>
      </c>
      <c r="AW122" s="13" t="s">
        <v>33</v>
      </c>
      <c r="AX122" s="13" t="s">
        <v>71</v>
      </c>
      <c r="AY122" s="235" t="s">
        <v>124</v>
      </c>
    </row>
    <row r="123" s="13" customFormat="1">
      <c r="A123" s="13"/>
      <c r="B123" s="225"/>
      <c r="C123" s="226"/>
      <c r="D123" s="223" t="s">
        <v>137</v>
      </c>
      <c r="E123" s="227" t="s">
        <v>19</v>
      </c>
      <c r="F123" s="228" t="s">
        <v>183</v>
      </c>
      <c r="G123" s="226"/>
      <c r="H123" s="229">
        <v>372</v>
      </c>
      <c r="I123" s="230"/>
      <c r="J123" s="226"/>
      <c r="K123" s="226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137</v>
      </c>
      <c r="AU123" s="235" t="s">
        <v>81</v>
      </c>
      <c r="AV123" s="13" t="s">
        <v>81</v>
      </c>
      <c r="AW123" s="13" t="s">
        <v>33</v>
      </c>
      <c r="AX123" s="13" t="s">
        <v>71</v>
      </c>
      <c r="AY123" s="235" t="s">
        <v>124</v>
      </c>
    </row>
    <row r="124" s="14" customFormat="1">
      <c r="A124" s="14"/>
      <c r="B124" s="236"/>
      <c r="C124" s="237"/>
      <c r="D124" s="223" t="s">
        <v>137</v>
      </c>
      <c r="E124" s="238" t="s">
        <v>19</v>
      </c>
      <c r="F124" s="239" t="s">
        <v>139</v>
      </c>
      <c r="G124" s="237"/>
      <c r="H124" s="240">
        <v>522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137</v>
      </c>
      <c r="AU124" s="246" t="s">
        <v>81</v>
      </c>
      <c r="AV124" s="14" t="s">
        <v>131</v>
      </c>
      <c r="AW124" s="14" t="s">
        <v>33</v>
      </c>
      <c r="AX124" s="14" t="s">
        <v>79</v>
      </c>
      <c r="AY124" s="246" t="s">
        <v>124</v>
      </c>
    </row>
    <row r="125" s="2" customFormat="1" ht="24.15" customHeight="1">
      <c r="A125" s="39"/>
      <c r="B125" s="40"/>
      <c r="C125" s="205" t="s">
        <v>184</v>
      </c>
      <c r="D125" s="205" t="s">
        <v>126</v>
      </c>
      <c r="E125" s="206" t="s">
        <v>185</v>
      </c>
      <c r="F125" s="207" t="s">
        <v>186</v>
      </c>
      <c r="G125" s="208" t="s">
        <v>129</v>
      </c>
      <c r="H125" s="209">
        <v>600</v>
      </c>
      <c r="I125" s="210"/>
      <c r="J125" s="211">
        <f>ROUND(I125*H125,2)</f>
        <v>0</v>
      </c>
      <c r="K125" s="207" t="s">
        <v>130</v>
      </c>
      <c r="L125" s="45"/>
      <c r="M125" s="212" t="s">
        <v>19</v>
      </c>
      <c r="N125" s="213" t="s">
        <v>42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131</v>
      </c>
      <c r="AT125" s="216" t="s">
        <v>126</v>
      </c>
      <c r="AU125" s="216" t="s">
        <v>81</v>
      </c>
      <c r="AY125" s="18" t="s">
        <v>124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79</v>
      </c>
      <c r="BK125" s="217">
        <f>ROUND(I125*H125,2)</f>
        <v>0</v>
      </c>
      <c r="BL125" s="18" t="s">
        <v>131</v>
      </c>
      <c r="BM125" s="216" t="s">
        <v>187</v>
      </c>
    </row>
    <row r="126" s="2" customFormat="1">
      <c r="A126" s="39"/>
      <c r="B126" s="40"/>
      <c r="C126" s="41"/>
      <c r="D126" s="218" t="s">
        <v>133</v>
      </c>
      <c r="E126" s="41"/>
      <c r="F126" s="219" t="s">
        <v>188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133</v>
      </c>
      <c r="AU126" s="18" t="s">
        <v>81</v>
      </c>
    </row>
    <row r="127" s="13" customFormat="1">
      <c r="A127" s="13"/>
      <c r="B127" s="225"/>
      <c r="C127" s="226"/>
      <c r="D127" s="223" t="s">
        <v>137</v>
      </c>
      <c r="E127" s="227" t="s">
        <v>19</v>
      </c>
      <c r="F127" s="228" t="s">
        <v>189</v>
      </c>
      <c r="G127" s="226"/>
      <c r="H127" s="229">
        <v>150</v>
      </c>
      <c r="I127" s="230"/>
      <c r="J127" s="226"/>
      <c r="K127" s="226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137</v>
      </c>
      <c r="AU127" s="235" t="s">
        <v>81</v>
      </c>
      <c r="AV127" s="13" t="s">
        <v>81</v>
      </c>
      <c r="AW127" s="13" t="s">
        <v>33</v>
      </c>
      <c r="AX127" s="13" t="s">
        <v>71</v>
      </c>
      <c r="AY127" s="235" t="s">
        <v>124</v>
      </c>
    </row>
    <row r="128" s="13" customFormat="1">
      <c r="A128" s="13"/>
      <c r="B128" s="225"/>
      <c r="C128" s="226"/>
      <c r="D128" s="223" t="s">
        <v>137</v>
      </c>
      <c r="E128" s="227" t="s">
        <v>19</v>
      </c>
      <c r="F128" s="228" t="s">
        <v>167</v>
      </c>
      <c r="G128" s="226"/>
      <c r="H128" s="229">
        <v>450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137</v>
      </c>
      <c r="AU128" s="235" t="s">
        <v>81</v>
      </c>
      <c r="AV128" s="13" t="s">
        <v>81</v>
      </c>
      <c r="AW128" s="13" t="s">
        <v>33</v>
      </c>
      <c r="AX128" s="13" t="s">
        <v>71</v>
      </c>
      <c r="AY128" s="235" t="s">
        <v>124</v>
      </c>
    </row>
    <row r="129" s="14" customFormat="1">
      <c r="A129" s="14"/>
      <c r="B129" s="236"/>
      <c r="C129" s="237"/>
      <c r="D129" s="223" t="s">
        <v>137</v>
      </c>
      <c r="E129" s="238" t="s">
        <v>19</v>
      </c>
      <c r="F129" s="239" t="s">
        <v>139</v>
      </c>
      <c r="G129" s="237"/>
      <c r="H129" s="240">
        <v>600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137</v>
      </c>
      <c r="AU129" s="246" t="s">
        <v>81</v>
      </c>
      <c r="AV129" s="14" t="s">
        <v>131</v>
      </c>
      <c r="AW129" s="14" t="s">
        <v>33</v>
      </c>
      <c r="AX129" s="14" t="s">
        <v>79</v>
      </c>
      <c r="AY129" s="246" t="s">
        <v>124</v>
      </c>
    </row>
    <row r="130" s="2" customFormat="1" ht="24.15" customHeight="1">
      <c r="A130" s="39"/>
      <c r="B130" s="40"/>
      <c r="C130" s="205" t="s">
        <v>190</v>
      </c>
      <c r="D130" s="205" t="s">
        <v>126</v>
      </c>
      <c r="E130" s="206" t="s">
        <v>191</v>
      </c>
      <c r="F130" s="207" t="s">
        <v>192</v>
      </c>
      <c r="G130" s="208" t="s">
        <v>129</v>
      </c>
      <c r="H130" s="209">
        <v>690</v>
      </c>
      <c r="I130" s="210"/>
      <c r="J130" s="211">
        <f>ROUND(I130*H130,2)</f>
        <v>0</v>
      </c>
      <c r="K130" s="207" t="s">
        <v>130</v>
      </c>
      <c r="L130" s="45"/>
      <c r="M130" s="212" t="s">
        <v>19</v>
      </c>
      <c r="N130" s="213" t="s">
        <v>42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131</v>
      </c>
      <c r="AT130" s="216" t="s">
        <v>126</v>
      </c>
      <c r="AU130" s="216" t="s">
        <v>81</v>
      </c>
      <c r="AY130" s="18" t="s">
        <v>124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79</v>
      </c>
      <c r="BK130" s="217">
        <f>ROUND(I130*H130,2)</f>
        <v>0</v>
      </c>
      <c r="BL130" s="18" t="s">
        <v>131</v>
      </c>
      <c r="BM130" s="216" t="s">
        <v>193</v>
      </c>
    </row>
    <row r="131" s="2" customFormat="1">
      <c r="A131" s="39"/>
      <c r="B131" s="40"/>
      <c r="C131" s="41"/>
      <c r="D131" s="218" t="s">
        <v>133</v>
      </c>
      <c r="E131" s="41"/>
      <c r="F131" s="219" t="s">
        <v>194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133</v>
      </c>
      <c r="AU131" s="18" t="s">
        <v>81</v>
      </c>
    </row>
    <row r="132" s="13" customFormat="1">
      <c r="A132" s="13"/>
      <c r="B132" s="225"/>
      <c r="C132" s="226"/>
      <c r="D132" s="223" t="s">
        <v>137</v>
      </c>
      <c r="E132" s="227" t="s">
        <v>19</v>
      </c>
      <c r="F132" s="228" t="s">
        <v>175</v>
      </c>
      <c r="G132" s="226"/>
      <c r="H132" s="229">
        <v>178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137</v>
      </c>
      <c r="AU132" s="235" t="s">
        <v>81</v>
      </c>
      <c r="AV132" s="13" t="s">
        <v>81</v>
      </c>
      <c r="AW132" s="13" t="s">
        <v>33</v>
      </c>
      <c r="AX132" s="13" t="s">
        <v>71</v>
      </c>
      <c r="AY132" s="235" t="s">
        <v>124</v>
      </c>
    </row>
    <row r="133" s="13" customFormat="1">
      <c r="A133" s="13"/>
      <c r="B133" s="225"/>
      <c r="C133" s="226"/>
      <c r="D133" s="223" t="s">
        <v>137</v>
      </c>
      <c r="E133" s="227" t="s">
        <v>19</v>
      </c>
      <c r="F133" s="228" t="s">
        <v>195</v>
      </c>
      <c r="G133" s="226"/>
      <c r="H133" s="229">
        <v>512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137</v>
      </c>
      <c r="AU133" s="235" t="s">
        <v>81</v>
      </c>
      <c r="AV133" s="13" t="s">
        <v>81</v>
      </c>
      <c r="AW133" s="13" t="s">
        <v>33</v>
      </c>
      <c r="AX133" s="13" t="s">
        <v>71</v>
      </c>
      <c r="AY133" s="235" t="s">
        <v>124</v>
      </c>
    </row>
    <row r="134" s="14" customFormat="1">
      <c r="A134" s="14"/>
      <c r="B134" s="236"/>
      <c r="C134" s="237"/>
      <c r="D134" s="223" t="s">
        <v>137</v>
      </c>
      <c r="E134" s="238" t="s">
        <v>19</v>
      </c>
      <c r="F134" s="239" t="s">
        <v>139</v>
      </c>
      <c r="G134" s="237"/>
      <c r="H134" s="240">
        <v>690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137</v>
      </c>
      <c r="AU134" s="246" t="s">
        <v>81</v>
      </c>
      <c r="AV134" s="14" t="s">
        <v>131</v>
      </c>
      <c r="AW134" s="14" t="s">
        <v>33</v>
      </c>
      <c r="AX134" s="14" t="s">
        <v>79</v>
      </c>
      <c r="AY134" s="246" t="s">
        <v>124</v>
      </c>
    </row>
    <row r="135" s="2" customFormat="1" ht="24.15" customHeight="1">
      <c r="A135" s="39"/>
      <c r="B135" s="40"/>
      <c r="C135" s="205" t="s">
        <v>196</v>
      </c>
      <c r="D135" s="205" t="s">
        <v>126</v>
      </c>
      <c r="E135" s="206" t="s">
        <v>197</v>
      </c>
      <c r="F135" s="207" t="s">
        <v>198</v>
      </c>
      <c r="G135" s="208" t="s">
        <v>199</v>
      </c>
      <c r="H135" s="209">
        <v>400</v>
      </c>
      <c r="I135" s="210"/>
      <c r="J135" s="211">
        <f>ROUND(I135*H135,2)</f>
        <v>0</v>
      </c>
      <c r="K135" s="207" t="s">
        <v>130</v>
      </c>
      <c r="L135" s="45"/>
      <c r="M135" s="212" t="s">
        <v>19</v>
      </c>
      <c r="N135" s="213" t="s">
        <v>42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131</v>
      </c>
      <c r="AT135" s="216" t="s">
        <v>126</v>
      </c>
      <c r="AU135" s="216" t="s">
        <v>81</v>
      </c>
      <c r="AY135" s="18" t="s">
        <v>124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79</v>
      </c>
      <c r="BK135" s="217">
        <f>ROUND(I135*H135,2)</f>
        <v>0</v>
      </c>
      <c r="BL135" s="18" t="s">
        <v>131</v>
      </c>
      <c r="BM135" s="216" t="s">
        <v>200</v>
      </c>
    </row>
    <row r="136" s="2" customFormat="1">
      <c r="A136" s="39"/>
      <c r="B136" s="40"/>
      <c r="C136" s="41"/>
      <c r="D136" s="218" t="s">
        <v>133</v>
      </c>
      <c r="E136" s="41"/>
      <c r="F136" s="219" t="s">
        <v>201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133</v>
      </c>
      <c r="AU136" s="18" t="s">
        <v>81</v>
      </c>
    </row>
    <row r="137" s="13" customFormat="1">
      <c r="A137" s="13"/>
      <c r="B137" s="225"/>
      <c r="C137" s="226"/>
      <c r="D137" s="223" t="s">
        <v>137</v>
      </c>
      <c r="E137" s="227" t="s">
        <v>19</v>
      </c>
      <c r="F137" s="228" t="s">
        <v>202</v>
      </c>
      <c r="G137" s="226"/>
      <c r="H137" s="229">
        <v>400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137</v>
      </c>
      <c r="AU137" s="235" t="s">
        <v>81</v>
      </c>
      <c r="AV137" s="13" t="s">
        <v>81</v>
      </c>
      <c r="AW137" s="13" t="s">
        <v>33</v>
      </c>
      <c r="AX137" s="13" t="s">
        <v>71</v>
      </c>
      <c r="AY137" s="235" t="s">
        <v>124</v>
      </c>
    </row>
    <row r="138" s="14" customFormat="1">
      <c r="A138" s="14"/>
      <c r="B138" s="236"/>
      <c r="C138" s="237"/>
      <c r="D138" s="223" t="s">
        <v>137</v>
      </c>
      <c r="E138" s="238" t="s">
        <v>19</v>
      </c>
      <c r="F138" s="239" t="s">
        <v>139</v>
      </c>
      <c r="G138" s="237"/>
      <c r="H138" s="240">
        <v>400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137</v>
      </c>
      <c r="AU138" s="246" t="s">
        <v>81</v>
      </c>
      <c r="AV138" s="14" t="s">
        <v>131</v>
      </c>
      <c r="AW138" s="14" t="s">
        <v>33</v>
      </c>
      <c r="AX138" s="14" t="s">
        <v>79</v>
      </c>
      <c r="AY138" s="246" t="s">
        <v>124</v>
      </c>
    </row>
    <row r="139" s="2" customFormat="1" ht="16.5" customHeight="1">
      <c r="A139" s="39"/>
      <c r="B139" s="40"/>
      <c r="C139" s="247" t="s">
        <v>203</v>
      </c>
      <c r="D139" s="247" t="s">
        <v>204</v>
      </c>
      <c r="E139" s="248" t="s">
        <v>205</v>
      </c>
      <c r="F139" s="249" t="s">
        <v>206</v>
      </c>
      <c r="G139" s="250" t="s">
        <v>207</v>
      </c>
      <c r="H139" s="251">
        <v>30</v>
      </c>
      <c r="I139" s="252"/>
      <c r="J139" s="253">
        <f>ROUND(I139*H139,2)</f>
        <v>0</v>
      </c>
      <c r="K139" s="249" t="s">
        <v>130</v>
      </c>
      <c r="L139" s="254"/>
      <c r="M139" s="255" t="s">
        <v>19</v>
      </c>
      <c r="N139" s="256" t="s">
        <v>42</v>
      </c>
      <c r="O139" s="85"/>
      <c r="P139" s="214">
        <f>O139*H139</f>
        <v>0</v>
      </c>
      <c r="Q139" s="214">
        <v>0.001</v>
      </c>
      <c r="R139" s="214">
        <f>Q139*H139</f>
        <v>0.029999999999999999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196</v>
      </c>
      <c r="AT139" s="216" t="s">
        <v>204</v>
      </c>
      <c r="AU139" s="216" t="s">
        <v>81</v>
      </c>
      <c r="AY139" s="18" t="s">
        <v>124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79</v>
      </c>
      <c r="BK139" s="217">
        <f>ROUND(I139*H139,2)</f>
        <v>0</v>
      </c>
      <c r="BL139" s="18" t="s">
        <v>131</v>
      </c>
      <c r="BM139" s="216" t="s">
        <v>208</v>
      </c>
    </row>
    <row r="140" s="13" customFormat="1">
      <c r="A140" s="13"/>
      <c r="B140" s="225"/>
      <c r="C140" s="226"/>
      <c r="D140" s="223" t="s">
        <v>137</v>
      </c>
      <c r="E140" s="226"/>
      <c r="F140" s="228" t="s">
        <v>209</v>
      </c>
      <c r="G140" s="226"/>
      <c r="H140" s="229">
        <v>30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137</v>
      </c>
      <c r="AU140" s="235" t="s">
        <v>81</v>
      </c>
      <c r="AV140" s="13" t="s">
        <v>81</v>
      </c>
      <c r="AW140" s="13" t="s">
        <v>4</v>
      </c>
      <c r="AX140" s="13" t="s">
        <v>79</v>
      </c>
      <c r="AY140" s="235" t="s">
        <v>124</v>
      </c>
    </row>
    <row r="141" s="2" customFormat="1" ht="24.15" customHeight="1">
      <c r="A141" s="39"/>
      <c r="B141" s="40"/>
      <c r="C141" s="205" t="s">
        <v>210</v>
      </c>
      <c r="D141" s="205" t="s">
        <v>126</v>
      </c>
      <c r="E141" s="206" t="s">
        <v>211</v>
      </c>
      <c r="F141" s="207" t="s">
        <v>212</v>
      </c>
      <c r="G141" s="208" t="s">
        <v>199</v>
      </c>
      <c r="H141" s="209">
        <v>1100</v>
      </c>
      <c r="I141" s="210"/>
      <c r="J141" s="211">
        <f>ROUND(I141*H141,2)</f>
        <v>0</v>
      </c>
      <c r="K141" s="207" t="s">
        <v>130</v>
      </c>
      <c r="L141" s="45"/>
      <c r="M141" s="212" t="s">
        <v>19</v>
      </c>
      <c r="N141" s="213" t="s">
        <v>42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131</v>
      </c>
      <c r="AT141" s="216" t="s">
        <v>126</v>
      </c>
      <c r="AU141" s="216" t="s">
        <v>81</v>
      </c>
      <c r="AY141" s="18" t="s">
        <v>124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79</v>
      </c>
      <c r="BK141" s="217">
        <f>ROUND(I141*H141,2)</f>
        <v>0</v>
      </c>
      <c r="BL141" s="18" t="s">
        <v>131</v>
      </c>
      <c r="BM141" s="216" t="s">
        <v>213</v>
      </c>
    </row>
    <row r="142" s="2" customFormat="1">
      <c r="A142" s="39"/>
      <c r="B142" s="40"/>
      <c r="C142" s="41"/>
      <c r="D142" s="218" t="s">
        <v>133</v>
      </c>
      <c r="E142" s="41"/>
      <c r="F142" s="219" t="s">
        <v>214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133</v>
      </c>
      <c r="AU142" s="18" t="s">
        <v>81</v>
      </c>
    </row>
    <row r="143" s="13" customFormat="1">
      <c r="A143" s="13"/>
      <c r="B143" s="225"/>
      <c r="C143" s="226"/>
      <c r="D143" s="223" t="s">
        <v>137</v>
      </c>
      <c r="E143" s="227" t="s">
        <v>19</v>
      </c>
      <c r="F143" s="228" t="s">
        <v>215</v>
      </c>
      <c r="G143" s="226"/>
      <c r="H143" s="229">
        <v>1100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137</v>
      </c>
      <c r="AU143" s="235" t="s">
        <v>81</v>
      </c>
      <c r="AV143" s="13" t="s">
        <v>81</v>
      </c>
      <c r="AW143" s="13" t="s">
        <v>33</v>
      </c>
      <c r="AX143" s="13" t="s">
        <v>71</v>
      </c>
      <c r="AY143" s="235" t="s">
        <v>124</v>
      </c>
    </row>
    <row r="144" s="14" customFormat="1">
      <c r="A144" s="14"/>
      <c r="B144" s="236"/>
      <c r="C144" s="237"/>
      <c r="D144" s="223" t="s">
        <v>137</v>
      </c>
      <c r="E144" s="238" t="s">
        <v>19</v>
      </c>
      <c r="F144" s="239" t="s">
        <v>139</v>
      </c>
      <c r="G144" s="237"/>
      <c r="H144" s="240">
        <v>1100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137</v>
      </c>
      <c r="AU144" s="246" t="s">
        <v>81</v>
      </c>
      <c r="AV144" s="14" t="s">
        <v>131</v>
      </c>
      <c r="AW144" s="14" t="s">
        <v>33</v>
      </c>
      <c r="AX144" s="14" t="s">
        <v>79</v>
      </c>
      <c r="AY144" s="246" t="s">
        <v>124</v>
      </c>
    </row>
    <row r="145" s="12" customFormat="1" ht="22.8" customHeight="1">
      <c r="A145" s="12"/>
      <c r="B145" s="189"/>
      <c r="C145" s="190"/>
      <c r="D145" s="191" t="s">
        <v>70</v>
      </c>
      <c r="E145" s="203" t="s">
        <v>131</v>
      </c>
      <c r="F145" s="203" t="s">
        <v>216</v>
      </c>
      <c r="G145" s="190"/>
      <c r="H145" s="190"/>
      <c r="I145" s="193"/>
      <c r="J145" s="204">
        <f>BK145</f>
        <v>0</v>
      </c>
      <c r="K145" s="190"/>
      <c r="L145" s="195"/>
      <c r="M145" s="196"/>
      <c r="N145" s="197"/>
      <c r="O145" s="197"/>
      <c r="P145" s="198">
        <f>SUM(P146:P172)</f>
        <v>0</v>
      </c>
      <c r="Q145" s="197"/>
      <c r="R145" s="198">
        <f>SUM(R146:R172)</f>
        <v>2747.711808</v>
      </c>
      <c r="S145" s="197"/>
      <c r="T145" s="199">
        <f>SUM(T146:T172)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0" t="s">
        <v>79</v>
      </c>
      <c r="AT145" s="201" t="s">
        <v>70</v>
      </c>
      <c r="AU145" s="201" t="s">
        <v>79</v>
      </c>
      <c r="AY145" s="200" t="s">
        <v>124</v>
      </c>
      <c r="BK145" s="202">
        <f>SUM(BK146:BK172)</f>
        <v>0</v>
      </c>
    </row>
    <row r="146" s="2" customFormat="1" ht="24.15" customHeight="1">
      <c r="A146" s="39"/>
      <c r="B146" s="40"/>
      <c r="C146" s="205" t="s">
        <v>217</v>
      </c>
      <c r="D146" s="205" t="s">
        <v>126</v>
      </c>
      <c r="E146" s="206" t="s">
        <v>218</v>
      </c>
      <c r="F146" s="207" t="s">
        <v>219</v>
      </c>
      <c r="G146" s="208" t="s">
        <v>129</v>
      </c>
      <c r="H146" s="209">
        <v>567.60000000000002</v>
      </c>
      <c r="I146" s="210"/>
      <c r="J146" s="211">
        <f>ROUND(I146*H146,2)</f>
        <v>0</v>
      </c>
      <c r="K146" s="207" t="s">
        <v>130</v>
      </c>
      <c r="L146" s="45"/>
      <c r="M146" s="212" t="s">
        <v>19</v>
      </c>
      <c r="N146" s="213" t="s">
        <v>42</v>
      </c>
      <c r="O146" s="85"/>
      <c r="P146" s="214">
        <f>O146*H146</f>
        <v>0</v>
      </c>
      <c r="Q146" s="214">
        <v>2.4340799999999998</v>
      </c>
      <c r="R146" s="214">
        <f>Q146*H146</f>
        <v>1381.5838079999999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131</v>
      </c>
      <c r="AT146" s="216" t="s">
        <v>126</v>
      </c>
      <c r="AU146" s="216" t="s">
        <v>81</v>
      </c>
      <c r="AY146" s="18" t="s">
        <v>124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79</v>
      </c>
      <c r="BK146" s="217">
        <f>ROUND(I146*H146,2)</f>
        <v>0</v>
      </c>
      <c r="BL146" s="18" t="s">
        <v>131</v>
      </c>
      <c r="BM146" s="216" t="s">
        <v>220</v>
      </c>
    </row>
    <row r="147" s="2" customFormat="1">
      <c r="A147" s="39"/>
      <c r="B147" s="40"/>
      <c r="C147" s="41"/>
      <c r="D147" s="218" t="s">
        <v>133</v>
      </c>
      <c r="E147" s="41"/>
      <c r="F147" s="219" t="s">
        <v>221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133</v>
      </c>
      <c r="AU147" s="18" t="s">
        <v>81</v>
      </c>
    </row>
    <row r="148" s="2" customFormat="1">
      <c r="A148" s="39"/>
      <c r="B148" s="40"/>
      <c r="C148" s="41"/>
      <c r="D148" s="223" t="s">
        <v>135</v>
      </c>
      <c r="E148" s="41"/>
      <c r="F148" s="224" t="s">
        <v>222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135</v>
      </c>
      <c r="AU148" s="18" t="s">
        <v>81</v>
      </c>
    </row>
    <row r="149" s="13" customFormat="1">
      <c r="A149" s="13"/>
      <c r="B149" s="225"/>
      <c r="C149" s="226"/>
      <c r="D149" s="223" t="s">
        <v>137</v>
      </c>
      <c r="E149" s="227" t="s">
        <v>19</v>
      </c>
      <c r="F149" s="228" t="s">
        <v>223</v>
      </c>
      <c r="G149" s="226"/>
      <c r="H149" s="229">
        <v>409.60000000000002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137</v>
      </c>
      <c r="AU149" s="235" t="s">
        <v>81</v>
      </c>
      <c r="AV149" s="13" t="s">
        <v>81</v>
      </c>
      <c r="AW149" s="13" t="s">
        <v>33</v>
      </c>
      <c r="AX149" s="13" t="s">
        <v>71</v>
      </c>
      <c r="AY149" s="235" t="s">
        <v>124</v>
      </c>
    </row>
    <row r="150" s="13" customFormat="1">
      <c r="A150" s="13"/>
      <c r="B150" s="225"/>
      <c r="C150" s="226"/>
      <c r="D150" s="223" t="s">
        <v>137</v>
      </c>
      <c r="E150" s="227" t="s">
        <v>19</v>
      </c>
      <c r="F150" s="228" t="s">
        <v>224</v>
      </c>
      <c r="G150" s="226"/>
      <c r="H150" s="229">
        <v>298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137</v>
      </c>
      <c r="AU150" s="235" t="s">
        <v>81</v>
      </c>
      <c r="AV150" s="13" t="s">
        <v>81</v>
      </c>
      <c r="AW150" s="13" t="s">
        <v>33</v>
      </c>
      <c r="AX150" s="13" t="s">
        <v>71</v>
      </c>
      <c r="AY150" s="235" t="s">
        <v>124</v>
      </c>
    </row>
    <row r="151" s="13" customFormat="1">
      <c r="A151" s="13"/>
      <c r="B151" s="225"/>
      <c r="C151" s="226"/>
      <c r="D151" s="223" t="s">
        <v>137</v>
      </c>
      <c r="E151" s="227" t="s">
        <v>19</v>
      </c>
      <c r="F151" s="228" t="s">
        <v>225</v>
      </c>
      <c r="G151" s="226"/>
      <c r="H151" s="229">
        <v>-140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137</v>
      </c>
      <c r="AU151" s="235" t="s">
        <v>81</v>
      </c>
      <c r="AV151" s="13" t="s">
        <v>81</v>
      </c>
      <c r="AW151" s="13" t="s">
        <v>33</v>
      </c>
      <c r="AX151" s="13" t="s">
        <v>71</v>
      </c>
      <c r="AY151" s="235" t="s">
        <v>124</v>
      </c>
    </row>
    <row r="152" s="14" customFormat="1">
      <c r="A152" s="14"/>
      <c r="B152" s="236"/>
      <c r="C152" s="237"/>
      <c r="D152" s="223" t="s">
        <v>137</v>
      </c>
      <c r="E152" s="238" t="s">
        <v>19</v>
      </c>
      <c r="F152" s="239" t="s">
        <v>139</v>
      </c>
      <c r="G152" s="237"/>
      <c r="H152" s="240">
        <v>567.60000000000002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137</v>
      </c>
      <c r="AU152" s="246" t="s">
        <v>81</v>
      </c>
      <c r="AV152" s="14" t="s">
        <v>131</v>
      </c>
      <c r="AW152" s="14" t="s">
        <v>33</v>
      </c>
      <c r="AX152" s="14" t="s">
        <v>79</v>
      </c>
      <c r="AY152" s="246" t="s">
        <v>124</v>
      </c>
    </row>
    <row r="153" s="2" customFormat="1" ht="24.15" customHeight="1">
      <c r="A153" s="39"/>
      <c r="B153" s="40"/>
      <c r="C153" s="205" t="s">
        <v>226</v>
      </c>
      <c r="D153" s="205" t="s">
        <v>126</v>
      </c>
      <c r="E153" s="206" t="s">
        <v>227</v>
      </c>
      <c r="F153" s="207" t="s">
        <v>228</v>
      </c>
      <c r="G153" s="208" t="s">
        <v>129</v>
      </c>
      <c r="H153" s="209">
        <v>140</v>
      </c>
      <c r="I153" s="210"/>
      <c r="J153" s="211">
        <f>ROUND(I153*H153,2)</f>
        <v>0</v>
      </c>
      <c r="K153" s="207" t="s">
        <v>19</v>
      </c>
      <c r="L153" s="45"/>
      <c r="M153" s="212" t="s">
        <v>19</v>
      </c>
      <c r="N153" s="213" t="s">
        <v>42</v>
      </c>
      <c r="O153" s="85"/>
      <c r="P153" s="214">
        <f>O153*H153</f>
        <v>0</v>
      </c>
      <c r="Q153" s="214">
        <v>2.4340799999999998</v>
      </c>
      <c r="R153" s="214">
        <f>Q153*H153</f>
        <v>340.77119999999996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131</v>
      </c>
      <c r="AT153" s="216" t="s">
        <v>126</v>
      </c>
      <c r="AU153" s="216" t="s">
        <v>81</v>
      </c>
      <c r="AY153" s="18" t="s">
        <v>124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79</v>
      </c>
      <c r="BK153" s="217">
        <f>ROUND(I153*H153,2)</f>
        <v>0</v>
      </c>
      <c r="BL153" s="18" t="s">
        <v>131</v>
      </c>
      <c r="BM153" s="216" t="s">
        <v>229</v>
      </c>
    </row>
    <row r="154" s="2" customFormat="1">
      <c r="A154" s="39"/>
      <c r="B154" s="40"/>
      <c r="C154" s="41"/>
      <c r="D154" s="223" t="s">
        <v>135</v>
      </c>
      <c r="E154" s="41"/>
      <c r="F154" s="224" t="s">
        <v>230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135</v>
      </c>
      <c r="AU154" s="18" t="s">
        <v>81</v>
      </c>
    </row>
    <row r="155" s="13" customFormat="1">
      <c r="A155" s="13"/>
      <c r="B155" s="225"/>
      <c r="C155" s="226"/>
      <c r="D155" s="223" t="s">
        <v>137</v>
      </c>
      <c r="E155" s="227" t="s">
        <v>19</v>
      </c>
      <c r="F155" s="228" t="s">
        <v>162</v>
      </c>
      <c r="G155" s="226"/>
      <c r="H155" s="229">
        <v>140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137</v>
      </c>
      <c r="AU155" s="235" t="s">
        <v>81</v>
      </c>
      <c r="AV155" s="13" t="s">
        <v>81</v>
      </c>
      <c r="AW155" s="13" t="s">
        <v>33</v>
      </c>
      <c r="AX155" s="13" t="s">
        <v>71</v>
      </c>
      <c r="AY155" s="235" t="s">
        <v>124</v>
      </c>
    </row>
    <row r="156" s="14" customFormat="1">
      <c r="A156" s="14"/>
      <c r="B156" s="236"/>
      <c r="C156" s="237"/>
      <c r="D156" s="223" t="s">
        <v>137</v>
      </c>
      <c r="E156" s="238" t="s">
        <v>19</v>
      </c>
      <c r="F156" s="239" t="s">
        <v>139</v>
      </c>
      <c r="G156" s="237"/>
      <c r="H156" s="240">
        <v>140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137</v>
      </c>
      <c r="AU156" s="246" t="s">
        <v>81</v>
      </c>
      <c r="AV156" s="14" t="s">
        <v>131</v>
      </c>
      <c r="AW156" s="14" t="s">
        <v>33</v>
      </c>
      <c r="AX156" s="14" t="s">
        <v>79</v>
      </c>
      <c r="AY156" s="246" t="s">
        <v>124</v>
      </c>
    </row>
    <row r="157" s="2" customFormat="1" ht="24.15" customHeight="1">
      <c r="A157" s="39"/>
      <c r="B157" s="40"/>
      <c r="C157" s="205" t="s">
        <v>8</v>
      </c>
      <c r="D157" s="205" t="s">
        <v>126</v>
      </c>
      <c r="E157" s="206" t="s">
        <v>231</v>
      </c>
      <c r="F157" s="207" t="s">
        <v>232</v>
      </c>
      <c r="G157" s="208" t="s">
        <v>199</v>
      </c>
      <c r="H157" s="209">
        <v>967.38</v>
      </c>
      <c r="I157" s="210"/>
      <c r="J157" s="211">
        <f>ROUND(I157*H157,2)</f>
        <v>0</v>
      </c>
      <c r="K157" s="207" t="s">
        <v>130</v>
      </c>
      <c r="L157" s="45"/>
      <c r="M157" s="212" t="s">
        <v>19</v>
      </c>
      <c r="N157" s="213" t="s">
        <v>42</v>
      </c>
      <c r="O157" s="85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131</v>
      </c>
      <c r="AT157" s="216" t="s">
        <v>126</v>
      </c>
      <c r="AU157" s="216" t="s">
        <v>81</v>
      </c>
      <c r="AY157" s="18" t="s">
        <v>124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79</v>
      </c>
      <c r="BK157" s="217">
        <f>ROUND(I157*H157,2)</f>
        <v>0</v>
      </c>
      <c r="BL157" s="18" t="s">
        <v>131</v>
      </c>
      <c r="BM157" s="216" t="s">
        <v>233</v>
      </c>
    </row>
    <row r="158" s="2" customFormat="1">
      <c r="A158" s="39"/>
      <c r="B158" s="40"/>
      <c r="C158" s="41"/>
      <c r="D158" s="218" t="s">
        <v>133</v>
      </c>
      <c r="E158" s="41"/>
      <c r="F158" s="219" t="s">
        <v>234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133</v>
      </c>
      <c r="AU158" s="18" t="s">
        <v>81</v>
      </c>
    </row>
    <row r="159" s="2" customFormat="1">
      <c r="A159" s="39"/>
      <c r="B159" s="40"/>
      <c r="C159" s="41"/>
      <c r="D159" s="223" t="s">
        <v>135</v>
      </c>
      <c r="E159" s="41"/>
      <c r="F159" s="224" t="s">
        <v>235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135</v>
      </c>
      <c r="AU159" s="18" t="s">
        <v>81</v>
      </c>
    </row>
    <row r="160" s="13" customFormat="1">
      <c r="A160" s="13"/>
      <c r="B160" s="225"/>
      <c r="C160" s="226"/>
      <c r="D160" s="223" t="s">
        <v>137</v>
      </c>
      <c r="E160" s="227" t="s">
        <v>19</v>
      </c>
      <c r="F160" s="228" t="s">
        <v>236</v>
      </c>
      <c r="G160" s="226"/>
      <c r="H160" s="229">
        <v>560.92999999999995</v>
      </c>
      <c r="I160" s="230"/>
      <c r="J160" s="226"/>
      <c r="K160" s="226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137</v>
      </c>
      <c r="AU160" s="235" t="s">
        <v>81</v>
      </c>
      <c r="AV160" s="13" t="s">
        <v>81</v>
      </c>
      <c r="AW160" s="13" t="s">
        <v>33</v>
      </c>
      <c r="AX160" s="13" t="s">
        <v>71</v>
      </c>
      <c r="AY160" s="235" t="s">
        <v>124</v>
      </c>
    </row>
    <row r="161" s="13" customFormat="1">
      <c r="A161" s="13"/>
      <c r="B161" s="225"/>
      <c r="C161" s="226"/>
      <c r="D161" s="223" t="s">
        <v>137</v>
      </c>
      <c r="E161" s="227" t="s">
        <v>19</v>
      </c>
      <c r="F161" s="228" t="s">
        <v>237</v>
      </c>
      <c r="G161" s="226"/>
      <c r="H161" s="229">
        <v>406.44999999999999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137</v>
      </c>
      <c r="AU161" s="235" t="s">
        <v>81</v>
      </c>
      <c r="AV161" s="13" t="s">
        <v>81</v>
      </c>
      <c r="AW161" s="13" t="s">
        <v>33</v>
      </c>
      <c r="AX161" s="13" t="s">
        <v>71</v>
      </c>
      <c r="AY161" s="235" t="s">
        <v>124</v>
      </c>
    </row>
    <row r="162" s="14" customFormat="1">
      <c r="A162" s="14"/>
      <c r="B162" s="236"/>
      <c r="C162" s="237"/>
      <c r="D162" s="223" t="s">
        <v>137</v>
      </c>
      <c r="E162" s="238" t="s">
        <v>19</v>
      </c>
      <c r="F162" s="239" t="s">
        <v>139</v>
      </c>
      <c r="G162" s="237"/>
      <c r="H162" s="240">
        <v>967.38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137</v>
      </c>
      <c r="AU162" s="246" t="s">
        <v>81</v>
      </c>
      <c r="AV162" s="14" t="s">
        <v>131</v>
      </c>
      <c r="AW162" s="14" t="s">
        <v>33</v>
      </c>
      <c r="AX162" s="14" t="s">
        <v>79</v>
      </c>
      <c r="AY162" s="246" t="s">
        <v>124</v>
      </c>
    </row>
    <row r="163" s="2" customFormat="1" ht="24.15" customHeight="1">
      <c r="A163" s="39"/>
      <c r="B163" s="40"/>
      <c r="C163" s="205" t="s">
        <v>238</v>
      </c>
      <c r="D163" s="205" t="s">
        <v>126</v>
      </c>
      <c r="E163" s="206" t="s">
        <v>239</v>
      </c>
      <c r="F163" s="207" t="s">
        <v>240</v>
      </c>
      <c r="G163" s="208" t="s">
        <v>129</v>
      </c>
      <c r="H163" s="209">
        <v>513.5</v>
      </c>
      <c r="I163" s="210"/>
      <c r="J163" s="211">
        <f>ROUND(I163*H163,2)</f>
        <v>0</v>
      </c>
      <c r="K163" s="207" t="s">
        <v>130</v>
      </c>
      <c r="L163" s="45"/>
      <c r="M163" s="212" t="s">
        <v>19</v>
      </c>
      <c r="N163" s="213" t="s">
        <v>42</v>
      </c>
      <c r="O163" s="85"/>
      <c r="P163" s="214">
        <f>O163*H163</f>
        <v>0</v>
      </c>
      <c r="Q163" s="214">
        <v>1.9967999999999999</v>
      </c>
      <c r="R163" s="214">
        <f>Q163*H163</f>
        <v>1025.3568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131</v>
      </c>
      <c r="AT163" s="216" t="s">
        <v>126</v>
      </c>
      <c r="AU163" s="216" t="s">
        <v>81</v>
      </c>
      <c r="AY163" s="18" t="s">
        <v>124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79</v>
      </c>
      <c r="BK163" s="217">
        <f>ROUND(I163*H163,2)</f>
        <v>0</v>
      </c>
      <c r="BL163" s="18" t="s">
        <v>131</v>
      </c>
      <c r="BM163" s="216" t="s">
        <v>241</v>
      </c>
    </row>
    <row r="164" s="2" customFormat="1">
      <c r="A164" s="39"/>
      <c r="B164" s="40"/>
      <c r="C164" s="41"/>
      <c r="D164" s="218" t="s">
        <v>133</v>
      </c>
      <c r="E164" s="41"/>
      <c r="F164" s="219" t="s">
        <v>242</v>
      </c>
      <c r="G164" s="41"/>
      <c r="H164" s="41"/>
      <c r="I164" s="220"/>
      <c r="J164" s="41"/>
      <c r="K164" s="41"/>
      <c r="L164" s="45"/>
      <c r="M164" s="221"/>
      <c r="N164" s="222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133</v>
      </c>
      <c r="AU164" s="18" t="s">
        <v>81</v>
      </c>
    </row>
    <row r="165" s="2" customFormat="1">
      <c r="A165" s="39"/>
      <c r="B165" s="40"/>
      <c r="C165" s="41"/>
      <c r="D165" s="223" t="s">
        <v>135</v>
      </c>
      <c r="E165" s="41"/>
      <c r="F165" s="224" t="s">
        <v>243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135</v>
      </c>
      <c r="AU165" s="18" t="s">
        <v>81</v>
      </c>
    </row>
    <row r="166" s="13" customFormat="1">
      <c r="A166" s="13"/>
      <c r="B166" s="225"/>
      <c r="C166" s="226"/>
      <c r="D166" s="223" t="s">
        <v>137</v>
      </c>
      <c r="E166" s="227" t="s">
        <v>19</v>
      </c>
      <c r="F166" s="228" t="s">
        <v>244</v>
      </c>
      <c r="G166" s="226"/>
      <c r="H166" s="229">
        <v>321.5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137</v>
      </c>
      <c r="AU166" s="235" t="s">
        <v>81</v>
      </c>
      <c r="AV166" s="13" t="s">
        <v>81</v>
      </c>
      <c r="AW166" s="13" t="s">
        <v>33</v>
      </c>
      <c r="AX166" s="13" t="s">
        <v>71</v>
      </c>
      <c r="AY166" s="235" t="s">
        <v>124</v>
      </c>
    </row>
    <row r="167" s="13" customFormat="1">
      <c r="A167" s="13"/>
      <c r="B167" s="225"/>
      <c r="C167" s="226"/>
      <c r="D167" s="223" t="s">
        <v>137</v>
      </c>
      <c r="E167" s="227" t="s">
        <v>19</v>
      </c>
      <c r="F167" s="228" t="s">
        <v>245</v>
      </c>
      <c r="G167" s="226"/>
      <c r="H167" s="229">
        <v>192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137</v>
      </c>
      <c r="AU167" s="235" t="s">
        <v>81</v>
      </c>
      <c r="AV167" s="13" t="s">
        <v>81</v>
      </c>
      <c r="AW167" s="13" t="s">
        <v>33</v>
      </c>
      <c r="AX167" s="13" t="s">
        <v>71</v>
      </c>
      <c r="AY167" s="235" t="s">
        <v>124</v>
      </c>
    </row>
    <row r="168" s="14" customFormat="1">
      <c r="A168" s="14"/>
      <c r="B168" s="236"/>
      <c r="C168" s="237"/>
      <c r="D168" s="223" t="s">
        <v>137</v>
      </c>
      <c r="E168" s="238" t="s">
        <v>19</v>
      </c>
      <c r="F168" s="239" t="s">
        <v>139</v>
      </c>
      <c r="G168" s="237"/>
      <c r="H168" s="240">
        <v>513.5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137</v>
      </c>
      <c r="AU168" s="246" t="s">
        <v>81</v>
      </c>
      <c r="AV168" s="14" t="s">
        <v>131</v>
      </c>
      <c r="AW168" s="14" t="s">
        <v>33</v>
      </c>
      <c r="AX168" s="14" t="s">
        <v>79</v>
      </c>
      <c r="AY168" s="246" t="s">
        <v>124</v>
      </c>
    </row>
    <row r="169" s="2" customFormat="1" ht="16.5" customHeight="1">
      <c r="A169" s="39"/>
      <c r="B169" s="40"/>
      <c r="C169" s="205" t="s">
        <v>246</v>
      </c>
      <c r="D169" s="205" t="s">
        <v>126</v>
      </c>
      <c r="E169" s="206" t="s">
        <v>247</v>
      </c>
      <c r="F169" s="207" t="s">
        <v>248</v>
      </c>
      <c r="G169" s="208" t="s">
        <v>199</v>
      </c>
      <c r="H169" s="209">
        <v>643</v>
      </c>
      <c r="I169" s="210"/>
      <c r="J169" s="211">
        <f>ROUND(I169*H169,2)</f>
        <v>0</v>
      </c>
      <c r="K169" s="207" t="s">
        <v>130</v>
      </c>
      <c r="L169" s="45"/>
      <c r="M169" s="212" t="s">
        <v>19</v>
      </c>
      <c r="N169" s="213" t="s">
        <v>42</v>
      </c>
      <c r="O169" s="85"/>
      <c r="P169" s="214">
        <f>O169*H169</f>
        <v>0</v>
      </c>
      <c r="Q169" s="214">
        <v>0</v>
      </c>
      <c r="R169" s="214">
        <f>Q169*H169</f>
        <v>0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131</v>
      </c>
      <c r="AT169" s="216" t="s">
        <v>126</v>
      </c>
      <c r="AU169" s="216" t="s">
        <v>81</v>
      </c>
      <c r="AY169" s="18" t="s">
        <v>124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79</v>
      </c>
      <c r="BK169" s="217">
        <f>ROUND(I169*H169,2)</f>
        <v>0</v>
      </c>
      <c r="BL169" s="18" t="s">
        <v>131</v>
      </c>
      <c r="BM169" s="216" t="s">
        <v>249</v>
      </c>
    </row>
    <row r="170" s="2" customFormat="1">
      <c r="A170" s="39"/>
      <c r="B170" s="40"/>
      <c r="C170" s="41"/>
      <c r="D170" s="218" t="s">
        <v>133</v>
      </c>
      <c r="E170" s="41"/>
      <c r="F170" s="219" t="s">
        <v>250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133</v>
      </c>
      <c r="AU170" s="18" t="s">
        <v>81</v>
      </c>
    </row>
    <row r="171" s="13" customFormat="1">
      <c r="A171" s="13"/>
      <c r="B171" s="225"/>
      <c r="C171" s="226"/>
      <c r="D171" s="223" t="s">
        <v>137</v>
      </c>
      <c r="E171" s="227" t="s">
        <v>19</v>
      </c>
      <c r="F171" s="228" t="s">
        <v>251</v>
      </c>
      <c r="G171" s="226"/>
      <c r="H171" s="229">
        <v>643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137</v>
      </c>
      <c r="AU171" s="235" t="s">
        <v>81</v>
      </c>
      <c r="AV171" s="13" t="s">
        <v>81</v>
      </c>
      <c r="AW171" s="13" t="s">
        <v>33</v>
      </c>
      <c r="AX171" s="13" t="s">
        <v>71</v>
      </c>
      <c r="AY171" s="235" t="s">
        <v>124</v>
      </c>
    </row>
    <row r="172" s="14" customFormat="1">
      <c r="A172" s="14"/>
      <c r="B172" s="236"/>
      <c r="C172" s="237"/>
      <c r="D172" s="223" t="s">
        <v>137</v>
      </c>
      <c r="E172" s="238" t="s">
        <v>19</v>
      </c>
      <c r="F172" s="239" t="s">
        <v>139</v>
      </c>
      <c r="G172" s="237"/>
      <c r="H172" s="240">
        <v>643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137</v>
      </c>
      <c r="AU172" s="246" t="s">
        <v>81</v>
      </c>
      <c r="AV172" s="14" t="s">
        <v>131</v>
      </c>
      <c r="AW172" s="14" t="s">
        <v>33</v>
      </c>
      <c r="AX172" s="14" t="s">
        <v>79</v>
      </c>
      <c r="AY172" s="246" t="s">
        <v>124</v>
      </c>
    </row>
    <row r="173" s="12" customFormat="1" ht="22.8" customHeight="1">
      <c r="A173" s="12"/>
      <c r="B173" s="189"/>
      <c r="C173" s="190"/>
      <c r="D173" s="191" t="s">
        <v>70</v>
      </c>
      <c r="E173" s="203" t="s">
        <v>252</v>
      </c>
      <c r="F173" s="203" t="s">
        <v>253</v>
      </c>
      <c r="G173" s="190"/>
      <c r="H173" s="190"/>
      <c r="I173" s="193"/>
      <c r="J173" s="204">
        <f>BK173</f>
        <v>0</v>
      </c>
      <c r="K173" s="190"/>
      <c r="L173" s="195"/>
      <c r="M173" s="196"/>
      <c r="N173" s="197"/>
      <c r="O173" s="197"/>
      <c r="P173" s="198">
        <f>SUM(P174:P175)</f>
        <v>0</v>
      </c>
      <c r="Q173" s="197"/>
      <c r="R173" s="198">
        <f>SUM(R174:R175)</f>
        <v>0</v>
      </c>
      <c r="S173" s="197"/>
      <c r="T173" s="199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0" t="s">
        <v>79</v>
      </c>
      <c r="AT173" s="201" t="s">
        <v>70</v>
      </c>
      <c r="AU173" s="201" t="s">
        <v>79</v>
      </c>
      <c r="AY173" s="200" t="s">
        <v>124</v>
      </c>
      <c r="BK173" s="202">
        <f>SUM(BK174:BK175)</f>
        <v>0</v>
      </c>
    </row>
    <row r="174" s="2" customFormat="1" ht="21.75" customHeight="1">
      <c r="A174" s="39"/>
      <c r="B174" s="40"/>
      <c r="C174" s="205" t="s">
        <v>254</v>
      </c>
      <c r="D174" s="205" t="s">
        <v>126</v>
      </c>
      <c r="E174" s="206" t="s">
        <v>255</v>
      </c>
      <c r="F174" s="207" t="s">
        <v>256</v>
      </c>
      <c r="G174" s="208" t="s">
        <v>257</v>
      </c>
      <c r="H174" s="209">
        <v>2747.7420000000002</v>
      </c>
      <c r="I174" s="210"/>
      <c r="J174" s="211">
        <f>ROUND(I174*H174,2)</f>
        <v>0</v>
      </c>
      <c r="K174" s="207" t="s">
        <v>130</v>
      </c>
      <c r="L174" s="45"/>
      <c r="M174" s="212" t="s">
        <v>19</v>
      </c>
      <c r="N174" s="213" t="s">
        <v>42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131</v>
      </c>
      <c r="AT174" s="216" t="s">
        <v>126</v>
      </c>
      <c r="AU174" s="216" t="s">
        <v>81</v>
      </c>
      <c r="AY174" s="18" t="s">
        <v>124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79</v>
      </c>
      <c r="BK174" s="217">
        <f>ROUND(I174*H174,2)</f>
        <v>0</v>
      </c>
      <c r="BL174" s="18" t="s">
        <v>131</v>
      </c>
      <c r="BM174" s="216" t="s">
        <v>258</v>
      </c>
    </row>
    <row r="175" s="2" customFormat="1">
      <c r="A175" s="39"/>
      <c r="B175" s="40"/>
      <c r="C175" s="41"/>
      <c r="D175" s="218" t="s">
        <v>133</v>
      </c>
      <c r="E175" s="41"/>
      <c r="F175" s="219" t="s">
        <v>259</v>
      </c>
      <c r="G175" s="41"/>
      <c r="H175" s="41"/>
      <c r="I175" s="220"/>
      <c r="J175" s="41"/>
      <c r="K175" s="41"/>
      <c r="L175" s="45"/>
      <c r="M175" s="257"/>
      <c r="N175" s="258"/>
      <c r="O175" s="259"/>
      <c r="P175" s="259"/>
      <c r="Q175" s="259"/>
      <c r="R175" s="259"/>
      <c r="S175" s="259"/>
      <c r="T175" s="260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133</v>
      </c>
      <c r="AU175" s="18" t="s">
        <v>81</v>
      </c>
    </row>
    <row r="176" s="2" customFormat="1" ht="6.96" customHeight="1">
      <c r="A176" s="39"/>
      <c r="B176" s="60"/>
      <c r="C176" s="61"/>
      <c r="D176" s="61"/>
      <c r="E176" s="61"/>
      <c r="F176" s="61"/>
      <c r="G176" s="61"/>
      <c r="H176" s="61"/>
      <c r="I176" s="61"/>
      <c r="J176" s="61"/>
      <c r="K176" s="61"/>
      <c r="L176" s="45"/>
      <c r="M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</row>
  </sheetData>
  <sheetProtection sheet="1" autoFilter="0" formatColumns="0" formatRows="0" objects="1" scenarios="1" spinCount="100000" saltValue="nizZPNQoEIC9bqJnkiPLqodWMV0grpRhWteOKkYwyLyMMcQYTCxfi8RDN9cEjXjyE2eGTuzseYKn+U5CL1Fppg==" hashValue="Pj+4QftMKYsJYoYSnh+i7Ww6kancRCigv4T1VGapNjCSvViXF+HUiYGAFS5NYFiF9GUnPOPupoFzBlljcG6Hew==" algorithmName="SHA-512" password="CC35"/>
  <autoFilter ref="C82:K17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122151404"/>
    <hyperlink ref="F92" r:id="rId2" display="https://podminky.urs.cz/item/CS_URS_2025_01/124153101"/>
    <hyperlink ref="F97" r:id="rId3" display="https://podminky.urs.cz/item/CS_URS_2025_01/132151401"/>
    <hyperlink ref="F105" r:id="rId4" display="https://podminky.urs.cz/item/CS_URS_2025_01/114253301"/>
    <hyperlink ref="F115" r:id="rId5" display="https://podminky.urs.cz/item/CS_URS_2025_01/162451105"/>
    <hyperlink ref="F120" r:id="rId6" display="https://podminky.urs.cz/item/CS_URS_2025_01/162751117"/>
    <hyperlink ref="F126" r:id="rId7" display="https://podminky.urs.cz/item/CS_URS_2025_01/171151103"/>
    <hyperlink ref="F131" r:id="rId8" display="https://podminky.urs.cz/item/CS_URS_2025_01/171251201"/>
    <hyperlink ref="F136" r:id="rId9" display="https://podminky.urs.cz/item/CS_URS_2025_01/181411123"/>
    <hyperlink ref="F142" r:id="rId10" display="https://podminky.urs.cz/item/CS_URS_2025_01/181451121"/>
    <hyperlink ref="F147" r:id="rId11" display="https://podminky.urs.cz/item/CS_URS_2025_01/462512370"/>
    <hyperlink ref="F158" r:id="rId12" display="https://podminky.urs.cz/item/CS_URS_2025_01/462519003"/>
    <hyperlink ref="F164" r:id="rId13" display="https://podminky.urs.cz/item/CS_URS_2025_01/463212111"/>
    <hyperlink ref="F170" r:id="rId14" display="https://podminky.urs.cz/item/CS_URS_2025_01/463212191"/>
    <hyperlink ref="F175" r:id="rId15" display="https://podminky.urs.cz/item/CS_URS_2025_01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VT Vidnávka, Vidnava, km 1,040 - 1,500, PŠ 09/2024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260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100</v>
      </c>
      <c r="G12" s="39"/>
      <c r="H12" s="39"/>
      <c r="I12" s="133" t="s">
        <v>23</v>
      </c>
      <c r="J12" s="138" t="str">
        <f>'Rekapitulace stavby'!AN8</f>
        <v>30. 4. 2025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Povodí Odry, státní podnik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ROUND((SUM(BE83:BE111)),  2)</f>
        <v>0</v>
      </c>
      <c r="G33" s="39"/>
      <c r="H33" s="39"/>
      <c r="I33" s="149">
        <v>0.20999999999999999</v>
      </c>
      <c r="J33" s="148">
        <f>ROUND(((SUM(BE83:BE111))*I33),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ROUND((SUM(BF83:BF111)),  2)</f>
        <v>0</v>
      </c>
      <c r="G34" s="39"/>
      <c r="H34" s="39"/>
      <c r="I34" s="149">
        <v>0.12</v>
      </c>
      <c r="J34" s="148">
        <f>ROUND(((SUM(BF83:BF111))*I34),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ROUND((SUM(BG83:BG111)),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ROUND((SUM(BH83:BH111)),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ROUND((SUM(BI83:BI111)),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VT Vidnávka, Vidnava, km 1,040 - 1,500, PŠ 09/2024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SO-02 - Stabilizační práh km 1,383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30. 4. 2025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Povodí Odry, státní podnik</v>
      </c>
      <c r="G54" s="41"/>
      <c r="H54" s="41"/>
      <c r="I54" s="33" t="s">
        <v>31</v>
      </c>
      <c r="J54" s="37" t="str">
        <f>E21</f>
        <v>Ing. Samková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Samková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105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106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107</v>
      </c>
      <c r="E62" s="175"/>
      <c r="F62" s="175"/>
      <c r="G62" s="175"/>
      <c r="H62" s="175"/>
      <c r="I62" s="175"/>
      <c r="J62" s="176">
        <f>J102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108</v>
      </c>
      <c r="E63" s="175"/>
      <c r="F63" s="175"/>
      <c r="G63" s="175"/>
      <c r="H63" s="175"/>
      <c r="I63" s="175"/>
      <c r="J63" s="176">
        <f>J109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109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VT Vidnávka, Vidnava, km 1,040 - 1,500, PŠ 09/2024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98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SO-02 - Stabilizační práh km 1,383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 xml:space="preserve"> </v>
      </c>
      <c r="G77" s="41"/>
      <c r="H77" s="41"/>
      <c r="I77" s="33" t="s">
        <v>23</v>
      </c>
      <c r="J77" s="73" t="str">
        <f>IF(J12="","",J12)</f>
        <v>30. 4. 2025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Povodí Odry, státní podnik</v>
      </c>
      <c r="G79" s="41"/>
      <c r="H79" s="41"/>
      <c r="I79" s="33" t="s">
        <v>31</v>
      </c>
      <c r="J79" s="37" t="str">
        <f>E21</f>
        <v>Ing. Samková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>Ing. Samková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110</v>
      </c>
      <c r="D82" s="181" t="s">
        <v>56</v>
      </c>
      <c r="E82" s="181" t="s">
        <v>52</v>
      </c>
      <c r="F82" s="181" t="s">
        <v>53</v>
      </c>
      <c r="G82" s="181" t="s">
        <v>111</v>
      </c>
      <c r="H82" s="181" t="s">
        <v>112</v>
      </c>
      <c r="I82" s="181" t="s">
        <v>113</v>
      </c>
      <c r="J82" s="181" t="s">
        <v>103</v>
      </c>
      <c r="K82" s="182" t="s">
        <v>114</v>
      </c>
      <c r="L82" s="183"/>
      <c r="M82" s="93" t="s">
        <v>19</v>
      </c>
      <c r="N82" s="94" t="s">
        <v>41</v>
      </c>
      <c r="O82" s="94" t="s">
        <v>115</v>
      </c>
      <c r="P82" s="94" t="s">
        <v>116</v>
      </c>
      <c r="Q82" s="94" t="s">
        <v>117</v>
      </c>
      <c r="R82" s="94" t="s">
        <v>118</v>
      </c>
      <c r="S82" s="94" t="s">
        <v>119</v>
      </c>
      <c r="T82" s="95" t="s">
        <v>120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121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67.541759999999996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70</v>
      </c>
      <c r="AU83" s="18" t="s">
        <v>104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70</v>
      </c>
      <c r="E84" s="192" t="s">
        <v>122</v>
      </c>
      <c r="F84" s="192" t="s">
        <v>123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P85+P102+P109</f>
        <v>0</v>
      </c>
      <c r="Q84" s="197"/>
      <c r="R84" s="198">
        <f>R85+R102+R109</f>
        <v>67.541759999999996</v>
      </c>
      <c r="S84" s="197"/>
      <c r="T84" s="199">
        <f>T85+T102+T109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79</v>
      </c>
      <c r="AT84" s="201" t="s">
        <v>70</v>
      </c>
      <c r="AU84" s="201" t="s">
        <v>71</v>
      </c>
      <c r="AY84" s="200" t="s">
        <v>124</v>
      </c>
      <c r="BK84" s="202">
        <f>BK85+BK102+BK109</f>
        <v>0</v>
      </c>
    </row>
    <row r="85" s="12" customFormat="1" ht="22.8" customHeight="1">
      <c r="A85" s="12"/>
      <c r="B85" s="189"/>
      <c r="C85" s="190"/>
      <c r="D85" s="191" t="s">
        <v>70</v>
      </c>
      <c r="E85" s="203" t="s">
        <v>79</v>
      </c>
      <c r="F85" s="203" t="s">
        <v>125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SUM(P86:P101)</f>
        <v>0</v>
      </c>
      <c r="Q85" s="197"/>
      <c r="R85" s="198">
        <f>SUM(R86:R101)</f>
        <v>0</v>
      </c>
      <c r="S85" s="197"/>
      <c r="T85" s="199">
        <f>SUM(T86:T101)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79</v>
      </c>
      <c r="AY85" s="200" t="s">
        <v>124</v>
      </c>
      <c r="BK85" s="202">
        <f>SUM(BK86:BK101)</f>
        <v>0</v>
      </c>
    </row>
    <row r="86" s="2" customFormat="1" ht="33" customHeight="1">
      <c r="A86" s="39"/>
      <c r="B86" s="40"/>
      <c r="C86" s="205" t="s">
        <v>79</v>
      </c>
      <c r="D86" s="205" t="s">
        <v>126</v>
      </c>
      <c r="E86" s="206" t="s">
        <v>261</v>
      </c>
      <c r="F86" s="207" t="s">
        <v>262</v>
      </c>
      <c r="G86" s="208" t="s">
        <v>129</v>
      </c>
      <c r="H86" s="209">
        <v>33.825000000000003</v>
      </c>
      <c r="I86" s="210"/>
      <c r="J86" s="211">
        <f>ROUND(I86*H86,2)</f>
        <v>0</v>
      </c>
      <c r="K86" s="207" t="s">
        <v>130</v>
      </c>
      <c r="L86" s="45"/>
      <c r="M86" s="212" t="s">
        <v>19</v>
      </c>
      <c r="N86" s="213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131</v>
      </c>
      <c r="AT86" s="216" t="s">
        <v>126</v>
      </c>
      <c r="AU86" s="216" t="s">
        <v>81</v>
      </c>
      <c r="AY86" s="18" t="s">
        <v>124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131</v>
      </c>
      <c r="BM86" s="216" t="s">
        <v>263</v>
      </c>
    </row>
    <row r="87" s="2" customFormat="1">
      <c r="A87" s="39"/>
      <c r="B87" s="40"/>
      <c r="C87" s="41"/>
      <c r="D87" s="218" t="s">
        <v>133</v>
      </c>
      <c r="E87" s="41"/>
      <c r="F87" s="219" t="s">
        <v>264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133</v>
      </c>
      <c r="AU87" s="18" t="s">
        <v>81</v>
      </c>
    </row>
    <row r="88" s="13" customFormat="1">
      <c r="A88" s="13"/>
      <c r="B88" s="225"/>
      <c r="C88" s="226"/>
      <c r="D88" s="223" t="s">
        <v>137</v>
      </c>
      <c r="E88" s="227" t="s">
        <v>19</v>
      </c>
      <c r="F88" s="228" t="s">
        <v>265</v>
      </c>
      <c r="G88" s="226"/>
      <c r="H88" s="229">
        <v>9.8399999999999999</v>
      </c>
      <c r="I88" s="230"/>
      <c r="J88" s="226"/>
      <c r="K88" s="226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137</v>
      </c>
      <c r="AU88" s="235" t="s">
        <v>81</v>
      </c>
      <c r="AV88" s="13" t="s">
        <v>81</v>
      </c>
      <c r="AW88" s="13" t="s">
        <v>33</v>
      </c>
      <c r="AX88" s="13" t="s">
        <v>71</v>
      </c>
      <c r="AY88" s="235" t="s">
        <v>124</v>
      </c>
    </row>
    <row r="89" s="13" customFormat="1">
      <c r="A89" s="13"/>
      <c r="B89" s="225"/>
      <c r="C89" s="226"/>
      <c r="D89" s="223" t="s">
        <v>137</v>
      </c>
      <c r="E89" s="227" t="s">
        <v>19</v>
      </c>
      <c r="F89" s="228" t="s">
        <v>266</v>
      </c>
      <c r="G89" s="226"/>
      <c r="H89" s="229">
        <v>23.984999999999999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137</v>
      </c>
      <c r="AU89" s="235" t="s">
        <v>81</v>
      </c>
      <c r="AV89" s="13" t="s">
        <v>81</v>
      </c>
      <c r="AW89" s="13" t="s">
        <v>33</v>
      </c>
      <c r="AX89" s="13" t="s">
        <v>71</v>
      </c>
      <c r="AY89" s="235" t="s">
        <v>124</v>
      </c>
    </row>
    <row r="90" s="14" customFormat="1">
      <c r="A90" s="14"/>
      <c r="B90" s="236"/>
      <c r="C90" s="237"/>
      <c r="D90" s="223" t="s">
        <v>137</v>
      </c>
      <c r="E90" s="238" t="s">
        <v>19</v>
      </c>
      <c r="F90" s="239" t="s">
        <v>139</v>
      </c>
      <c r="G90" s="237"/>
      <c r="H90" s="240">
        <v>33.825000000000003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6" t="s">
        <v>137</v>
      </c>
      <c r="AU90" s="246" t="s">
        <v>81</v>
      </c>
      <c r="AV90" s="14" t="s">
        <v>131</v>
      </c>
      <c r="AW90" s="14" t="s">
        <v>33</v>
      </c>
      <c r="AX90" s="14" t="s">
        <v>79</v>
      </c>
      <c r="AY90" s="246" t="s">
        <v>124</v>
      </c>
    </row>
    <row r="91" s="2" customFormat="1" ht="37.8" customHeight="1">
      <c r="A91" s="39"/>
      <c r="B91" s="40"/>
      <c r="C91" s="205" t="s">
        <v>81</v>
      </c>
      <c r="D91" s="205" t="s">
        <v>126</v>
      </c>
      <c r="E91" s="206" t="s">
        <v>177</v>
      </c>
      <c r="F91" s="207" t="s">
        <v>178</v>
      </c>
      <c r="G91" s="208" t="s">
        <v>129</v>
      </c>
      <c r="H91" s="209">
        <v>33.825000000000003</v>
      </c>
      <c r="I91" s="210"/>
      <c r="J91" s="211">
        <f>ROUND(I91*H91,2)</f>
        <v>0</v>
      </c>
      <c r="K91" s="207" t="s">
        <v>130</v>
      </c>
      <c r="L91" s="45"/>
      <c r="M91" s="212" t="s">
        <v>19</v>
      </c>
      <c r="N91" s="213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131</v>
      </c>
      <c r="AT91" s="216" t="s">
        <v>126</v>
      </c>
      <c r="AU91" s="216" t="s">
        <v>81</v>
      </c>
      <c r="AY91" s="18" t="s">
        <v>124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131</v>
      </c>
      <c r="BM91" s="216" t="s">
        <v>267</v>
      </c>
    </row>
    <row r="92" s="2" customFormat="1">
      <c r="A92" s="39"/>
      <c r="B92" s="40"/>
      <c r="C92" s="41"/>
      <c r="D92" s="218" t="s">
        <v>133</v>
      </c>
      <c r="E92" s="41"/>
      <c r="F92" s="219" t="s">
        <v>180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133</v>
      </c>
      <c r="AU92" s="18" t="s">
        <v>81</v>
      </c>
    </row>
    <row r="93" s="2" customFormat="1">
      <c r="A93" s="39"/>
      <c r="B93" s="40"/>
      <c r="C93" s="41"/>
      <c r="D93" s="223" t="s">
        <v>135</v>
      </c>
      <c r="E93" s="41"/>
      <c r="F93" s="224" t="s">
        <v>181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135</v>
      </c>
      <c r="AU93" s="18" t="s">
        <v>81</v>
      </c>
    </row>
    <row r="94" s="13" customFormat="1">
      <c r="A94" s="13"/>
      <c r="B94" s="225"/>
      <c r="C94" s="226"/>
      <c r="D94" s="223" t="s">
        <v>137</v>
      </c>
      <c r="E94" s="227" t="s">
        <v>19</v>
      </c>
      <c r="F94" s="228" t="s">
        <v>265</v>
      </c>
      <c r="G94" s="226"/>
      <c r="H94" s="229">
        <v>9.8399999999999999</v>
      </c>
      <c r="I94" s="230"/>
      <c r="J94" s="226"/>
      <c r="K94" s="226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137</v>
      </c>
      <c r="AU94" s="235" t="s">
        <v>81</v>
      </c>
      <c r="AV94" s="13" t="s">
        <v>81</v>
      </c>
      <c r="AW94" s="13" t="s">
        <v>33</v>
      </c>
      <c r="AX94" s="13" t="s">
        <v>71</v>
      </c>
      <c r="AY94" s="235" t="s">
        <v>124</v>
      </c>
    </row>
    <row r="95" s="13" customFormat="1">
      <c r="A95" s="13"/>
      <c r="B95" s="225"/>
      <c r="C95" s="226"/>
      <c r="D95" s="223" t="s">
        <v>137</v>
      </c>
      <c r="E95" s="227" t="s">
        <v>19</v>
      </c>
      <c r="F95" s="228" t="s">
        <v>266</v>
      </c>
      <c r="G95" s="226"/>
      <c r="H95" s="229">
        <v>23.984999999999999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137</v>
      </c>
      <c r="AU95" s="235" t="s">
        <v>81</v>
      </c>
      <c r="AV95" s="13" t="s">
        <v>81</v>
      </c>
      <c r="AW95" s="13" t="s">
        <v>33</v>
      </c>
      <c r="AX95" s="13" t="s">
        <v>71</v>
      </c>
      <c r="AY95" s="235" t="s">
        <v>124</v>
      </c>
    </row>
    <row r="96" s="14" customFormat="1">
      <c r="A96" s="14"/>
      <c r="B96" s="236"/>
      <c r="C96" s="237"/>
      <c r="D96" s="223" t="s">
        <v>137</v>
      </c>
      <c r="E96" s="238" t="s">
        <v>19</v>
      </c>
      <c r="F96" s="239" t="s">
        <v>139</v>
      </c>
      <c r="G96" s="237"/>
      <c r="H96" s="240">
        <v>33.825000000000003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137</v>
      </c>
      <c r="AU96" s="246" t="s">
        <v>81</v>
      </c>
      <c r="AV96" s="14" t="s">
        <v>131</v>
      </c>
      <c r="AW96" s="14" t="s">
        <v>33</v>
      </c>
      <c r="AX96" s="14" t="s">
        <v>79</v>
      </c>
      <c r="AY96" s="246" t="s">
        <v>124</v>
      </c>
    </row>
    <row r="97" s="2" customFormat="1" ht="24.15" customHeight="1">
      <c r="A97" s="39"/>
      <c r="B97" s="40"/>
      <c r="C97" s="205" t="s">
        <v>146</v>
      </c>
      <c r="D97" s="205" t="s">
        <v>126</v>
      </c>
      <c r="E97" s="206" t="s">
        <v>191</v>
      </c>
      <c r="F97" s="207" t="s">
        <v>192</v>
      </c>
      <c r="G97" s="208" t="s">
        <v>129</v>
      </c>
      <c r="H97" s="209">
        <v>33.825000000000003</v>
      </c>
      <c r="I97" s="210"/>
      <c r="J97" s="211">
        <f>ROUND(I97*H97,2)</f>
        <v>0</v>
      </c>
      <c r="K97" s="207" t="s">
        <v>130</v>
      </c>
      <c r="L97" s="45"/>
      <c r="M97" s="212" t="s">
        <v>19</v>
      </c>
      <c r="N97" s="213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131</v>
      </c>
      <c r="AT97" s="216" t="s">
        <v>126</v>
      </c>
      <c r="AU97" s="216" t="s">
        <v>81</v>
      </c>
      <c r="AY97" s="18" t="s">
        <v>124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131</v>
      </c>
      <c r="BM97" s="216" t="s">
        <v>268</v>
      </c>
    </row>
    <row r="98" s="2" customFormat="1">
      <c r="A98" s="39"/>
      <c r="B98" s="40"/>
      <c r="C98" s="41"/>
      <c r="D98" s="218" t="s">
        <v>133</v>
      </c>
      <c r="E98" s="41"/>
      <c r="F98" s="219" t="s">
        <v>194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133</v>
      </c>
      <c r="AU98" s="18" t="s">
        <v>81</v>
      </c>
    </row>
    <row r="99" s="13" customFormat="1">
      <c r="A99" s="13"/>
      <c r="B99" s="225"/>
      <c r="C99" s="226"/>
      <c r="D99" s="223" t="s">
        <v>137</v>
      </c>
      <c r="E99" s="227" t="s">
        <v>19</v>
      </c>
      <c r="F99" s="228" t="s">
        <v>265</v>
      </c>
      <c r="G99" s="226"/>
      <c r="H99" s="229">
        <v>9.8399999999999999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137</v>
      </c>
      <c r="AU99" s="235" t="s">
        <v>81</v>
      </c>
      <c r="AV99" s="13" t="s">
        <v>81</v>
      </c>
      <c r="AW99" s="13" t="s">
        <v>33</v>
      </c>
      <c r="AX99" s="13" t="s">
        <v>71</v>
      </c>
      <c r="AY99" s="235" t="s">
        <v>124</v>
      </c>
    </row>
    <row r="100" s="13" customFormat="1">
      <c r="A100" s="13"/>
      <c r="B100" s="225"/>
      <c r="C100" s="226"/>
      <c r="D100" s="223" t="s">
        <v>137</v>
      </c>
      <c r="E100" s="227" t="s">
        <v>19</v>
      </c>
      <c r="F100" s="228" t="s">
        <v>266</v>
      </c>
      <c r="G100" s="226"/>
      <c r="H100" s="229">
        <v>23.984999999999999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137</v>
      </c>
      <c r="AU100" s="235" t="s">
        <v>81</v>
      </c>
      <c r="AV100" s="13" t="s">
        <v>81</v>
      </c>
      <c r="AW100" s="13" t="s">
        <v>33</v>
      </c>
      <c r="AX100" s="13" t="s">
        <v>71</v>
      </c>
      <c r="AY100" s="235" t="s">
        <v>124</v>
      </c>
    </row>
    <row r="101" s="14" customFormat="1">
      <c r="A101" s="14"/>
      <c r="B101" s="236"/>
      <c r="C101" s="237"/>
      <c r="D101" s="223" t="s">
        <v>137</v>
      </c>
      <c r="E101" s="238" t="s">
        <v>19</v>
      </c>
      <c r="F101" s="239" t="s">
        <v>139</v>
      </c>
      <c r="G101" s="237"/>
      <c r="H101" s="240">
        <v>33.825000000000003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137</v>
      </c>
      <c r="AU101" s="246" t="s">
        <v>81</v>
      </c>
      <c r="AV101" s="14" t="s">
        <v>131</v>
      </c>
      <c r="AW101" s="14" t="s">
        <v>33</v>
      </c>
      <c r="AX101" s="14" t="s">
        <v>79</v>
      </c>
      <c r="AY101" s="246" t="s">
        <v>124</v>
      </c>
    </row>
    <row r="102" s="12" customFormat="1" ht="22.8" customHeight="1">
      <c r="A102" s="12"/>
      <c r="B102" s="189"/>
      <c r="C102" s="190"/>
      <c r="D102" s="191" t="s">
        <v>70</v>
      </c>
      <c r="E102" s="203" t="s">
        <v>131</v>
      </c>
      <c r="F102" s="203" t="s">
        <v>216</v>
      </c>
      <c r="G102" s="190"/>
      <c r="H102" s="190"/>
      <c r="I102" s="193"/>
      <c r="J102" s="204">
        <f>BK102</f>
        <v>0</v>
      </c>
      <c r="K102" s="190"/>
      <c r="L102" s="195"/>
      <c r="M102" s="196"/>
      <c r="N102" s="197"/>
      <c r="O102" s="197"/>
      <c r="P102" s="198">
        <f>SUM(P103:P108)</f>
        <v>0</v>
      </c>
      <c r="Q102" s="197"/>
      <c r="R102" s="198">
        <f>SUM(R103:R108)</f>
        <v>67.541759999999996</v>
      </c>
      <c r="S102" s="197"/>
      <c r="T102" s="199">
        <f>SUM(T103:T108)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0" t="s">
        <v>79</v>
      </c>
      <c r="AT102" s="201" t="s">
        <v>70</v>
      </c>
      <c r="AU102" s="201" t="s">
        <v>79</v>
      </c>
      <c r="AY102" s="200" t="s">
        <v>124</v>
      </c>
      <c r="BK102" s="202">
        <f>SUM(BK103:BK108)</f>
        <v>0</v>
      </c>
    </row>
    <row r="103" s="2" customFormat="1" ht="24.15" customHeight="1">
      <c r="A103" s="39"/>
      <c r="B103" s="40"/>
      <c r="C103" s="205" t="s">
        <v>131</v>
      </c>
      <c r="D103" s="205" t="s">
        <v>126</v>
      </c>
      <c r="E103" s="206" t="s">
        <v>239</v>
      </c>
      <c r="F103" s="207" t="s">
        <v>240</v>
      </c>
      <c r="G103" s="208" t="s">
        <v>129</v>
      </c>
      <c r="H103" s="209">
        <v>33.825000000000003</v>
      </c>
      <c r="I103" s="210"/>
      <c r="J103" s="211">
        <f>ROUND(I103*H103,2)</f>
        <v>0</v>
      </c>
      <c r="K103" s="207" t="s">
        <v>130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1.9967999999999999</v>
      </c>
      <c r="R103" s="214">
        <f>Q103*H103</f>
        <v>67.541759999999996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131</v>
      </c>
      <c r="AT103" s="216" t="s">
        <v>126</v>
      </c>
      <c r="AU103" s="216" t="s">
        <v>81</v>
      </c>
      <c r="AY103" s="18" t="s">
        <v>124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131</v>
      </c>
      <c r="BM103" s="216" t="s">
        <v>269</v>
      </c>
    </row>
    <row r="104" s="2" customFormat="1">
      <c r="A104" s="39"/>
      <c r="B104" s="40"/>
      <c r="C104" s="41"/>
      <c r="D104" s="218" t="s">
        <v>133</v>
      </c>
      <c r="E104" s="41"/>
      <c r="F104" s="219" t="s">
        <v>242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133</v>
      </c>
      <c r="AU104" s="18" t="s">
        <v>81</v>
      </c>
    </row>
    <row r="105" s="2" customFormat="1">
      <c r="A105" s="39"/>
      <c r="B105" s="40"/>
      <c r="C105" s="41"/>
      <c r="D105" s="223" t="s">
        <v>135</v>
      </c>
      <c r="E105" s="41"/>
      <c r="F105" s="224" t="s">
        <v>243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135</v>
      </c>
      <c r="AU105" s="18" t="s">
        <v>81</v>
      </c>
    </row>
    <row r="106" s="13" customFormat="1">
      <c r="A106" s="13"/>
      <c r="B106" s="225"/>
      <c r="C106" s="226"/>
      <c r="D106" s="223" t="s">
        <v>137</v>
      </c>
      <c r="E106" s="227" t="s">
        <v>19</v>
      </c>
      <c r="F106" s="228" t="s">
        <v>265</v>
      </c>
      <c r="G106" s="226"/>
      <c r="H106" s="229">
        <v>9.8399999999999999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137</v>
      </c>
      <c r="AU106" s="235" t="s">
        <v>81</v>
      </c>
      <c r="AV106" s="13" t="s">
        <v>81</v>
      </c>
      <c r="AW106" s="13" t="s">
        <v>33</v>
      </c>
      <c r="AX106" s="13" t="s">
        <v>71</v>
      </c>
      <c r="AY106" s="235" t="s">
        <v>124</v>
      </c>
    </row>
    <row r="107" s="13" customFormat="1">
      <c r="A107" s="13"/>
      <c r="B107" s="225"/>
      <c r="C107" s="226"/>
      <c r="D107" s="223" t="s">
        <v>137</v>
      </c>
      <c r="E107" s="227" t="s">
        <v>19</v>
      </c>
      <c r="F107" s="228" t="s">
        <v>266</v>
      </c>
      <c r="G107" s="226"/>
      <c r="H107" s="229">
        <v>23.984999999999999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137</v>
      </c>
      <c r="AU107" s="235" t="s">
        <v>81</v>
      </c>
      <c r="AV107" s="13" t="s">
        <v>81</v>
      </c>
      <c r="AW107" s="13" t="s">
        <v>33</v>
      </c>
      <c r="AX107" s="13" t="s">
        <v>71</v>
      </c>
      <c r="AY107" s="235" t="s">
        <v>124</v>
      </c>
    </row>
    <row r="108" s="14" customFormat="1">
      <c r="A108" s="14"/>
      <c r="B108" s="236"/>
      <c r="C108" s="237"/>
      <c r="D108" s="223" t="s">
        <v>137</v>
      </c>
      <c r="E108" s="238" t="s">
        <v>19</v>
      </c>
      <c r="F108" s="239" t="s">
        <v>139</v>
      </c>
      <c r="G108" s="237"/>
      <c r="H108" s="240">
        <v>33.825000000000003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137</v>
      </c>
      <c r="AU108" s="246" t="s">
        <v>81</v>
      </c>
      <c r="AV108" s="14" t="s">
        <v>131</v>
      </c>
      <c r="AW108" s="14" t="s">
        <v>33</v>
      </c>
      <c r="AX108" s="14" t="s">
        <v>79</v>
      </c>
      <c r="AY108" s="246" t="s">
        <v>124</v>
      </c>
    </row>
    <row r="109" s="12" customFormat="1" ht="22.8" customHeight="1">
      <c r="A109" s="12"/>
      <c r="B109" s="189"/>
      <c r="C109" s="190"/>
      <c r="D109" s="191" t="s">
        <v>70</v>
      </c>
      <c r="E109" s="203" t="s">
        <v>252</v>
      </c>
      <c r="F109" s="203" t="s">
        <v>253</v>
      </c>
      <c r="G109" s="190"/>
      <c r="H109" s="190"/>
      <c r="I109" s="193"/>
      <c r="J109" s="204">
        <f>BK109</f>
        <v>0</v>
      </c>
      <c r="K109" s="190"/>
      <c r="L109" s="195"/>
      <c r="M109" s="196"/>
      <c r="N109" s="197"/>
      <c r="O109" s="197"/>
      <c r="P109" s="198">
        <f>SUM(P110:P111)</f>
        <v>0</v>
      </c>
      <c r="Q109" s="197"/>
      <c r="R109" s="198">
        <f>SUM(R110:R111)</f>
        <v>0</v>
      </c>
      <c r="S109" s="197"/>
      <c r="T109" s="199">
        <f>SUM(T110:T111)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79</v>
      </c>
      <c r="AT109" s="201" t="s">
        <v>70</v>
      </c>
      <c r="AU109" s="201" t="s">
        <v>79</v>
      </c>
      <c r="AY109" s="200" t="s">
        <v>124</v>
      </c>
      <c r="BK109" s="202">
        <f>SUM(BK110:BK111)</f>
        <v>0</v>
      </c>
    </row>
    <row r="110" s="2" customFormat="1" ht="21.75" customHeight="1">
      <c r="A110" s="39"/>
      <c r="B110" s="40"/>
      <c r="C110" s="205" t="s">
        <v>176</v>
      </c>
      <c r="D110" s="205" t="s">
        <v>126</v>
      </c>
      <c r="E110" s="206" t="s">
        <v>255</v>
      </c>
      <c r="F110" s="207" t="s">
        <v>256</v>
      </c>
      <c r="G110" s="208" t="s">
        <v>257</v>
      </c>
      <c r="H110" s="209">
        <v>67.542000000000002</v>
      </c>
      <c r="I110" s="210"/>
      <c r="J110" s="211">
        <f>ROUND(I110*H110,2)</f>
        <v>0</v>
      </c>
      <c r="K110" s="207" t="s">
        <v>130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131</v>
      </c>
      <c r="AT110" s="216" t="s">
        <v>126</v>
      </c>
      <c r="AU110" s="216" t="s">
        <v>81</v>
      </c>
      <c r="AY110" s="18" t="s">
        <v>124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131</v>
      </c>
      <c r="BM110" s="216" t="s">
        <v>270</v>
      </c>
    </row>
    <row r="111" s="2" customFormat="1">
      <c r="A111" s="39"/>
      <c r="B111" s="40"/>
      <c r="C111" s="41"/>
      <c r="D111" s="218" t="s">
        <v>133</v>
      </c>
      <c r="E111" s="41"/>
      <c r="F111" s="219" t="s">
        <v>259</v>
      </c>
      <c r="G111" s="41"/>
      <c r="H111" s="41"/>
      <c r="I111" s="220"/>
      <c r="J111" s="41"/>
      <c r="K111" s="41"/>
      <c r="L111" s="45"/>
      <c r="M111" s="257"/>
      <c r="N111" s="258"/>
      <c r="O111" s="259"/>
      <c r="P111" s="259"/>
      <c r="Q111" s="259"/>
      <c r="R111" s="259"/>
      <c r="S111" s="259"/>
      <c r="T111" s="260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133</v>
      </c>
      <c r="AU111" s="18" t="s">
        <v>81</v>
      </c>
    </row>
    <row r="112" s="2" customFormat="1" ht="6.96" customHeight="1">
      <c r="A112" s="39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45"/>
      <c r="M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</sheetData>
  <sheetProtection sheet="1" autoFilter="0" formatColumns="0" formatRows="0" objects="1" scenarios="1" spinCount="100000" saltValue="FVZBTwbdVsR5Z35qLmgI1JeycwNn9YP4kiTAq8tXUjkPdlX80E2V7mwzgTjzHTHRF4OnC9ce05pHjyCHKAmX7A==" hashValue="leYMrwKnGtqCWC0/okJYnu7CwebvZECXObG2HjFHW7U/5SjFtDBGjS5qGJkIWxmQjHfgm0JIemMIuCDQBtSF7g==" algorithmName="SHA-512" password="CC35"/>
  <autoFilter ref="C82:K11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127751111"/>
    <hyperlink ref="F92" r:id="rId2" display="https://podminky.urs.cz/item/CS_URS_2025_01/162751117"/>
    <hyperlink ref="F98" r:id="rId3" display="https://podminky.urs.cz/item/CS_URS_2025_01/171251201"/>
    <hyperlink ref="F104" r:id="rId4" display="https://podminky.urs.cz/item/CS_URS_2025_01/463212111"/>
    <hyperlink ref="F111" r:id="rId5" display="https://podminky.urs.cz/item/CS_URS_2025_01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VT Vidnávka, Vidnava, km 1,040 - 1,500, PŠ 09/2024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271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100</v>
      </c>
      <c r="G12" s="39"/>
      <c r="H12" s="39"/>
      <c r="I12" s="133" t="s">
        <v>23</v>
      </c>
      <c r="J12" s="138" t="str">
        <f>'Rekapitulace stavby'!AN8</f>
        <v>30. 4. 2025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Povodí Odry, státní podnik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ROUND((SUM(BE84:BE128)),  2)</f>
        <v>0</v>
      </c>
      <c r="G33" s="39"/>
      <c r="H33" s="39"/>
      <c r="I33" s="149">
        <v>0.20999999999999999</v>
      </c>
      <c r="J33" s="148">
        <f>ROUND(((SUM(BE84:BE128))*I33),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ROUND((SUM(BF84:BF128)),  2)</f>
        <v>0</v>
      </c>
      <c r="G34" s="39"/>
      <c r="H34" s="39"/>
      <c r="I34" s="149">
        <v>0.12</v>
      </c>
      <c r="J34" s="148">
        <f>ROUND(((SUM(BF84:BF128))*I34),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ROUND((SUM(BG84:BG128)),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ROUND((SUM(BH84:BH128)),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ROUND((SUM(BI84:BI128)),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VT Vidnávka, Vidnava, km 1,040 - 1,500, PŠ 09/2024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SO-03 - Stabilizační stupeň 1,460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30. 4. 2025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Povodí Odry, státní podnik</v>
      </c>
      <c r="G54" s="41"/>
      <c r="H54" s="41"/>
      <c r="I54" s="33" t="s">
        <v>31</v>
      </c>
      <c r="J54" s="37" t="str">
        <f>E21</f>
        <v>Ing. Samková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Samková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105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106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107</v>
      </c>
      <c r="E62" s="175"/>
      <c r="F62" s="175"/>
      <c r="G62" s="175"/>
      <c r="H62" s="175"/>
      <c r="I62" s="175"/>
      <c r="J62" s="176">
        <f>J106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272</v>
      </c>
      <c r="E63" s="175"/>
      <c r="F63" s="175"/>
      <c r="G63" s="175"/>
      <c r="H63" s="175"/>
      <c r="I63" s="175"/>
      <c r="J63" s="176">
        <f>J119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108</v>
      </c>
      <c r="E64" s="175"/>
      <c r="F64" s="175"/>
      <c r="G64" s="175"/>
      <c r="H64" s="175"/>
      <c r="I64" s="175"/>
      <c r="J64" s="176">
        <f>J126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109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VT Vidnávka, Vidnava, km 1,040 - 1,500, PŠ 09/2024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98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SO-03 - Stabilizační stupeň 1,460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 xml:space="preserve"> </v>
      </c>
      <c r="G78" s="41"/>
      <c r="H78" s="41"/>
      <c r="I78" s="33" t="s">
        <v>23</v>
      </c>
      <c r="J78" s="73" t="str">
        <f>IF(J12="","",J12)</f>
        <v>30. 4. 2025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>Povodí Odry, státní podnik</v>
      </c>
      <c r="G80" s="41"/>
      <c r="H80" s="41"/>
      <c r="I80" s="33" t="s">
        <v>31</v>
      </c>
      <c r="J80" s="37" t="str">
        <f>E21</f>
        <v>Ing. Samková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>Ing. Samková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110</v>
      </c>
      <c r="D83" s="181" t="s">
        <v>56</v>
      </c>
      <c r="E83" s="181" t="s">
        <v>52</v>
      </c>
      <c r="F83" s="181" t="s">
        <v>53</v>
      </c>
      <c r="G83" s="181" t="s">
        <v>111</v>
      </c>
      <c r="H83" s="181" t="s">
        <v>112</v>
      </c>
      <c r="I83" s="181" t="s">
        <v>113</v>
      </c>
      <c r="J83" s="181" t="s">
        <v>103</v>
      </c>
      <c r="K83" s="182" t="s">
        <v>114</v>
      </c>
      <c r="L83" s="183"/>
      <c r="M83" s="93" t="s">
        <v>19</v>
      </c>
      <c r="N83" s="94" t="s">
        <v>41</v>
      </c>
      <c r="O83" s="94" t="s">
        <v>115</v>
      </c>
      <c r="P83" s="94" t="s">
        <v>116</v>
      </c>
      <c r="Q83" s="94" t="s">
        <v>117</v>
      </c>
      <c r="R83" s="94" t="s">
        <v>118</v>
      </c>
      <c r="S83" s="94" t="s">
        <v>119</v>
      </c>
      <c r="T83" s="95" t="s">
        <v>120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121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194.528256</v>
      </c>
      <c r="S84" s="97"/>
      <c r="T84" s="187">
        <f>T85</f>
        <v>0.126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70</v>
      </c>
      <c r="AU84" s="18" t="s">
        <v>104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70</v>
      </c>
      <c r="E85" s="192" t="s">
        <v>122</v>
      </c>
      <c r="F85" s="192" t="s">
        <v>123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P86+P106+P119+P126</f>
        <v>0</v>
      </c>
      <c r="Q85" s="197"/>
      <c r="R85" s="198">
        <f>R86+R106+R119+R126</f>
        <v>194.528256</v>
      </c>
      <c r="S85" s="197"/>
      <c r="T85" s="199">
        <f>T86+T106+T119+T126</f>
        <v>0.126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71</v>
      </c>
      <c r="AY85" s="200" t="s">
        <v>124</v>
      </c>
      <c r="BK85" s="202">
        <f>BK86+BK106+BK119+BK126</f>
        <v>0</v>
      </c>
    </row>
    <row r="86" s="12" customFormat="1" ht="22.8" customHeight="1">
      <c r="A86" s="12"/>
      <c r="B86" s="189"/>
      <c r="C86" s="190"/>
      <c r="D86" s="191" t="s">
        <v>70</v>
      </c>
      <c r="E86" s="203" t="s">
        <v>79</v>
      </c>
      <c r="F86" s="203" t="s">
        <v>125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SUM(P87:P105)</f>
        <v>0</v>
      </c>
      <c r="Q86" s="197"/>
      <c r="R86" s="198">
        <f>SUM(R87:R105)</f>
        <v>0</v>
      </c>
      <c r="S86" s="197"/>
      <c r="T86" s="199">
        <f>SUM(T87:T105)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79</v>
      </c>
      <c r="AT86" s="201" t="s">
        <v>70</v>
      </c>
      <c r="AU86" s="201" t="s">
        <v>79</v>
      </c>
      <c r="AY86" s="200" t="s">
        <v>124</v>
      </c>
      <c r="BK86" s="202">
        <f>SUM(BK87:BK105)</f>
        <v>0</v>
      </c>
    </row>
    <row r="87" s="2" customFormat="1" ht="33" customHeight="1">
      <c r="A87" s="39"/>
      <c r="B87" s="40"/>
      <c r="C87" s="205" t="s">
        <v>79</v>
      </c>
      <c r="D87" s="205" t="s">
        <v>126</v>
      </c>
      <c r="E87" s="206" t="s">
        <v>261</v>
      </c>
      <c r="F87" s="207" t="s">
        <v>262</v>
      </c>
      <c r="G87" s="208" t="s">
        <v>129</v>
      </c>
      <c r="H87" s="209">
        <v>97.420000000000002</v>
      </c>
      <c r="I87" s="210"/>
      <c r="J87" s="211">
        <f>ROUND(I87*H87,2)</f>
        <v>0</v>
      </c>
      <c r="K87" s="207" t="s">
        <v>130</v>
      </c>
      <c r="L87" s="45"/>
      <c r="M87" s="212" t="s">
        <v>19</v>
      </c>
      <c r="N87" s="213" t="s">
        <v>42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131</v>
      </c>
      <c r="AT87" s="216" t="s">
        <v>126</v>
      </c>
      <c r="AU87" s="216" t="s">
        <v>81</v>
      </c>
      <c r="AY87" s="18" t="s">
        <v>124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79</v>
      </c>
      <c r="BK87" s="217">
        <f>ROUND(I87*H87,2)</f>
        <v>0</v>
      </c>
      <c r="BL87" s="18" t="s">
        <v>131</v>
      </c>
      <c r="BM87" s="216" t="s">
        <v>273</v>
      </c>
    </row>
    <row r="88" s="2" customFormat="1">
      <c r="A88" s="39"/>
      <c r="B88" s="40"/>
      <c r="C88" s="41"/>
      <c r="D88" s="218" t="s">
        <v>133</v>
      </c>
      <c r="E88" s="41"/>
      <c r="F88" s="219" t="s">
        <v>264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133</v>
      </c>
      <c r="AU88" s="18" t="s">
        <v>81</v>
      </c>
    </row>
    <row r="89" s="13" customFormat="1">
      <c r="A89" s="13"/>
      <c r="B89" s="225"/>
      <c r="C89" s="226"/>
      <c r="D89" s="223" t="s">
        <v>137</v>
      </c>
      <c r="E89" s="227" t="s">
        <v>19</v>
      </c>
      <c r="F89" s="228" t="s">
        <v>274</v>
      </c>
      <c r="G89" s="226"/>
      <c r="H89" s="229">
        <v>20.59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137</v>
      </c>
      <c r="AU89" s="235" t="s">
        <v>81</v>
      </c>
      <c r="AV89" s="13" t="s">
        <v>81</v>
      </c>
      <c r="AW89" s="13" t="s">
        <v>33</v>
      </c>
      <c r="AX89" s="13" t="s">
        <v>71</v>
      </c>
      <c r="AY89" s="235" t="s">
        <v>124</v>
      </c>
    </row>
    <row r="90" s="13" customFormat="1">
      <c r="A90" s="13"/>
      <c r="B90" s="225"/>
      <c r="C90" s="226"/>
      <c r="D90" s="223" t="s">
        <v>137</v>
      </c>
      <c r="E90" s="227" t="s">
        <v>19</v>
      </c>
      <c r="F90" s="228" t="s">
        <v>275</v>
      </c>
      <c r="G90" s="226"/>
      <c r="H90" s="229">
        <v>39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137</v>
      </c>
      <c r="AU90" s="235" t="s">
        <v>81</v>
      </c>
      <c r="AV90" s="13" t="s">
        <v>81</v>
      </c>
      <c r="AW90" s="13" t="s">
        <v>33</v>
      </c>
      <c r="AX90" s="13" t="s">
        <v>71</v>
      </c>
      <c r="AY90" s="235" t="s">
        <v>124</v>
      </c>
    </row>
    <row r="91" s="13" customFormat="1">
      <c r="A91" s="13"/>
      <c r="B91" s="225"/>
      <c r="C91" s="226"/>
      <c r="D91" s="223" t="s">
        <v>137</v>
      </c>
      <c r="E91" s="227" t="s">
        <v>19</v>
      </c>
      <c r="F91" s="228" t="s">
        <v>276</v>
      </c>
      <c r="G91" s="226"/>
      <c r="H91" s="229">
        <v>37.829999999999998</v>
      </c>
      <c r="I91" s="230"/>
      <c r="J91" s="226"/>
      <c r="K91" s="226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137</v>
      </c>
      <c r="AU91" s="235" t="s">
        <v>81</v>
      </c>
      <c r="AV91" s="13" t="s">
        <v>81</v>
      </c>
      <c r="AW91" s="13" t="s">
        <v>33</v>
      </c>
      <c r="AX91" s="13" t="s">
        <v>71</v>
      </c>
      <c r="AY91" s="235" t="s">
        <v>124</v>
      </c>
    </row>
    <row r="92" s="14" customFormat="1">
      <c r="A92" s="14"/>
      <c r="B92" s="236"/>
      <c r="C92" s="237"/>
      <c r="D92" s="223" t="s">
        <v>137</v>
      </c>
      <c r="E92" s="238" t="s">
        <v>19</v>
      </c>
      <c r="F92" s="239" t="s">
        <v>139</v>
      </c>
      <c r="G92" s="237"/>
      <c r="H92" s="240">
        <v>97.420000000000002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137</v>
      </c>
      <c r="AU92" s="246" t="s">
        <v>81</v>
      </c>
      <c r="AV92" s="14" t="s">
        <v>131</v>
      </c>
      <c r="AW92" s="14" t="s">
        <v>33</v>
      </c>
      <c r="AX92" s="14" t="s">
        <v>79</v>
      </c>
      <c r="AY92" s="246" t="s">
        <v>124</v>
      </c>
    </row>
    <row r="93" s="2" customFormat="1" ht="37.8" customHeight="1">
      <c r="A93" s="39"/>
      <c r="B93" s="40"/>
      <c r="C93" s="205" t="s">
        <v>81</v>
      </c>
      <c r="D93" s="205" t="s">
        <v>126</v>
      </c>
      <c r="E93" s="206" t="s">
        <v>177</v>
      </c>
      <c r="F93" s="207" t="s">
        <v>178</v>
      </c>
      <c r="G93" s="208" t="s">
        <v>129</v>
      </c>
      <c r="H93" s="209">
        <v>97.420000000000002</v>
      </c>
      <c r="I93" s="210"/>
      <c r="J93" s="211">
        <f>ROUND(I93*H93,2)</f>
        <v>0</v>
      </c>
      <c r="K93" s="207" t="s">
        <v>130</v>
      </c>
      <c r="L93" s="45"/>
      <c r="M93" s="212" t="s">
        <v>19</v>
      </c>
      <c r="N93" s="213" t="s">
        <v>42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131</v>
      </c>
      <c r="AT93" s="216" t="s">
        <v>126</v>
      </c>
      <c r="AU93" s="216" t="s">
        <v>81</v>
      </c>
      <c r="AY93" s="18" t="s">
        <v>124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131</v>
      </c>
      <c r="BM93" s="216" t="s">
        <v>277</v>
      </c>
    </row>
    <row r="94" s="2" customFormat="1">
      <c r="A94" s="39"/>
      <c r="B94" s="40"/>
      <c r="C94" s="41"/>
      <c r="D94" s="218" t="s">
        <v>133</v>
      </c>
      <c r="E94" s="41"/>
      <c r="F94" s="219" t="s">
        <v>180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133</v>
      </c>
      <c r="AU94" s="18" t="s">
        <v>81</v>
      </c>
    </row>
    <row r="95" s="2" customFormat="1">
      <c r="A95" s="39"/>
      <c r="B95" s="40"/>
      <c r="C95" s="41"/>
      <c r="D95" s="223" t="s">
        <v>135</v>
      </c>
      <c r="E95" s="41"/>
      <c r="F95" s="224" t="s">
        <v>181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135</v>
      </c>
      <c r="AU95" s="18" t="s">
        <v>81</v>
      </c>
    </row>
    <row r="96" s="13" customFormat="1">
      <c r="A96" s="13"/>
      <c r="B96" s="225"/>
      <c r="C96" s="226"/>
      <c r="D96" s="223" t="s">
        <v>137</v>
      </c>
      <c r="E96" s="227" t="s">
        <v>19</v>
      </c>
      <c r="F96" s="228" t="s">
        <v>274</v>
      </c>
      <c r="G96" s="226"/>
      <c r="H96" s="229">
        <v>20.59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137</v>
      </c>
      <c r="AU96" s="235" t="s">
        <v>81</v>
      </c>
      <c r="AV96" s="13" t="s">
        <v>81</v>
      </c>
      <c r="AW96" s="13" t="s">
        <v>33</v>
      </c>
      <c r="AX96" s="13" t="s">
        <v>71</v>
      </c>
      <c r="AY96" s="235" t="s">
        <v>124</v>
      </c>
    </row>
    <row r="97" s="13" customFormat="1">
      <c r="A97" s="13"/>
      <c r="B97" s="225"/>
      <c r="C97" s="226"/>
      <c r="D97" s="223" t="s">
        <v>137</v>
      </c>
      <c r="E97" s="227" t="s">
        <v>19</v>
      </c>
      <c r="F97" s="228" t="s">
        <v>275</v>
      </c>
      <c r="G97" s="226"/>
      <c r="H97" s="229">
        <v>39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137</v>
      </c>
      <c r="AU97" s="235" t="s">
        <v>81</v>
      </c>
      <c r="AV97" s="13" t="s">
        <v>81</v>
      </c>
      <c r="AW97" s="13" t="s">
        <v>33</v>
      </c>
      <c r="AX97" s="13" t="s">
        <v>71</v>
      </c>
      <c r="AY97" s="235" t="s">
        <v>124</v>
      </c>
    </row>
    <row r="98" s="13" customFormat="1">
      <c r="A98" s="13"/>
      <c r="B98" s="225"/>
      <c r="C98" s="226"/>
      <c r="D98" s="223" t="s">
        <v>137</v>
      </c>
      <c r="E98" s="227" t="s">
        <v>19</v>
      </c>
      <c r="F98" s="228" t="s">
        <v>276</v>
      </c>
      <c r="G98" s="226"/>
      <c r="H98" s="229">
        <v>37.829999999999998</v>
      </c>
      <c r="I98" s="230"/>
      <c r="J98" s="226"/>
      <c r="K98" s="226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137</v>
      </c>
      <c r="AU98" s="235" t="s">
        <v>81</v>
      </c>
      <c r="AV98" s="13" t="s">
        <v>81</v>
      </c>
      <c r="AW98" s="13" t="s">
        <v>33</v>
      </c>
      <c r="AX98" s="13" t="s">
        <v>71</v>
      </c>
      <c r="AY98" s="235" t="s">
        <v>124</v>
      </c>
    </row>
    <row r="99" s="14" customFormat="1">
      <c r="A99" s="14"/>
      <c r="B99" s="236"/>
      <c r="C99" s="237"/>
      <c r="D99" s="223" t="s">
        <v>137</v>
      </c>
      <c r="E99" s="238" t="s">
        <v>19</v>
      </c>
      <c r="F99" s="239" t="s">
        <v>139</v>
      </c>
      <c r="G99" s="237"/>
      <c r="H99" s="240">
        <v>97.420000000000002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137</v>
      </c>
      <c r="AU99" s="246" t="s">
        <v>81</v>
      </c>
      <c r="AV99" s="14" t="s">
        <v>131</v>
      </c>
      <c r="AW99" s="14" t="s">
        <v>33</v>
      </c>
      <c r="AX99" s="14" t="s">
        <v>79</v>
      </c>
      <c r="AY99" s="246" t="s">
        <v>124</v>
      </c>
    </row>
    <row r="100" s="2" customFormat="1" ht="24.15" customHeight="1">
      <c r="A100" s="39"/>
      <c r="B100" s="40"/>
      <c r="C100" s="205" t="s">
        <v>146</v>
      </c>
      <c r="D100" s="205" t="s">
        <v>126</v>
      </c>
      <c r="E100" s="206" t="s">
        <v>191</v>
      </c>
      <c r="F100" s="207" t="s">
        <v>192</v>
      </c>
      <c r="G100" s="208" t="s">
        <v>129</v>
      </c>
      <c r="H100" s="209">
        <v>97.420000000000002</v>
      </c>
      <c r="I100" s="210"/>
      <c r="J100" s="211">
        <f>ROUND(I100*H100,2)</f>
        <v>0</v>
      </c>
      <c r="K100" s="207" t="s">
        <v>130</v>
      </c>
      <c r="L100" s="45"/>
      <c r="M100" s="212" t="s">
        <v>19</v>
      </c>
      <c r="N100" s="213" t="s">
        <v>42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131</v>
      </c>
      <c r="AT100" s="216" t="s">
        <v>126</v>
      </c>
      <c r="AU100" s="216" t="s">
        <v>81</v>
      </c>
      <c r="AY100" s="18" t="s">
        <v>124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131</v>
      </c>
      <c r="BM100" s="216" t="s">
        <v>278</v>
      </c>
    </row>
    <row r="101" s="2" customFormat="1">
      <c r="A101" s="39"/>
      <c r="B101" s="40"/>
      <c r="C101" s="41"/>
      <c r="D101" s="218" t="s">
        <v>133</v>
      </c>
      <c r="E101" s="41"/>
      <c r="F101" s="219" t="s">
        <v>194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133</v>
      </c>
      <c r="AU101" s="18" t="s">
        <v>81</v>
      </c>
    </row>
    <row r="102" s="13" customFormat="1">
      <c r="A102" s="13"/>
      <c r="B102" s="225"/>
      <c r="C102" s="226"/>
      <c r="D102" s="223" t="s">
        <v>137</v>
      </c>
      <c r="E102" s="227" t="s">
        <v>19</v>
      </c>
      <c r="F102" s="228" t="s">
        <v>274</v>
      </c>
      <c r="G102" s="226"/>
      <c r="H102" s="229">
        <v>20.59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137</v>
      </c>
      <c r="AU102" s="235" t="s">
        <v>81</v>
      </c>
      <c r="AV102" s="13" t="s">
        <v>81</v>
      </c>
      <c r="AW102" s="13" t="s">
        <v>33</v>
      </c>
      <c r="AX102" s="13" t="s">
        <v>71</v>
      </c>
      <c r="AY102" s="235" t="s">
        <v>124</v>
      </c>
    </row>
    <row r="103" s="13" customFormat="1">
      <c r="A103" s="13"/>
      <c r="B103" s="225"/>
      <c r="C103" s="226"/>
      <c r="D103" s="223" t="s">
        <v>137</v>
      </c>
      <c r="E103" s="227" t="s">
        <v>19</v>
      </c>
      <c r="F103" s="228" t="s">
        <v>275</v>
      </c>
      <c r="G103" s="226"/>
      <c r="H103" s="229">
        <v>39</v>
      </c>
      <c r="I103" s="230"/>
      <c r="J103" s="226"/>
      <c r="K103" s="226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137</v>
      </c>
      <c r="AU103" s="235" t="s">
        <v>81</v>
      </c>
      <c r="AV103" s="13" t="s">
        <v>81</v>
      </c>
      <c r="AW103" s="13" t="s">
        <v>33</v>
      </c>
      <c r="AX103" s="13" t="s">
        <v>71</v>
      </c>
      <c r="AY103" s="235" t="s">
        <v>124</v>
      </c>
    </row>
    <row r="104" s="13" customFormat="1">
      <c r="A104" s="13"/>
      <c r="B104" s="225"/>
      <c r="C104" s="226"/>
      <c r="D104" s="223" t="s">
        <v>137</v>
      </c>
      <c r="E104" s="227" t="s">
        <v>19</v>
      </c>
      <c r="F104" s="228" t="s">
        <v>276</v>
      </c>
      <c r="G104" s="226"/>
      <c r="H104" s="229">
        <v>37.829999999999998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137</v>
      </c>
      <c r="AU104" s="235" t="s">
        <v>81</v>
      </c>
      <c r="AV104" s="13" t="s">
        <v>81</v>
      </c>
      <c r="AW104" s="13" t="s">
        <v>33</v>
      </c>
      <c r="AX104" s="13" t="s">
        <v>71</v>
      </c>
      <c r="AY104" s="235" t="s">
        <v>124</v>
      </c>
    </row>
    <row r="105" s="14" customFormat="1">
      <c r="A105" s="14"/>
      <c r="B105" s="236"/>
      <c r="C105" s="237"/>
      <c r="D105" s="223" t="s">
        <v>137</v>
      </c>
      <c r="E105" s="238" t="s">
        <v>19</v>
      </c>
      <c r="F105" s="239" t="s">
        <v>139</v>
      </c>
      <c r="G105" s="237"/>
      <c r="H105" s="240">
        <v>97.420000000000002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137</v>
      </c>
      <c r="AU105" s="246" t="s">
        <v>81</v>
      </c>
      <c r="AV105" s="14" t="s">
        <v>131</v>
      </c>
      <c r="AW105" s="14" t="s">
        <v>33</v>
      </c>
      <c r="AX105" s="14" t="s">
        <v>79</v>
      </c>
      <c r="AY105" s="246" t="s">
        <v>124</v>
      </c>
    </row>
    <row r="106" s="12" customFormat="1" ht="22.8" customHeight="1">
      <c r="A106" s="12"/>
      <c r="B106" s="189"/>
      <c r="C106" s="190"/>
      <c r="D106" s="191" t="s">
        <v>70</v>
      </c>
      <c r="E106" s="203" t="s">
        <v>131</v>
      </c>
      <c r="F106" s="203" t="s">
        <v>216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SUM(P107:P118)</f>
        <v>0</v>
      </c>
      <c r="Q106" s="197"/>
      <c r="R106" s="198">
        <f>SUM(R107:R118)</f>
        <v>194.528256</v>
      </c>
      <c r="S106" s="197"/>
      <c r="T106" s="199">
        <f>SUM(T107:T118)</f>
        <v>0.126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79</v>
      </c>
      <c r="AT106" s="201" t="s">
        <v>70</v>
      </c>
      <c r="AU106" s="201" t="s">
        <v>79</v>
      </c>
      <c r="AY106" s="200" t="s">
        <v>124</v>
      </c>
      <c r="BK106" s="202">
        <f>SUM(BK107:BK118)</f>
        <v>0</v>
      </c>
    </row>
    <row r="107" s="2" customFormat="1" ht="24.15" customHeight="1">
      <c r="A107" s="39"/>
      <c r="B107" s="40"/>
      <c r="C107" s="205" t="s">
        <v>131</v>
      </c>
      <c r="D107" s="205" t="s">
        <v>126</v>
      </c>
      <c r="E107" s="206" t="s">
        <v>239</v>
      </c>
      <c r="F107" s="207" t="s">
        <v>240</v>
      </c>
      <c r="G107" s="208" t="s">
        <v>129</v>
      </c>
      <c r="H107" s="209">
        <v>97.420000000000002</v>
      </c>
      <c r="I107" s="210"/>
      <c r="J107" s="211">
        <f>ROUND(I107*H107,2)</f>
        <v>0</v>
      </c>
      <c r="K107" s="207" t="s">
        <v>130</v>
      </c>
      <c r="L107" s="45"/>
      <c r="M107" s="212" t="s">
        <v>19</v>
      </c>
      <c r="N107" s="213" t="s">
        <v>42</v>
      </c>
      <c r="O107" s="85"/>
      <c r="P107" s="214">
        <f>O107*H107</f>
        <v>0</v>
      </c>
      <c r="Q107" s="214">
        <v>1.9967999999999999</v>
      </c>
      <c r="R107" s="214">
        <f>Q107*H107</f>
        <v>194.528256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131</v>
      </c>
      <c r="AT107" s="216" t="s">
        <v>126</v>
      </c>
      <c r="AU107" s="216" t="s">
        <v>81</v>
      </c>
      <c r="AY107" s="18" t="s">
        <v>124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79</v>
      </c>
      <c r="BK107" s="217">
        <f>ROUND(I107*H107,2)</f>
        <v>0</v>
      </c>
      <c r="BL107" s="18" t="s">
        <v>131</v>
      </c>
      <c r="BM107" s="216" t="s">
        <v>279</v>
      </c>
    </row>
    <row r="108" s="2" customFormat="1">
      <c r="A108" s="39"/>
      <c r="B108" s="40"/>
      <c r="C108" s="41"/>
      <c r="D108" s="218" t="s">
        <v>133</v>
      </c>
      <c r="E108" s="41"/>
      <c r="F108" s="219" t="s">
        <v>242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133</v>
      </c>
      <c r="AU108" s="18" t="s">
        <v>81</v>
      </c>
    </row>
    <row r="109" s="2" customFormat="1">
      <c r="A109" s="39"/>
      <c r="B109" s="40"/>
      <c r="C109" s="41"/>
      <c r="D109" s="223" t="s">
        <v>135</v>
      </c>
      <c r="E109" s="41"/>
      <c r="F109" s="224" t="s">
        <v>243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135</v>
      </c>
      <c r="AU109" s="18" t="s">
        <v>81</v>
      </c>
    </row>
    <row r="110" s="13" customFormat="1">
      <c r="A110" s="13"/>
      <c r="B110" s="225"/>
      <c r="C110" s="226"/>
      <c r="D110" s="223" t="s">
        <v>137</v>
      </c>
      <c r="E110" s="227" t="s">
        <v>19</v>
      </c>
      <c r="F110" s="228" t="s">
        <v>274</v>
      </c>
      <c r="G110" s="226"/>
      <c r="H110" s="229">
        <v>20.59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137</v>
      </c>
      <c r="AU110" s="235" t="s">
        <v>81</v>
      </c>
      <c r="AV110" s="13" t="s">
        <v>81</v>
      </c>
      <c r="AW110" s="13" t="s">
        <v>33</v>
      </c>
      <c r="AX110" s="13" t="s">
        <v>71</v>
      </c>
      <c r="AY110" s="235" t="s">
        <v>124</v>
      </c>
    </row>
    <row r="111" s="13" customFormat="1">
      <c r="A111" s="13"/>
      <c r="B111" s="225"/>
      <c r="C111" s="226"/>
      <c r="D111" s="223" t="s">
        <v>137</v>
      </c>
      <c r="E111" s="227" t="s">
        <v>19</v>
      </c>
      <c r="F111" s="228" t="s">
        <v>275</v>
      </c>
      <c r="G111" s="226"/>
      <c r="H111" s="229">
        <v>39</v>
      </c>
      <c r="I111" s="230"/>
      <c r="J111" s="226"/>
      <c r="K111" s="226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137</v>
      </c>
      <c r="AU111" s="235" t="s">
        <v>81</v>
      </c>
      <c r="AV111" s="13" t="s">
        <v>81</v>
      </c>
      <c r="AW111" s="13" t="s">
        <v>33</v>
      </c>
      <c r="AX111" s="13" t="s">
        <v>71</v>
      </c>
      <c r="AY111" s="235" t="s">
        <v>124</v>
      </c>
    </row>
    <row r="112" s="13" customFormat="1">
      <c r="A112" s="13"/>
      <c r="B112" s="225"/>
      <c r="C112" s="226"/>
      <c r="D112" s="223" t="s">
        <v>137</v>
      </c>
      <c r="E112" s="227" t="s">
        <v>19</v>
      </c>
      <c r="F112" s="228" t="s">
        <v>276</v>
      </c>
      <c r="G112" s="226"/>
      <c r="H112" s="229">
        <v>37.829999999999998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137</v>
      </c>
      <c r="AU112" s="235" t="s">
        <v>81</v>
      </c>
      <c r="AV112" s="13" t="s">
        <v>81</v>
      </c>
      <c r="AW112" s="13" t="s">
        <v>33</v>
      </c>
      <c r="AX112" s="13" t="s">
        <v>71</v>
      </c>
      <c r="AY112" s="235" t="s">
        <v>124</v>
      </c>
    </row>
    <row r="113" s="14" customFormat="1">
      <c r="A113" s="14"/>
      <c r="B113" s="236"/>
      <c r="C113" s="237"/>
      <c r="D113" s="223" t="s">
        <v>137</v>
      </c>
      <c r="E113" s="238" t="s">
        <v>19</v>
      </c>
      <c r="F113" s="239" t="s">
        <v>139</v>
      </c>
      <c r="G113" s="237"/>
      <c r="H113" s="240">
        <v>97.420000000000002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137</v>
      </c>
      <c r="AU113" s="246" t="s">
        <v>81</v>
      </c>
      <c r="AV113" s="14" t="s">
        <v>131</v>
      </c>
      <c r="AW113" s="14" t="s">
        <v>33</v>
      </c>
      <c r="AX113" s="14" t="s">
        <v>79</v>
      </c>
      <c r="AY113" s="246" t="s">
        <v>124</v>
      </c>
    </row>
    <row r="114" s="2" customFormat="1" ht="24.15" customHeight="1">
      <c r="A114" s="39"/>
      <c r="B114" s="40"/>
      <c r="C114" s="205" t="s">
        <v>176</v>
      </c>
      <c r="D114" s="205" t="s">
        <v>126</v>
      </c>
      <c r="E114" s="206" t="s">
        <v>280</v>
      </c>
      <c r="F114" s="207" t="s">
        <v>281</v>
      </c>
      <c r="G114" s="208" t="s">
        <v>282</v>
      </c>
      <c r="H114" s="209">
        <v>8.4000000000000004</v>
      </c>
      <c r="I114" s="210"/>
      <c r="J114" s="211">
        <f>ROUND(I114*H114,2)</f>
        <v>0</v>
      </c>
      <c r="K114" s="207" t="s">
        <v>130</v>
      </c>
      <c r="L114" s="45"/>
      <c r="M114" s="212" t="s">
        <v>19</v>
      </c>
      <c r="N114" s="213" t="s">
        <v>42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0.014999999999999999</v>
      </c>
      <c r="T114" s="215">
        <f>S114*H114</f>
        <v>0.126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131</v>
      </c>
      <c r="AT114" s="216" t="s">
        <v>126</v>
      </c>
      <c r="AU114" s="216" t="s">
        <v>81</v>
      </c>
      <c r="AY114" s="18" t="s">
        <v>124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131</v>
      </c>
      <c r="BM114" s="216" t="s">
        <v>283</v>
      </c>
    </row>
    <row r="115" s="2" customFormat="1">
      <c r="A115" s="39"/>
      <c r="B115" s="40"/>
      <c r="C115" s="41"/>
      <c r="D115" s="218" t="s">
        <v>133</v>
      </c>
      <c r="E115" s="41"/>
      <c r="F115" s="219" t="s">
        <v>284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133</v>
      </c>
      <c r="AU115" s="18" t="s">
        <v>81</v>
      </c>
    </row>
    <row r="116" s="2" customFormat="1">
      <c r="A116" s="39"/>
      <c r="B116" s="40"/>
      <c r="C116" s="41"/>
      <c r="D116" s="223" t="s">
        <v>135</v>
      </c>
      <c r="E116" s="41"/>
      <c r="F116" s="224" t="s">
        <v>285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135</v>
      </c>
      <c r="AU116" s="18" t="s">
        <v>81</v>
      </c>
    </row>
    <row r="117" s="13" customFormat="1">
      <c r="A117" s="13"/>
      <c r="B117" s="225"/>
      <c r="C117" s="226"/>
      <c r="D117" s="223" t="s">
        <v>137</v>
      </c>
      <c r="E117" s="227" t="s">
        <v>19</v>
      </c>
      <c r="F117" s="228" t="s">
        <v>286</v>
      </c>
      <c r="G117" s="226"/>
      <c r="H117" s="229">
        <v>8.4000000000000004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137</v>
      </c>
      <c r="AU117" s="235" t="s">
        <v>81</v>
      </c>
      <c r="AV117" s="13" t="s">
        <v>81</v>
      </c>
      <c r="AW117" s="13" t="s">
        <v>33</v>
      </c>
      <c r="AX117" s="13" t="s">
        <v>71</v>
      </c>
      <c r="AY117" s="235" t="s">
        <v>124</v>
      </c>
    </row>
    <row r="118" s="14" customFormat="1">
      <c r="A118" s="14"/>
      <c r="B118" s="236"/>
      <c r="C118" s="237"/>
      <c r="D118" s="223" t="s">
        <v>137</v>
      </c>
      <c r="E118" s="238" t="s">
        <v>19</v>
      </c>
      <c r="F118" s="239" t="s">
        <v>139</v>
      </c>
      <c r="G118" s="237"/>
      <c r="H118" s="240">
        <v>8.4000000000000004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137</v>
      </c>
      <c r="AU118" s="246" t="s">
        <v>81</v>
      </c>
      <c r="AV118" s="14" t="s">
        <v>131</v>
      </c>
      <c r="AW118" s="14" t="s">
        <v>33</v>
      </c>
      <c r="AX118" s="14" t="s">
        <v>79</v>
      </c>
      <c r="AY118" s="246" t="s">
        <v>124</v>
      </c>
    </row>
    <row r="119" s="12" customFormat="1" ht="22.8" customHeight="1">
      <c r="A119" s="12"/>
      <c r="B119" s="189"/>
      <c r="C119" s="190"/>
      <c r="D119" s="191" t="s">
        <v>70</v>
      </c>
      <c r="E119" s="203" t="s">
        <v>287</v>
      </c>
      <c r="F119" s="203" t="s">
        <v>288</v>
      </c>
      <c r="G119" s="190"/>
      <c r="H119" s="190"/>
      <c r="I119" s="193"/>
      <c r="J119" s="204">
        <f>BK119</f>
        <v>0</v>
      </c>
      <c r="K119" s="190"/>
      <c r="L119" s="195"/>
      <c r="M119" s="196"/>
      <c r="N119" s="197"/>
      <c r="O119" s="197"/>
      <c r="P119" s="198">
        <f>SUM(P120:P125)</f>
        <v>0</v>
      </c>
      <c r="Q119" s="197"/>
      <c r="R119" s="198">
        <f>SUM(R120:R125)</f>
        <v>0</v>
      </c>
      <c r="S119" s="197"/>
      <c r="T119" s="199">
        <f>SUM(T120:T125)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0" t="s">
        <v>79</v>
      </c>
      <c r="AT119" s="201" t="s">
        <v>70</v>
      </c>
      <c r="AU119" s="201" t="s">
        <v>79</v>
      </c>
      <c r="AY119" s="200" t="s">
        <v>124</v>
      </c>
      <c r="BK119" s="202">
        <f>SUM(BK120:BK125)</f>
        <v>0</v>
      </c>
    </row>
    <row r="120" s="2" customFormat="1" ht="24.15" customHeight="1">
      <c r="A120" s="39"/>
      <c r="B120" s="40"/>
      <c r="C120" s="205" t="s">
        <v>184</v>
      </c>
      <c r="D120" s="205" t="s">
        <v>126</v>
      </c>
      <c r="E120" s="206" t="s">
        <v>289</v>
      </c>
      <c r="F120" s="207" t="s">
        <v>290</v>
      </c>
      <c r="G120" s="208" t="s">
        <v>257</v>
      </c>
      <c r="H120" s="209">
        <v>0.126</v>
      </c>
      <c r="I120" s="210"/>
      <c r="J120" s="211">
        <f>ROUND(I120*H120,2)</f>
        <v>0</v>
      </c>
      <c r="K120" s="207" t="s">
        <v>130</v>
      </c>
      <c r="L120" s="45"/>
      <c r="M120" s="212" t="s">
        <v>19</v>
      </c>
      <c r="N120" s="213" t="s">
        <v>42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131</v>
      </c>
      <c r="AT120" s="216" t="s">
        <v>126</v>
      </c>
      <c r="AU120" s="216" t="s">
        <v>81</v>
      </c>
      <c r="AY120" s="18" t="s">
        <v>124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131</v>
      </c>
      <c r="BM120" s="216" t="s">
        <v>291</v>
      </c>
    </row>
    <row r="121" s="2" customFormat="1">
      <c r="A121" s="39"/>
      <c r="B121" s="40"/>
      <c r="C121" s="41"/>
      <c r="D121" s="218" t="s">
        <v>133</v>
      </c>
      <c r="E121" s="41"/>
      <c r="F121" s="219" t="s">
        <v>292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133</v>
      </c>
      <c r="AU121" s="18" t="s">
        <v>81</v>
      </c>
    </row>
    <row r="122" s="2" customFormat="1">
      <c r="A122" s="39"/>
      <c r="B122" s="40"/>
      <c r="C122" s="41"/>
      <c r="D122" s="223" t="s">
        <v>135</v>
      </c>
      <c r="E122" s="41"/>
      <c r="F122" s="224" t="s">
        <v>293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135</v>
      </c>
      <c r="AU122" s="18" t="s">
        <v>81</v>
      </c>
    </row>
    <row r="123" s="2" customFormat="1" ht="24.15" customHeight="1">
      <c r="A123" s="39"/>
      <c r="B123" s="40"/>
      <c r="C123" s="205" t="s">
        <v>190</v>
      </c>
      <c r="D123" s="205" t="s">
        <v>126</v>
      </c>
      <c r="E123" s="206" t="s">
        <v>294</v>
      </c>
      <c r="F123" s="207" t="s">
        <v>295</v>
      </c>
      <c r="G123" s="208" t="s">
        <v>257</v>
      </c>
      <c r="H123" s="209">
        <v>0.126</v>
      </c>
      <c r="I123" s="210"/>
      <c r="J123" s="211">
        <f>ROUND(I123*H123,2)</f>
        <v>0</v>
      </c>
      <c r="K123" s="207" t="s">
        <v>130</v>
      </c>
      <c r="L123" s="45"/>
      <c r="M123" s="212" t="s">
        <v>19</v>
      </c>
      <c r="N123" s="213" t="s">
        <v>42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131</v>
      </c>
      <c r="AT123" s="216" t="s">
        <v>126</v>
      </c>
      <c r="AU123" s="216" t="s">
        <v>81</v>
      </c>
      <c r="AY123" s="18" t="s">
        <v>124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79</v>
      </c>
      <c r="BK123" s="217">
        <f>ROUND(I123*H123,2)</f>
        <v>0</v>
      </c>
      <c r="BL123" s="18" t="s">
        <v>131</v>
      </c>
      <c r="BM123" s="216" t="s">
        <v>296</v>
      </c>
    </row>
    <row r="124" s="2" customFormat="1">
      <c r="A124" s="39"/>
      <c r="B124" s="40"/>
      <c r="C124" s="41"/>
      <c r="D124" s="218" t="s">
        <v>133</v>
      </c>
      <c r="E124" s="41"/>
      <c r="F124" s="219" t="s">
        <v>297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133</v>
      </c>
      <c r="AU124" s="18" t="s">
        <v>81</v>
      </c>
    </row>
    <row r="125" s="2" customFormat="1">
      <c r="A125" s="39"/>
      <c r="B125" s="40"/>
      <c r="C125" s="41"/>
      <c r="D125" s="223" t="s">
        <v>135</v>
      </c>
      <c r="E125" s="41"/>
      <c r="F125" s="224" t="s">
        <v>293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135</v>
      </c>
      <c r="AU125" s="18" t="s">
        <v>81</v>
      </c>
    </row>
    <row r="126" s="12" customFormat="1" ht="22.8" customHeight="1">
      <c r="A126" s="12"/>
      <c r="B126" s="189"/>
      <c r="C126" s="190"/>
      <c r="D126" s="191" t="s">
        <v>70</v>
      </c>
      <c r="E126" s="203" t="s">
        <v>252</v>
      </c>
      <c r="F126" s="203" t="s">
        <v>253</v>
      </c>
      <c r="G126" s="190"/>
      <c r="H126" s="190"/>
      <c r="I126" s="193"/>
      <c r="J126" s="204">
        <f>BK126</f>
        <v>0</v>
      </c>
      <c r="K126" s="190"/>
      <c r="L126" s="195"/>
      <c r="M126" s="196"/>
      <c r="N126" s="197"/>
      <c r="O126" s="197"/>
      <c r="P126" s="198">
        <f>SUM(P127:P128)</f>
        <v>0</v>
      </c>
      <c r="Q126" s="197"/>
      <c r="R126" s="198">
        <f>SUM(R127:R128)</f>
        <v>0</v>
      </c>
      <c r="S126" s="197"/>
      <c r="T126" s="199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0" t="s">
        <v>79</v>
      </c>
      <c r="AT126" s="201" t="s">
        <v>70</v>
      </c>
      <c r="AU126" s="201" t="s">
        <v>79</v>
      </c>
      <c r="AY126" s="200" t="s">
        <v>124</v>
      </c>
      <c r="BK126" s="202">
        <f>SUM(BK127:BK128)</f>
        <v>0</v>
      </c>
    </row>
    <row r="127" s="2" customFormat="1" ht="21.75" customHeight="1">
      <c r="A127" s="39"/>
      <c r="B127" s="40"/>
      <c r="C127" s="205" t="s">
        <v>196</v>
      </c>
      <c r="D127" s="205" t="s">
        <v>126</v>
      </c>
      <c r="E127" s="206" t="s">
        <v>255</v>
      </c>
      <c r="F127" s="207" t="s">
        <v>256</v>
      </c>
      <c r="G127" s="208" t="s">
        <v>257</v>
      </c>
      <c r="H127" s="209">
        <v>194.52799999999999</v>
      </c>
      <c r="I127" s="210"/>
      <c r="J127" s="211">
        <f>ROUND(I127*H127,2)</f>
        <v>0</v>
      </c>
      <c r="K127" s="207" t="s">
        <v>130</v>
      </c>
      <c r="L127" s="45"/>
      <c r="M127" s="212" t="s">
        <v>19</v>
      </c>
      <c r="N127" s="213" t="s">
        <v>42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131</v>
      </c>
      <c r="AT127" s="216" t="s">
        <v>126</v>
      </c>
      <c r="AU127" s="216" t="s">
        <v>81</v>
      </c>
      <c r="AY127" s="18" t="s">
        <v>124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79</v>
      </c>
      <c r="BK127" s="217">
        <f>ROUND(I127*H127,2)</f>
        <v>0</v>
      </c>
      <c r="BL127" s="18" t="s">
        <v>131</v>
      </c>
      <c r="BM127" s="216" t="s">
        <v>298</v>
      </c>
    </row>
    <row r="128" s="2" customFormat="1">
      <c r="A128" s="39"/>
      <c r="B128" s="40"/>
      <c r="C128" s="41"/>
      <c r="D128" s="218" t="s">
        <v>133</v>
      </c>
      <c r="E128" s="41"/>
      <c r="F128" s="219" t="s">
        <v>259</v>
      </c>
      <c r="G128" s="41"/>
      <c r="H128" s="41"/>
      <c r="I128" s="220"/>
      <c r="J128" s="41"/>
      <c r="K128" s="41"/>
      <c r="L128" s="45"/>
      <c r="M128" s="257"/>
      <c r="N128" s="258"/>
      <c r="O128" s="259"/>
      <c r="P128" s="259"/>
      <c r="Q128" s="259"/>
      <c r="R128" s="259"/>
      <c r="S128" s="259"/>
      <c r="T128" s="260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133</v>
      </c>
      <c r="AU128" s="18" t="s">
        <v>81</v>
      </c>
    </row>
    <row r="129" s="2" customFormat="1" ht="6.96" customHeight="1">
      <c r="A129" s="39"/>
      <c r="B129" s="60"/>
      <c r="C129" s="61"/>
      <c r="D129" s="61"/>
      <c r="E129" s="61"/>
      <c r="F129" s="61"/>
      <c r="G129" s="61"/>
      <c r="H129" s="61"/>
      <c r="I129" s="61"/>
      <c r="J129" s="61"/>
      <c r="K129" s="61"/>
      <c r="L129" s="45"/>
      <c r="M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</sheetData>
  <sheetProtection sheet="1" autoFilter="0" formatColumns="0" formatRows="0" objects="1" scenarios="1" spinCount="100000" saltValue="udpUU519uP7BT8wzNQirgUHRJEH5OLj7Z8/JnIbzXTUhhg9R/CFM8ALeNBwf28DXk9/gQqxLKb+akI30xSielQ==" hashValue="a7G5DCJkKn9O2JFUyw1zYRfNjUnS5Yn22RE2+MxMZc3ci9KRgV4DGJAwPQm7n1tGOV4kMvHILVeEm5lMcqH13Q==" algorithmName="SHA-512" password="CC35"/>
  <autoFilter ref="C83:K12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127751111"/>
    <hyperlink ref="F94" r:id="rId2" display="https://podminky.urs.cz/item/CS_URS_2025_01/162751117"/>
    <hyperlink ref="F101" r:id="rId3" display="https://podminky.urs.cz/item/CS_URS_2025_01/171251201"/>
    <hyperlink ref="F108" r:id="rId4" display="https://podminky.urs.cz/item/CS_URS_2025_01/463212111"/>
    <hyperlink ref="F115" r:id="rId5" display="https://podminky.urs.cz/item/CS_URS_2025_01/467952011"/>
    <hyperlink ref="F121" r:id="rId6" display="https://podminky.urs.cz/item/CS_URS_2025_01/997321511"/>
    <hyperlink ref="F124" r:id="rId7" display="https://podminky.urs.cz/item/CS_URS_2025_01/997321519"/>
    <hyperlink ref="F128" r:id="rId8" display="https://podminky.urs.cz/item/CS_URS_2025_01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VT Vidnávka, Vidnava, km 1,040 - 1,500, PŠ 09/2024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299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100</v>
      </c>
      <c r="G12" s="39"/>
      <c r="H12" s="39"/>
      <c r="I12" s="133" t="s">
        <v>23</v>
      </c>
      <c r="J12" s="138" t="str">
        <f>'Rekapitulace stavby'!AN8</f>
        <v>30. 4. 2025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Povodí Odry, státní podnik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ROUND((SUM(BE83:BE108)),  2)</f>
        <v>0</v>
      </c>
      <c r="G33" s="39"/>
      <c r="H33" s="39"/>
      <c r="I33" s="149">
        <v>0.20999999999999999</v>
      </c>
      <c r="J33" s="148">
        <f>ROUND(((SUM(BE83:BE108))*I33),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ROUND((SUM(BF83:BF108)),  2)</f>
        <v>0</v>
      </c>
      <c r="G34" s="39"/>
      <c r="H34" s="39"/>
      <c r="I34" s="149">
        <v>0.12</v>
      </c>
      <c r="J34" s="148">
        <f>ROUND(((SUM(BF83:BF108))*I34),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ROUND((SUM(BG83:BG108)),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ROUND((SUM(BH83:BH108)),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ROUND((SUM(BI83:BI108)),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VT Vidnávka, Vidnava, km 1,040 - 1,500, PŠ 09/2024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SO-04 - Brod km 1,055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30. 4. 2025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Povodí Odry, státní podnik</v>
      </c>
      <c r="G54" s="41"/>
      <c r="H54" s="41"/>
      <c r="I54" s="33" t="s">
        <v>31</v>
      </c>
      <c r="J54" s="37" t="str">
        <f>E21</f>
        <v>Ing. Samková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Samková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105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106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107</v>
      </c>
      <c r="E62" s="175"/>
      <c r="F62" s="175"/>
      <c r="G62" s="175"/>
      <c r="H62" s="175"/>
      <c r="I62" s="175"/>
      <c r="J62" s="176">
        <f>J99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108</v>
      </c>
      <c r="E63" s="175"/>
      <c r="F63" s="175"/>
      <c r="G63" s="175"/>
      <c r="H63" s="175"/>
      <c r="I63" s="175"/>
      <c r="J63" s="176">
        <f>J106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109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VT Vidnávka, Vidnava, km 1,040 - 1,500, PŠ 09/2024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98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SO-04 - Brod km 1,055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 xml:space="preserve"> </v>
      </c>
      <c r="G77" s="41"/>
      <c r="H77" s="41"/>
      <c r="I77" s="33" t="s">
        <v>23</v>
      </c>
      <c r="J77" s="73" t="str">
        <f>IF(J12="","",J12)</f>
        <v>30. 4. 2025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Povodí Odry, státní podnik</v>
      </c>
      <c r="G79" s="41"/>
      <c r="H79" s="41"/>
      <c r="I79" s="33" t="s">
        <v>31</v>
      </c>
      <c r="J79" s="37" t="str">
        <f>E21</f>
        <v>Ing. Samková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>Ing. Samková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110</v>
      </c>
      <c r="D82" s="181" t="s">
        <v>56</v>
      </c>
      <c r="E82" s="181" t="s">
        <v>52</v>
      </c>
      <c r="F82" s="181" t="s">
        <v>53</v>
      </c>
      <c r="G82" s="181" t="s">
        <v>111</v>
      </c>
      <c r="H82" s="181" t="s">
        <v>112</v>
      </c>
      <c r="I82" s="181" t="s">
        <v>113</v>
      </c>
      <c r="J82" s="181" t="s">
        <v>103</v>
      </c>
      <c r="K82" s="182" t="s">
        <v>114</v>
      </c>
      <c r="L82" s="183"/>
      <c r="M82" s="93" t="s">
        <v>19</v>
      </c>
      <c r="N82" s="94" t="s">
        <v>41</v>
      </c>
      <c r="O82" s="94" t="s">
        <v>115</v>
      </c>
      <c r="P82" s="94" t="s">
        <v>116</v>
      </c>
      <c r="Q82" s="94" t="s">
        <v>117</v>
      </c>
      <c r="R82" s="94" t="s">
        <v>118</v>
      </c>
      <c r="S82" s="94" t="s">
        <v>119</v>
      </c>
      <c r="T82" s="95" t="s">
        <v>120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121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195.63647999999998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70</v>
      </c>
      <c r="AU83" s="18" t="s">
        <v>104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70</v>
      </c>
      <c r="E84" s="192" t="s">
        <v>122</v>
      </c>
      <c r="F84" s="192" t="s">
        <v>123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P85+P99+P106</f>
        <v>0</v>
      </c>
      <c r="Q84" s="197"/>
      <c r="R84" s="198">
        <f>R85+R99+R106</f>
        <v>195.63647999999998</v>
      </c>
      <c r="S84" s="197"/>
      <c r="T84" s="199">
        <f>T85+T99+T106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79</v>
      </c>
      <c r="AT84" s="201" t="s">
        <v>70</v>
      </c>
      <c r="AU84" s="201" t="s">
        <v>71</v>
      </c>
      <c r="AY84" s="200" t="s">
        <v>124</v>
      </c>
      <c r="BK84" s="202">
        <f>BK85+BK99+BK106</f>
        <v>0</v>
      </c>
    </row>
    <row r="85" s="12" customFormat="1" ht="22.8" customHeight="1">
      <c r="A85" s="12"/>
      <c r="B85" s="189"/>
      <c r="C85" s="190"/>
      <c r="D85" s="191" t="s">
        <v>70</v>
      </c>
      <c r="E85" s="203" t="s">
        <v>79</v>
      </c>
      <c r="F85" s="203" t="s">
        <v>125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SUM(P86:P98)</f>
        <v>0</v>
      </c>
      <c r="Q85" s="197"/>
      <c r="R85" s="198">
        <f>SUM(R86:R98)</f>
        <v>0</v>
      </c>
      <c r="S85" s="197"/>
      <c r="T85" s="199">
        <f>SUM(T86:T98)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79</v>
      </c>
      <c r="AY85" s="200" t="s">
        <v>124</v>
      </c>
      <c r="BK85" s="202">
        <f>SUM(BK86:BK98)</f>
        <v>0</v>
      </c>
    </row>
    <row r="86" s="2" customFormat="1" ht="33" customHeight="1">
      <c r="A86" s="39"/>
      <c r="B86" s="40"/>
      <c r="C86" s="205" t="s">
        <v>79</v>
      </c>
      <c r="D86" s="205" t="s">
        <v>126</v>
      </c>
      <c r="E86" s="206" t="s">
        <v>261</v>
      </c>
      <c r="F86" s="207" t="s">
        <v>262</v>
      </c>
      <c r="G86" s="208" t="s">
        <v>129</v>
      </c>
      <c r="H86" s="209">
        <v>78</v>
      </c>
      <c r="I86" s="210"/>
      <c r="J86" s="211">
        <f>ROUND(I86*H86,2)</f>
        <v>0</v>
      </c>
      <c r="K86" s="207" t="s">
        <v>130</v>
      </c>
      <c r="L86" s="45"/>
      <c r="M86" s="212" t="s">
        <v>19</v>
      </c>
      <c r="N86" s="213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131</v>
      </c>
      <c r="AT86" s="216" t="s">
        <v>126</v>
      </c>
      <c r="AU86" s="216" t="s">
        <v>81</v>
      </c>
      <c r="AY86" s="18" t="s">
        <v>124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131</v>
      </c>
      <c r="BM86" s="216" t="s">
        <v>300</v>
      </c>
    </row>
    <row r="87" s="2" customFormat="1">
      <c r="A87" s="39"/>
      <c r="B87" s="40"/>
      <c r="C87" s="41"/>
      <c r="D87" s="218" t="s">
        <v>133</v>
      </c>
      <c r="E87" s="41"/>
      <c r="F87" s="219" t="s">
        <v>264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133</v>
      </c>
      <c r="AU87" s="18" t="s">
        <v>81</v>
      </c>
    </row>
    <row r="88" s="13" customFormat="1">
      <c r="A88" s="13"/>
      <c r="B88" s="225"/>
      <c r="C88" s="226"/>
      <c r="D88" s="223" t="s">
        <v>137</v>
      </c>
      <c r="E88" s="227" t="s">
        <v>19</v>
      </c>
      <c r="F88" s="228" t="s">
        <v>301</v>
      </c>
      <c r="G88" s="226"/>
      <c r="H88" s="229">
        <v>78</v>
      </c>
      <c r="I88" s="230"/>
      <c r="J88" s="226"/>
      <c r="K88" s="226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137</v>
      </c>
      <c r="AU88" s="235" t="s">
        <v>81</v>
      </c>
      <c r="AV88" s="13" t="s">
        <v>81</v>
      </c>
      <c r="AW88" s="13" t="s">
        <v>33</v>
      </c>
      <c r="AX88" s="13" t="s">
        <v>71</v>
      </c>
      <c r="AY88" s="235" t="s">
        <v>124</v>
      </c>
    </row>
    <row r="89" s="14" customFormat="1">
      <c r="A89" s="14"/>
      <c r="B89" s="236"/>
      <c r="C89" s="237"/>
      <c r="D89" s="223" t="s">
        <v>137</v>
      </c>
      <c r="E89" s="238" t="s">
        <v>19</v>
      </c>
      <c r="F89" s="239" t="s">
        <v>139</v>
      </c>
      <c r="G89" s="237"/>
      <c r="H89" s="240">
        <v>78</v>
      </c>
      <c r="I89" s="241"/>
      <c r="J89" s="237"/>
      <c r="K89" s="237"/>
      <c r="L89" s="242"/>
      <c r="M89" s="243"/>
      <c r="N89" s="244"/>
      <c r="O89" s="244"/>
      <c r="P89" s="244"/>
      <c r="Q89" s="244"/>
      <c r="R89" s="244"/>
      <c r="S89" s="244"/>
      <c r="T89" s="245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6" t="s">
        <v>137</v>
      </c>
      <c r="AU89" s="246" t="s">
        <v>81</v>
      </c>
      <c r="AV89" s="14" t="s">
        <v>131</v>
      </c>
      <c r="AW89" s="14" t="s">
        <v>33</v>
      </c>
      <c r="AX89" s="14" t="s">
        <v>79</v>
      </c>
      <c r="AY89" s="246" t="s">
        <v>124</v>
      </c>
    </row>
    <row r="90" s="2" customFormat="1" ht="37.8" customHeight="1">
      <c r="A90" s="39"/>
      <c r="B90" s="40"/>
      <c r="C90" s="205" t="s">
        <v>81</v>
      </c>
      <c r="D90" s="205" t="s">
        <v>126</v>
      </c>
      <c r="E90" s="206" t="s">
        <v>177</v>
      </c>
      <c r="F90" s="207" t="s">
        <v>178</v>
      </c>
      <c r="G90" s="208" t="s">
        <v>129</v>
      </c>
      <c r="H90" s="209">
        <v>78</v>
      </c>
      <c r="I90" s="210"/>
      <c r="J90" s="211">
        <f>ROUND(I90*H90,2)</f>
        <v>0</v>
      </c>
      <c r="K90" s="207" t="s">
        <v>130</v>
      </c>
      <c r="L90" s="45"/>
      <c r="M90" s="212" t="s">
        <v>19</v>
      </c>
      <c r="N90" s="213" t="s">
        <v>42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131</v>
      </c>
      <c r="AT90" s="216" t="s">
        <v>126</v>
      </c>
      <c r="AU90" s="216" t="s">
        <v>81</v>
      </c>
      <c r="AY90" s="18" t="s">
        <v>124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131</v>
      </c>
      <c r="BM90" s="216" t="s">
        <v>302</v>
      </c>
    </row>
    <row r="91" s="2" customFormat="1">
      <c r="A91" s="39"/>
      <c r="B91" s="40"/>
      <c r="C91" s="41"/>
      <c r="D91" s="218" t="s">
        <v>133</v>
      </c>
      <c r="E91" s="41"/>
      <c r="F91" s="219" t="s">
        <v>180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133</v>
      </c>
      <c r="AU91" s="18" t="s">
        <v>81</v>
      </c>
    </row>
    <row r="92" s="2" customFormat="1">
      <c r="A92" s="39"/>
      <c r="B92" s="40"/>
      <c r="C92" s="41"/>
      <c r="D92" s="223" t="s">
        <v>135</v>
      </c>
      <c r="E92" s="41"/>
      <c r="F92" s="224" t="s">
        <v>181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135</v>
      </c>
      <c r="AU92" s="18" t="s">
        <v>81</v>
      </c>
    </row>
    <row r="93" s="13" customFormat="1">
      <c r="A93" s="13"/>
      <c r="B93" s="225"/>
      <c r="C93" s="226"/>
      <c r="D93" s="223" t="s">
        <v>137</v>
      </c>
      <c r="E93" s="227" t="s">
        <v>19</v>
      </c>
      <c r="F93" s="228" t="s">
        <v>301</v>
      </c>
      <c r="G93" s="226"/>
      <c r="H93" s="229">
        <v>78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137</v>
      </c>
      <c r="AU93" s="235" t="s">
        <v>81</v>
      </c>
      <c r="AV93" s="13" t="s">
        <v>81</v>
      </c>
      <c r="AW93" s="13" t="s">
        <v>33</v>
      </c>
      <c r="AX93" s="13" t="s">
        <v>71</v>
      </c>
      <c r="AY93" s="235" t="s">
        <v>124</v>
      </c>
    </row>
    <row r="94" s="14" customFormat="1">
      <c r="A94" s="14"/>
      <c r="B94" s="236"/>
      <c r="C94" s="237"/>
      <c r="D94" s="223" t="s">
        <v>137</v>
      </c>
      <c r="E94" s="238" t="s">
        <v>19</v>
      </c>
      <c r="F94" s="239" t="s">
        <v>139</v>
      </c>
      <c r="G94" s="237"/>
      <c r="H94" s="240">
        <v>78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137</v>
      </c>
      <c r="AU94" s="246" t="s">
        <v>81</v>
      </c>
      <c r="AV94" s="14" t="s">
        <v>131</v>
      </c>
      <c r="AW94" s="14" t="s">
        <v>33</v>
      </c>
      <c r="AX94" s="14" t="s">
        <v>79</v>
      </c>
      <c r="AY94" s="246" t="s">
        <v>124</v>
      </c>
    </row>
    <row r="95" s="2" customFormat="1" ht="24.15" customHeight="1">
      <c r="A95" s="39"/>
      <c r="B95" s="40"/>
      <c r="C95" s="205" t="s">
        <v>146</v>
      </c>
      <c r="D95" s="205" t="s">
        <v>126</v>
      </c>
      <c r="E95" s="206" t="s">
        <v>191</v>
      </c>
      <c r="F95" s="207" t="s">
        <v>192</v>
      </c>
      <c r="G95" s="208" t="s">
        <v>129</v>
      </c>
      <c r="H95" s="209">
        <v>78</v>
      </c>
      <c r="I95" s="210"/>
      <c r="J95" s="211">
        <f>ROUND(I95*H95,2)</f>
        <v>0</v>
      </c>
      <c r="K95" s="207" t="s">
        <v>130</v>
      </c>
      <c r="L95" s="45"/>
      <c r="M95" s="212" t="s">
        <v>19</v>
      </c>
      <c r="N95" s="213" t="s">
        <v>42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131</v>
      </c>
      <c r="AT95" s="216" t="s">
        <v>126</v>
      </c>
      <c r="AU95" s="216" t="s">
        <v>81</v>
      </c>
      <c r="AY95" s="18" t="s">
        <v>124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131</v>
      </c>
      <c r="BM95" s="216" t="s">
        <v>303</v>
      </c>
    </row>
    <row r="96" s="2" customFormat="1">
      <c r="A96" s="39"/>
      <c r="B96" s="40"/>
      <c r="C96" s="41"/>
      <c r="D96" s="218" t="s">
        <v>133</v>
      </c>
      <c r="E96" s="41"/>
      <c r="F96" s="219" t="s">
        <v>194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133</v>
      </c>
      <c r="AU96" s="18" t="s">
        <v>81</v>
      </c>
    </row>
    <row r="97" s="13" customFormat="1">
      <c r="A97" s="13"/>
      <c r="B97" s="225"/>
      <c r="C97" s="226"/>
      <c r="D97" s="223" t="s">
        <v>137</v>
      </c>
      <c r="E97" s="227" t="s">
        <v>19</v>
      </c>
      <c r="F97" s="228" t="s">
        <v>301</v>
      </c>
      <c r="G97" s="226"/>
      <c r="H97" s="229">
        <v>78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137</v>
      </c>
      <c r="AU97" s="235" t="s">
        <v>81</v>
      </c>
      <c r="AV97" s="13" t="s">
        <v>81</v>
      </c>
      <c r="AW97" s="13" t="s">
        <v>33</v>
      </c>
      <c r="AX97" s="13" t="s">
        <v>71</v>
      </c>
      <c r="AY97" s="235" t="s">
        <v>124</v>
      </c>
    </row>
    <row r="98" s="14" customFormat="1">
      <c r="A98" s="14"/>
      <c r="B98" s="236"/>
      <c r="C98" s="237"/>
      <c r="D98" s="223" t="s">
        <v>137</v>
      </c>
      <c r="E98" s="238" t="s">
        <v>19</v>
      </c>
      <c r="F98" s="239" t="s">
        <v>139</v>
      </c>
      <c r="G98" s="237"/>
      <c r="H98" s="240">
        <v>78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137</v>
      </c>
      <c r="AU98" s="246" t="s">
        <v>81</v>
      </c>
      <c r="AV98" s="14" t="s">
        <v>131</v>
      </c>
      <c r="AW98" s="14" t="s">
        <v>33</v>
      </c>
      <c r="AX98" s="14" t="s">
        <v>79</v>
      </c>
      <c r="AY98" s="246" t="s">
        <v>124</v>
      </c>
    </row>
    <row r="99" s="12" customFormat="1" ht="22.8" customHeight="1">
      <c r="A99" s="12"/>
      <c r="B99" s="189"/>
      <c r="C99" s="190"/>
      <c r="D99" s="191" t="s">
        <v>70</v>
      </c>
      <c r="E99" s="203" t="s">
        <v>131</v>
      </c>
      <c r="F99" s="203" t="s">
        <v>216</v>
      </c>
      <c r="G99" s="190"/>
      <c r="H99" s="190"/>
      <c r="I99" s="193"/>
      <c r="J99" s="204">
        <f>BK99</f>
        <v>0</v>
      </c>
      <c r="K99" s="190"/>
      <c r="L99" s="195"/>
      <c r="M99" s="196"/>
      <c r="N99" s="197"/>
      <c r="O99" s="197"/>
      <c r="P99" s="198">
        <f>SUM(P100:P105)</f>
        <v>0</v>
      </c>
      <c r="Q99" s="197"/>
      <c r="R99" s="198">
        <f>SUM(R100:R105)</f>
        <v>195.63647999999998</v>
      </c>
      <c r="S99" s="197"/>
      <c r="T99" s="199">
        <f>SUM(T100:T105)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0" t="s">
        <v>79</v>
      </c>
      <c r="AT99" s="201" t="s">
        <v>70</v>
      </c>
      <c r="AU99" s="201" t="s">
        <v>79</v>
      </c>
      <c r="AY99" s="200" t="s">
        <v>124</v>
      </c>
      <c r="BK99" s="202">
        <f>SUM(BK100:BK105)</f>
        <v>0</v>
      </c>
    </row>
    <row r="100" s="2" customFormat="1" ht="24.15" customHeight="1">
      <c r="A100" s="39"/>
      <c r="B100" s="40"/>
      <c r="C100" s="205" t="s">
        <v>131</v>
      </c>
      <c r="D100" s="205" t="s">
        <v>126</v>
      </c>
      <c r="E100" s="206" t="s">
        <v>239</v>
      </c>
      <c r="F100" s="207" t="s">
        <v>240</v>
      </c>
      <c r="G100" s="208" t="s">
        <v>129</v>
      </c>
      <c r="H100" s="209">
        <v>97.974999999999994</v>
      </c>
      <c r="I100" s="210"/>
      <c r="J100" s="211">
        <f>ROUND(I100*H100,2)</f>
        <v>0</v>
      </c>
      <c r="K100" s="207" t="s">
        <v>130</v>
      </c>
      <c r="L100" s="45"/>
      <c r="M100" s="212" t="s">
        <v>19</v>
      </c>
      <c r="N100" s="213" t="s">
        <v>42</v>
      </c>
      <c r="O100" s="85"/>
      <c r="P100" s="214">
        <f>O100*H100</f>
        <v>0</v>
      </c>
      <c r="Q100" s="214">
        <v>1.9967999999999999</v>
      </c>
      <c r="R100" s="214">
        <f>Q100*H100</f>
        <v>195.63647999999998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131</v>
      </c>
      <c r="AT100" s="216" t="s">
        <v>126</v>
      </c>
      <c r="AU100" s="216" t="s">
        <v>81</v>
      </c>
      <c r="AY100" s="18" t="s">
        <v>124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131</v>
      </c>
      <c r="BM100" s="216" t="s">
        <v>304</v>
      </c>
    </row>
    <row r="101" s="2" customFormat="1">
      <c r="A101" s="39"/>
      <c r="B101" s="40"/>
      <c r="C101" s="41"/>
      <c r="D101" s="218" t="s">
        <v>133</v>
      </c>
      <c r="E101" s="41"/>
      <c r="F101" s="219" t="s">
        <v>242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133</v>
      </c>
      <c r="AU101" s="18" t="s">
        <v>81</v>
      </c>
    </row>
    <row r="102" s="2" customFormat="1">
      <c r="A102" s="39"/>
      <c r="B102" s="40"/>
      <c r="C102" s="41"/>
      <c r="D102" s="223" t="s">
        <v>135</v>
      </c>
      <c r="E102" s="41"/>
      <c r="F102" s="224" t="s">
        <v>243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135</v>
      </c>
      <c r="AU102" s="18" t="s">
        <v>81</v>
      </c>
    </row>
    <row r="103" s="13" customFormat="1">
      <c r="A103" s="13"/>
      <c r="B103" s="225"/>
      <c r="C103" s="226"/>
      <c r="D103" s="223" t="s">
        <v>137</v>
      </c>
      <c r="E103" s="227" t="s">
        <v>19</v>
      </c>
      <c r="F103" s="228" t="s">
        <v>305</v>
      </c>
      <c r="G103" s="226"/>
      <c r="H103" s="229">
        <v>78</v>
      </c>
      <c r="I103" s="230"/>
      <c r="J103" s="226"/>
      <c r="K103" s="226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137</v>
      </c>
      <c r="AU103" s="235" t="s">
        <v>81</v>
      </c>
      <c r="AV103" s="13" t="s">
        <v>81</v>
      </c>
      <c r="AW103" s="13" t="s">
        <v>33</v>
      </c>
      <c r="AX103" s="13" t="s">
        <v>71</v>
      </c>
      <c r="AY103" s="235" t="s">
        <v>124</v>
      </c>
    </row>
    <row r="104" s="13" customFormat="1">
      <c r="A104" s="13"/>
      <c r="B104" s="225"/>
      <c r="C104" s="226"/>
      <c r="D104" s="223" t="s">
        <v>137</v>
      </c>
      <c r="E104" s="227" t="s">
        <v>19</v>
      </c>
      <c r="F104" s="228" t="s">
        <v>306</v>
      </c>
      <c r="G104" s="226"/>
      <c r="H104" s="229">
        <v>19.975000000000001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137</v>
      </c>
      <c r="AU104" s="235" t="s">
        <v>81</v>
      </c>
      <c r="AV104" s="13" t="s">
        <v>81</v>
      </c>
      <c r="AW104" s="13" t="s">
        <v>33</v>
      </c>
      <c r="AX104" s="13" t="s">
        <v>71</v>
      </c>
      <c r="AY104" s="235" t="s">
        <v>124</v>
      </c>
    </row>
    <row r="105" s="14" customFormat="1">
      <c r="A105" s="14"/>
      <c r="B105" s="236"/>
      <c r="C105" s="237"/>
      <c r="D105" s="223" t="s">
        <v>137</v>
      </c>
      <c r="E105" s="238" t="s">
        <v>19</v>
      </c>
      <c r="F105" s="239" t="s">
        <v>139</v>
      </c>
      <c r="G105" s="237"/>
      <c r="H105" s="240">
        <v>97.974999999999994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137</v>
      </c>
      <c r="AU105" s="246" t="s">
        <v>81</v>
      </c>
      <c r="AV105" s="14" t="s">
        <v>131</v>
      </c>
      <c r="AW105" s="14" t="s">
        <v>33</v>
      </c>
      <c r="AX105" s="14" t="s">
        <v>79</v>
      </c>
      <c r="AY105" s="246" t="s">
        <v>124</v>
      </c>
    </row>
    <row r="106" s="12" customFormat="1" ht="22.8" customHeight="1">
      <c r="A106" s="12"/>
      <c r="B106" s="189"/>
      <c r="C106" s="190"/>
      <c r="D106" s="191" t="s">
        <v>70</v>
      </c>
      <c r="E106" s="203" t="s">
        <v>252</v>
      </c>
      <c r="F106" s="203" t="s">
        <v>253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SUM(P107:P108)</f>
        <v>0</v>
      </c>
      <c r="Q106" s="197"/>
      <c r="R106" s="198">
        <f>SUM(R107:R108)</f>
        <v>0</v>
      </c>
      <c r="S106" s="197"/>
      <c r="T106" s="199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79</v>
      </c>
      <c r="AT106" s="201" t="s">
        <v>70</v>
      </c>
      <c r="AU106" s="201" t="s">
        <v>79</v>
      </c>
      <c r="AY106" s="200" t="s">
        <v>124</v>
      </c>
      <c r="BK106" s="202">
        <f>SUM(BK107:BK108)</f>
        <v>0</v>
      </c>
    </row>
    <row r="107" s="2" customFormat="1" ht="21.75" customHeight="1">
      <c r="A107" s="39"/>
      <c r="B107" s="40"/>
      <c r="C107" s="205" t="s">
        <v>176</v>
      </c>
      <c r="D107" s="205" t="s">
        <v>126</v>
      </c>
      <c r="E107" s="206" t="s">
        <v>255</v>
      </c>
      <c r="F107" s="207" t="s">
        <v>256</v>
      </c>
      <c r="G107" s="208" t="s">
        <v>257</v>
      </c>
      <c r="H107" s="209">
        <v>195.636</v>
      </c>
      <c r="I107" s="210"/>
      <c r="J107" s="211">
        <f>ROUND(I107*H107,2)</f>
        <v>0</v>
      </c>
      <c r="K107" s="207" t="s">
        <v>130</v>
      </c>
      <c r="L107" s="45"/>
      <c r="M107" s="212" t="s">
        <v>19</v>
      </c>
      <c r="N107" s="213" t="s">
        <v>42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131</v>
      </c>
      <c r="AT107" s="216" t="s">
        <v>126</v>
      </c>
      <c r="AU107" s="216" t="s">
        <v>81</v>
      </c>
      <c r="AY107" s="18" t="s">
        <v>124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79</v>
      </c>
      <c r="BK107" s="217">
        <f>ROUND(I107*H107,2)</f>
        <v>0</v>
      </c>
      <c r="BL107" s="18" t="s">
        <v>131</v>
      </c>
      <c r="BM107" s="216" t="s">
        <v>307</v>
      </c>
    </row>
    <row r="108" s="2" customFormat="1">
      <c r="A108" s="39"/>
      <c r="B108" s="40"/>
      <c r="C108" s="41"/>
      <c r="D108" s="218" t="s">
        <v>133</v>
      </c>
      <c r="E108" s="41"/>
      <c r="F108" s="219" t="s">
        <v>259</v>
      </c>
      <c r="G108" s="41"/>
      <c r="H108" s="41"/>
      <c r="I108" s="220"/>
      <c r="J108" s="41"/>
      <c r="K108" s="41"/>
      <c r="L108" s="45"/>
      <c r="M108" s="257"/>
      <c r="N108" s="258"/>
      <c r="O108" s="259"/>
      <c r="P108" s="259"/>
      <c r="Q108" s="259"/>
      <c r="R108" s="259"/>
      <c r="S108" s="259"/>
      <c r="T108" s="260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133</v>
      </c>
      <c r="AU108" s="18" t="s">
        <v>81</v>
      </c>
    </row>
    <row r="109" s="2" customFormat="1" ht="6.96" customHeight="1">
      <c r="A109" s="39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45"/>
      <c r="M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</sheetData>
  <sheetProtection sheet="1" autoFilter="0" formatColumns="0" formatRows="0" objects="1" scenarios="1" spinCount="100000" saltValue="CBnKZ/CHWbOlnuQQmGosZkIWUTIQQowwD7svy3iFKaRBUDOtAjIYePO773aVJ8hpHst8M1Qs7VimlZstl/YMDA==" hashValue="QgWiWCACoEbSn476HKnbEUN4ye+mgemyoHiNhA2NKegixz5vTrVaUJ86RQ2cMWKchNKUxiywUL0pATCC30TNVA==" algorithmName="SHA-512" password="CC35"/>
  <autoFilter ref="C82:K10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127751111"/>
    <hyperlink ref="F91" r:id="rId2" display="https://podminky.urs.cz/item/CS_URS_2025_01/162751117"/>
    <hyperlink ref="F96" r:id="rId3" display="https://podminky.urs.cz/item/CS_URS_2025_01/171251201"/>
    <hyperlink ref="F101" r:id="rId4" display="https://podminky.urs.cz/item/CS_URS_2025_01/463212111"/>
    <hyperlink ref="F108" r:id="rId5" display="https://podminky.urs.cz/item/CS_URS_2025_01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VT Vidnávka, Vidnava, km 1,040 - 1,500, PŠ 09/2024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308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100</v>
      </c>
      <c r="G12" s="39"/>
      <c r="H12" s="39"/>
      <c r="I12" s="133" t="s">
        <v>23</v>
      </c>
      <c r="J12" s="138" t="str">
        <f>'Rekapitulace stavby'!AN8</f>
        <v>30. 4. 2025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Povodí Odry, státní podnik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ROUND((SUM(BE83:BE111)),  2)</f>
        <v>0</v>
      </c>
      <c r="G33" s="39"/>
      <c r="H33" s="39"/>
      <c r="I33" s="149">
        <v>0.20999999999999999</v>
      </c>
      <c r="J33" s="148">
        <f>ROUND(((SUM(BE83:BE111))*I33),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ROUND((SUM(BF83:BF111)),  2)</f>
        <v>0</v>
      </c>
      <c r="G34" s="39"/>
      <c r="H34" s="39"/>
      <c r="I34" s="149">
        <v>0.12</v>
      </c>
      <c r="J34" s="148">
        <f>ROUND(((SUM(BF83:BF111))*I34),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ROUND((SUM(BG83:BG111)),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ROUND((SUM(BH83:BH111)),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ROUND((SUM(BI83:BI111)),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VT Vidnávka, Vidnava, km 1,040 - 1,500, PŠ 09/2024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SO-05 - Balvanitý pás km 1,485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30. 4. 2025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Povodí Odry, státní podnik</v>
      </c>
      <c r="G54" s="41"/>
      <c r="H54" s="41"/>
      <c r="I54" s="33" t="s">
        <v>31</v>
      </c>
      <c r="J54" s="37" t="str">
        <f>E21</f>
        <v>Ing. Samková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Samková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105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106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107</v>
      </c>
      <c r="E62" s="175"/>
      <c r="F62" s="175"/>
      <c r="G62" s="175"/>
      <c r="H62" s="175"/>
      <c r="I62" s="175"/>
      <c r="J62" s="176">
        <f>J102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108</v>
      </c>
      <c r="E63" s="175"/>
      <c r="F63" s="175"/>
      <c r="G63" s="175"/>
      <c r="H63" s="175"/>
      <c r="I63" s="175"/>
      <c r="J63" s="176">
        <f>J109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109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VT Vidnávka, Vidnava, km 1,040 - 1,500, PŠ 09/2024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98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SO-05 - Balvanitý pás km 1,485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 xml:space="preserve"> </v>
      </c>
      <c r="G77" s="41"/>
      <c r="H77" s="41"/>
      <c r="I77" s="33" t="s">
        <v>23</v>
      </c>
      <c r="J77" s="73" t="str">
        <f>IF(J12="","",J12)</f>
        <v>30. 4. 2025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Povodí Odry, státní podnik</v>
      </c>
      <c r="G79" s="41"/>
      <c r="H79" s="41"/>
      <c r="I79" s="33" t="s">
        <v>31</v>
      </c>
      <c r="J79" s="37" t="str">
        <f>E21</f>
        <v>Ing. Samková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>Ing. Samková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110</v>
      </c>
      <c r="D82" s="181" t="s">
        <v>56</v>
      </c>
      <c r="E82" s="181" t="s">
        <v>52</v>
      </c>
      <c r="F82" s="181" t="s">
        <v>53</v>
      </c>
      <c r="G82" s="181" t="s">
        <v>111</v>
      </c>
      <c r="H82" s="181" t="s">
        <v>112</v>
      </c>
      <c r="I82" s="181" t="s">
        <v>113</v>
      </c>
      <c r="J82" s="181" t="s">
        <v>103</v>
      </c>
      <c r="K82" s="182" t="s">
        <v>114</v>
      </c>
      <c r="L82" s="183"/>
      <c r="M82" s="93" t="s">
        <v>19</v>
      </c>
      <c r="N82" s="94" t="s">
        <v>41</v>
      </c>
      <c r="O82" s="94" t="s">
        <v>115</v>
      </c>
      <c r="P82" s="94" t="s">
        <v>116</v>
      </c>
      <c r="Q82" s="94" t="s">
        <v>117</v>
      </c>
      <c r="R82" s="94" t="s">
        <v>118</v>
      </c>
      <c r="S82" s="94" t="s">
        <v>119</v>
      </c>
      <c r="T82" s="95" t="s">
        <v>120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121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101.15788799999999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70</v>
      </c>
      <c r="AU83" s="18" t="s">
        <v>104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70</v>
      </c>
      <c r="E84" s="192" t="s">
        <v>122</v>
      </c>
      <c r="F84" s="192" t="s">
        <v>123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P85+P102+P109</f>
        <v>0</v>
      </c>
      <c r="Q84" s="197"/>
      <c r="R84" s="198">
        <f>R85+R102+R109</f>
        <v>101.15788799999999</v>
      </c>
      <c r="S84" s="197"/>
      <c r="T84" s="199">
        <f>T85+T102+T109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79</v>
      </c>
      <c r="AT84" s="201" t="s">
        <v>70</v>
      </c>
      <c r="AU84" s="201" t="s">
        <v>71</v>
      </c>
      <c r="AY84" s="200" t="s">
        <v>124</v>
      </c>
      <c r="BK84" s="202">
        <f>BK85+BK102+BK109</f>
        <v>0</v>
      </c>
    </row>
    <row r="85" s="12" customFormat="1" ht="22.8" customHeight="1">
      <c r="A85" s="12"/>
      <c r="B85" s="189"/>
      <c r="C85" s="190"/>
      <c r="D85" s="191" t="s">
        <v>70</v>
      </c>
      <c r="E85" s="203" t="s">
        <v>79</v>
      </c>
      <c r="F85" s="203" t="s">
        <v>125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SUM(P86:P101)</f>
        <v>0</v>
      </c>
      <c r="Q85" s="197"/>
      <c r="R85" s="198">
        <f>SUM(R86:R101)</f>
        <v>0</v>
      </c>
      <c r="S85" s="197"/>
      <c r="T85" s="199">
        <f>SUM(T86:T101)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79</v>
      </c>
      <c r="AY85" s="200" t="s">
        <v>124</v>
      </c>
      <c r="BK85" s="202">
        <f>SUM(BK86:BK101)</f>
        <v>0</v>
      </c>
    </row>
    <row r="86" s="2" customFormat="1" ht="33" customHeight="1">
      <c r="A86" s="39"/>
      <c r="B86" s="40"/>
      <c r="C86" s="205" t="s">
        <v>79</v>
      </c>
      <c r="D86" s="205" t="s">
        <v>126</v>
      </c>
      <c r="E86" s="206" t="s">
        <v>261</v>
      </c>
      <c r="F86" s="207" t="s">
        <v>262</v>
      </c>
      <c r="G86" s="208" t="s">
        <v>129</v>
      </c>
      <c r="H86" s="209">
        <v>50.659999999999997</v>
      </c>
      <c r="I86" s="210"/>
      <c r="J86" s="211">
        <f>ROUND(I86*H86,2)</f>
        <v>0</v>
      </c>
      <c r="K86" s="207" t="s">
        <v>130</v>
      </c>
      <c r="L86" s="45"/>
      <c r="M86" s="212" t="s">
        <v>19</v>
      </c>
      <c r="N86" s="213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131</v>
      </c>
      <c r="AT86" s="216" t="s">
        <v>126</v>
      </c>
      <c r="AU86" s="216" t="s">
        <v>81</v>
      </c>
      <c r="AY86" s="18" t="s">
        <v>124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131</v>
      </c>
      <c r="BM86" s="216" t="s">
        <v>309</v>
      </c>
    </row>
    <row r="87" s="2" customFormat="1">
      <c r="A87" s="39"/>
      <c r="B87" s="40"/>
      <c r="C87" s="41"/>
      <c r="D87" s="218" t="s">
        <v>133</v>
      </c>
      <c r="E87" s="41"/>
      <c r="F87" s="219" t="s">
        <v>264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133</v>
      </c>
      <c r="AU87" s="18" t="s">
        <v>81</v>
      </c>
    </row>
    <row r="88" s="13" customFormat="1">
      <c r="A88" s="13"/>
      <c r="B88" s="225"/>
      <c r="C88" s="226"/>
      <c r="D88" s="223" t="s">
        <v>137</v>
      </c>
      <c r="E88" s="227" t="s">
        <v>19</v>
      </c>
      <c r="F88" s="228" t="s">
        <v>310</v>
      </c>
      <c r="G88" s="226"/>
      <c r="H88" s="229">
        <v>10.880000000000001</v>
      </c>
      <c r="I88" s="230"/>
      <c r="J88" s="226"/>
      <c r="K88" s="226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137</v>
      </c>
      <c r="AU88" s="235" t="s">
        <v>81</v>
      </c>
      <c r="AV88" s="13" t="s">
        <v>81</v>
      </c>
      <c r="AW88" s="13" t="s">
        <v>33</v>
      </c>
      <c r="AX88" s="13" t="s">
        <v>71</v>
      </c>
      <c r="AY88" s="235" t="s">
        <v>124</v>
      </c>
    </row>
    <row r="89" s="13" customFormat="1">
      <c r="A89" s="13"/>
      <c r="B89" s="225"/>
      <c r="C89" s="226"/>
      <c r="D89" s="223" t="s">
        <v>137</v>
      </c>
      <c r="E89" s="227" t="s">
        <v>19</v>
      </c>
      <c r="F89" s="228" t="s">
        <v>311</v>
      </c>
      <c r="G89" s="226"/>
      <c r="H89" s="229">
        <v>39.780000000000001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137</v>
      </c>
      <c r="AU89" s="235" t="s">
        <v>81</v>
      </c>
      <c r="AV89" s="13" t="s">
        <v>81</v>
      </c>
      <c r="AW89" s="13" t="s">
        <v>33</v>
      </c>
      <c r="AX89" s="13" t="s">
        <v>71</v>
      </c>
      <c r="AY89" s="235" t="s">
        <v>124</v>
      </c>
    </row>
    <row r="90" s="14" customFormat="1">
      <c r="A90" s="14"/>
      <c r="B90" s="236"/>
      <c r="C90" s="237"/>
      <c r="D90" s="223" t="s">
        <v>137</v>
      </c>
      <c r="E90" s="238" t="s">
        <v>19</v>
      </c>
      <c r="F90" s="239" t="s">
        <v>139</v>
      </c>
      <c r="G90" s="237"/>
      <c r="H90" s="240">
        <v>50.659999999999997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6" t="s">
        <v>137</v>
      </c>
      <c r="AU90" s="246" t="s">
        <v>81</v>
      </c>
      <c r="AV90" s="14" t="s">
        <v>131</v>
      </c>
      <c r="AW90" s="14" t="s">
        <v>33</v>
      </c>
      <c r="AX90" s="14" t="s">
        <v>79</v>
      </c>
      <c r="AY90" s="246" t="s">
        <v>124</v>
      </c>
    </row>
    <row r="91" s="2" customFormat="1" ht="37.8" customHeight="1">
      <c r="A91" s="39"/>
      <c r="B91" s="40"/>
      <c r="C91" s="205" t="s">
        <v>81</v>
      </c>
      <c r="D91" s="205" t="s">
        <v>126</v>
      </c>
      <c r="E91" s="206" t="s">
        <v>177</v>
      </c>
      <c r="F91" s="207" t="s">
        <v>178</v>
      </c>
      <c r="G91" s="208" t="s">
        <v>129</v>
      </c>
      <c r="H91" s="209">
        <v>50.659999999999997</v>
      </c>
      <c r="I91" s="210"/>
      <c r="J91" s="211">
        <f>ROUND(I91*H91,2)</f>
        <v>0</v>
      </c>
      <c r="K91" s="207" t="s">
        <v>130</v>
      </c>
      <c r="L91" s="45"/>
      <c r="M91" s="212" t="s">
        <v>19</v>
      </c>
      <c r="N91" s="213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131</v>
      </c>
      <c r="AT91" s="216" t="s">
        <v>126</v>
      </c>
      <c r="AU91" s="216" t="s">
        <v>81</v>
      </c>
      <c r="AY91" s="18" t="s">
        <v>124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131</v>
      </c>
      <c r="BM91" s="216" t="s">
        <v>312</v>
      </c>
    </row>
    <row r="92" s="2" customFormat="1">
      <c r="A92" s="39"/>
      <c r="B92" s="40"/>
      <c r="C92" s="41"/>
      <c r="D92" s="218" t="s">
        <v>133</v>
      </c>
      <c r="E92" s="41"/>
      <c r="F92" s="219" t="s">
        <v>180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133</v>
      </c>
      <c r="AU92" s="18" t="s">
        <v>81</v>
      </c>
    </row>
    <row r="93" s="2" customFormat="1">
      <c r="A93" s="39"/>
      <c r="B93" s="40"/>
      <c r="C93" s="41"/>
      <c r="D93" s="223" t="s">
        <v>135</v>
      </c>
      <c r="E93" s="41"/>
      <c r="F93" s="224" t="s">
        <v>181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135</v>
      </c>
      <c r="AU93" s="18" t="s">
        <v>81</v>
      </c>
    </row>
    <row r="94" s="13" customFormat="1">
      <c r="A94" s="13"/>
      <c r="B94" s="225"/>
      <c r="C94" s="226"/>
      <c r="D94" s="223" t="s">
        <v>137</v>
      </c>
      <c r="E94" s="227" t="s">
        <v>19</v>
      </c>
      <c r="F94" s="228" t="s">
        <v>310</v>
      </c>
      <c r="G94" s="226"/>
      <c r="H94" s="229">
        <v>10.880000000000001</v>
      </c>
      <c r="I94" s="230"/>
      <c r="J94" s="226"/>
      <c r="K94" s="226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137</v>
      </c>
      <c r="AU94" s="235" t="s">
        <v>81</v>
      </c>
      <c r="AV94" s="13" t="s">
        <v>81</v>
      </c>
      <c r="AW94" s="13" t="s">
        <v>33</v>
      </c>
      <c r="AX94" s="13" t="s">
        <v>71</v>
      </c>
      <c r="AY94" s="235" t="s">
        <v>124</v>
      </c>
    </row>
    <row r="95" s="13" customFormat="1">
      <c r="A95" s="13"/>
      <c r="B95" s="225"/>
      <c r="C95" s="226"/>
      <c r="D95" s="223" t="s">
        <v>137</v>
      </c>
      <c r="E95" s="227" t="s">
        <v>19</v>
      </c>
      <c r="F95" s="228" t="s">
        <v>311</v>
      </c>
      <c r="G95" s="226"/>
      <c r="H95" s="229">
        <v>39.780000000000001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137</v>
      </c>
      <c r="AU95" s="235" t="s">
        <v>81</v>
      </c>
      <c r="AV95" s="13" t="s">
        <v>81</v>
      </c>
      <c r="AW95" s="13" t="s">
        <v>33</v>
      </c>
      <c r="AX95" s="13" t="s">
        <v>71</v>
      </c>
      <c r="AY95" s="235" t="s">
        <v>124</v>
      </c>
    </row>
    <row r="96" s="14" customFormat="1">
      <c r="A96" s="14"/>
      <c r="B96" s="236"/>
      <c r="C96" s="237"/>
      <c r="D96" s="223" t="s">
        <v>137</v>
      </c>
      <c r="E96" s="238" t="s">
        <v>19</v>
      </c>
      <c r="F96" s="239" t="s">
        <v>139</v>
      </c>
      <c r="G96" s="237"/>
      <c r="H96" s="240">
        <v>50.659999999999997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137</v>
      </c>
      <c r="AU96" s="246" t="s">
        <v>81</v>
      </c>
      <c r="AV96" s="14" t="s">
        <v>131</v>
      </c>
      <c r="AW96" s="14" t="s">
        <v>33</v>
      </c>
      <c r="AX96" s="14" t="s">
        <v>79</v>
      </c>
      <c r="AY96" s="246" t="s">
        <v>124</v>
      </c>
    </row>
    <row r="97" s="2" customFormat="1" ht="24.15" customHeight="1">
      <c r="A97" s="39"/>
      <c r="B97" s="40"/>
      <c r="C97" s="205" t="s">
        <v>146</v>
      </c>
      <c r="D97" s="205" t="s">
        <v>126</v>
      </c>
      <c r="E97" s="206" t="s">
        <v>191</v>
      </c>
      <c r="F97" s="207" t="s">
        <v>192</v>
      </c>
      <c r="G97" s="208" t="s">
        <v>129</v>
      </c>
      <c r="H97" s="209">
        <v>50.659999999999997</v>
      </c>
      <c r="I97" s="210"/>
      <c r="J97" s="211">
        <f>ROUND(I97*H97,2)</f>
        <v>0</v>
      </c>
      <c r="K97" s="207" t="s">
        <v>130</v>
      </c>
      <c r="L97" s="45"/>
      <c r="M97" s="212" t="s">
        <v>19</v>
      </c>
      <c r="N97" s="213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131</v>
      </c>
      <c r="AT97" s="216" t="s">
        <v>126</v>
      </c>
      <c r="AU97" s="216" t="s">
        <v>81</v>
      </c>
      <c r="AY97" s="18" t="s">
        <v>124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131</v>
      </c>
      <c r="BM97" s="216" t="s">
        <v>313</v>
      </c>
    </row>
    <row r="98" s="2" customFormat="1">
      <c r="A98" s="39"/>
      <c r="B98" s="40"/>
      <c r="C98" s="41"/>
      <c r="D98" s="218" t="s">
        <v>133</v>
      </c>
      <c r="E98" s="41"/>
      <c r="F98" s="219" t="s">
        <v>194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133</v>
      </c>
      <c r="AU98" s="18" t="s">
        <v>81</v>
      </c>
    </row>
    <row r="99" s="13" customFormat="1">
      <c r="A99" s="13"/>
      <c r="B99" s="225"/>
      <c r="C99" s="226"/>
      <c r="D99" s="223" t="s">
        <v>137</v>
      </c>
      <c r="E99" s="227" t="s">
        <v>19</v>
      </c>
      <c r="F99" s="228" t="s">
        <v>310</v>
      </c>
      <c r="G99" s="226"/>
      <c r="H99" s="229">
        <v>10.880000000000001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137</v>
      </c>
      <c r="AU99" s="235" t="s">
        <v>81</v>
      </c>
      <c r="AV99" s="13" t="s">
        <v>81</v>
      </c>
      <c r="AW99" s="13" t="s">
        <v>33</v>
      </c>
      <c r="AX99" s="13" t="s">
        <v>71</v>
      </c>
      <c r="AY99" s="235" t="s">
        <v>124</v>
      </c>
    </row>
    <row r="100" s="13" customFormat="1">
      <c r="A100" s="13"/>
      <c r="B100" s="225"/>
      <c r="C100" s="226"/>
      <c r="D100" s="223" t="s">
        <v>137</v>
      </c>
      <c r="E100" s="227" t="s">
        <v>19</v>
      </c>
      <c r="F100" s="228" t="s">
        <v>311</v>
      </c>
      <c r="G100" s="226"/>
      <c r="H100" s="229">
        <v>39.780000000000001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137</v>
      </c>
      <c r="AU100" s="235" t="s">
        <v>81</v>
      </c>
      <c r="AV100" s="13" t="s">
        <v>81</v>
      </c>
      <c r="AW100" s="13" t="s">
        <v>33</v>
      </c>
      <c r="AX100" s="13" t="s">
        <v>71</v>
      </c>
      <c r="AY100" s="235" t="s">
        <v>124</v>
      </c>
    </row>
    <row r="101" s="14" customFormat="1">
      <c r="A101" s="14"/>
      <c r="B101" s="236"/>
      <c r="C101" s="237"/>
      <c r="D101" s="223" t="s">
        <v>137</v>
      </c>
      <c r="E101" s="238" t="s">
        <v>19</v>
      </c>
      <c r="F101" s="239" t="s">
        <v>139</v>
      </c>
      <c r="G101" s="237"/>
      <c r="H101" s="240">
        <v>50.659999999999997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137</v>
      </c>
      <c r="AU101" s="246" t="s">
        <v>81</v>
      </c>
      <c r="AV101" s="14" t="s">
        <v>131</v>
      </c>
      <c r="AW101" s="14" t="s">
        <v>33</v>
      </c>
      <c r="AX101" s="14" t="s">
        <v>79</v>
      </c>
      <c r="AY101" s="246" t="s">
        <v>124</v>
      </c>
    </row>
    <row r="102" s="12" customFormat="1" ht="22.8" customHeight="1">
      <c r="A102" s="12"/>
      <c r="B102" s="189"/>
      <c r="C102" s="190"/>
      <c r="D102" s="191" t="s">
        <v>70</v>
      </c>
      <c r="E102" s="203" t="s">
        <v>131</v>
      </c>
      <c r="F102" s="203" t="s">
        <v>216</v>
      </c>
      <c r="G102" s="190"/>
      <c r="H102" s="190"/>
      <c r="I102" s="193"/>
      <c r="J102" s="204">
        <f>BK102</f>
        <v>0</v>
      </c>
      <c r="K102" s="190"/>
      <c r="L102" s="195"/>
      <c r="M102" s="196"/>
      <c r="N102" s="197"/>
      <c r="O102" s="197"/>
      <c r="P102" s="198">
        <f>SUM(P103:P108)</f>
        <v>0</v>
      </c>
      <c r="Q102" s="197"/>
      <c r="R102" s="198">
        <f>SUM(R103:R108)</f>
        <v>101.15788799999999</v>
      </c>
      <c r="S102" s="197"/>
      <c r="T102" s="199">
        <f>SUM(T103:T108)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0" t="s">
        <v>79</v>
      </c>
      <c r="AT102" s="201" t="s">
        <v>70</v>
      </c>
      <c r="AU102" s="201" t="s">
        <v>79</v>
      </c>
      <c r="AY102" s="200" t="s">
        <v>124</v>
      </c>
      <c r="BK102" s="202">
        <f>SUM(BK103:BK108)</f>
        <v>0</v>
      </c>
    </row>
    <row r="103" s="2" customFormat="1" ht="24.15" customHeight="1">
      <c r="A103" s="39"/>
      <c r="B103" s="40"/>
      <c r="C103" s="205" t="s">
        <v>131</v>
      </c>
      <c r="D103" s="205" t="s">
        <v>126</v>
      </c>
      <c r="E103" s="206" t="s">
        <v>239</v>
      </c>
      <c r="F103" s="207" t="s">
        <v>240</v>
      </c>
      <c r="G103" s="208" t="s">
        <v>129</v>
      </c>
      <c r="H103" s="209">
        <v>50.659999999999997</v>
      </c>
      <c r="I103" s="210"/>
      <c r="J103" s="211">
        <f>ROUND(I103*H103,2)</f>
        <v>0</v>
      </c>
      <c r="K103" s="207" t="s">
        <v>130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1.9967999999999999</v>
      </c>
      <c r="R103" s="214">
        <f>Q103*H103</f>
        <v>101.15788799999999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131</v>
      </c>
      <c r="AT103" s="216" t="s">
        <v>126</v>
      </c>
      <c r="AU103" s="216" t="s">
        <v>81</v>
      </c>
      <c r="AY103" s="18" t="s">
        <v>124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131</v>
      </c>
      <c r="BM103" s="216" t="s">
        <v>314</v>
      </c>
    </row>
    <row r="104" s="2" customFormat="1">
      <c r="A104" s="39"/>
      <c r="B104" s="40"/>
      <c r="C104" s="41"/>
      <c r="D104" s="218" t="s">
        <v>133</v>
      </c>
      <c r="E104" s="41"/>
      <c r="F104" s="219" t="s">
        <v>242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133</v>
      </c>
      <c r="AU104" s="18" t="s">
        <v>81</v>
      </c>
    </row>
    <row r="105" s="2" customFormat="1">
      <c r="A105" s="39"/>
      <c r="B105" s="40"/>
      <c r="C105" s="41"/>
      <c r="D105" s="223" t="s">
        <v>135</v>
      </c>
      <c r="E105" s="41"/>
      <c r="F105" s="224" t="s">
        <v>243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135</v>
      </c>
      <c r="AU105" s="18" t="s">
        <v>81</v>
      </c>
    </row>
    <row r="106" s="13" customFormat="1">
      <c r="A106" s="13"/>
      <c r="B106" s="225"/>
      <c r="C106" s="226"/>
      <c r="D106" s="223" t="s">
        <v>137</v>
      </c>
      <c r="E106" s="227" t="s">
        <v>19</v>
      </c>
      <c r="F106" s="228" t="s">
        <v>310</v>
      </c>
      <c r="G106" s="226"/>
      <c r="H106" s="229">
        <v>10.880000000000001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137</v>
      </c>
      <c r="AU106" s="235" t="s">
        <v>81</v>
      </c>
      <c r="AV106" s="13" t="s">
        <v>81</v>
      </c>
      <c r="AW106" s="13" t="s">
        <v>33</v>
      </c>
      <c r="AX106" s="13" t="s">
        <v>71</v>
      </c>
      <c r="AY106" s="235" t="s">
        <v>124</v>
      </c>
    </row>
    <row r="107" s="13" customFormat="1">
      <c r="A107" s="13"/>
      <c r="B107" s="225"/>
      <c r="C107" s="226"/>
      <c r="D107" s="223" t="s">
        <v>137</v>
      </c>
      <c r="E107" s="227" t="s">
        <v>19</v>
      </c>
      <c r="F107" s="228" t="s">
        <v>311</v>
      </c>
      <c r="G107" s="226"/>
      <c r="H107" s="229">
        <v>39.780000000000001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137</v>
      </c>
      <c r="AU107" s="235" t="s">
        <v>81</v>
      </c>
      <c r="AV107" s="13" t="s">
        <v>81</v>
      </c>
      <c r="AW107" s="13" t="s">
        <v>33</v>
      </c>
      <c r="AX107" s="13" t="s">
        <v>71</v>
      </c>
      <c r="AY107" s="235" t="s">
        <v>124</v>
      </c>
    </row>
    <row r="108" s="14" customFormat="1">
      <c r="A108" s="14"/>
      <c r="B108" s="236"/>
      <c r="C108" s="237"/>
      <c r="D108" s="223" t="s">
        <v>137</v>
      </c>
      <c r="E108" s="238" t="s">
        <v>19</v>
      </c>
      <c r="F108" s="239" t="s">
        <v>139</v>
      </c>
      <c r="G108" s="237"/>
      <c r="H108" s="240">
        <v>50.659999999999997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137</v>
      </c>
      <c r="AU108" s="246" t="s">
        <v>81</v>
      </c>
      <c r="AV108" s="14" t="s">
        <v>131</v>
      </c>
      <c r="AW108" s="14" t="s">
        <v>33</v>
      </c>
      <c r="AX108" s="14" t="s">
        <v>79</v>
      </c>
      <c r="AY108" s="246" t="s">
        <v>124</v>
      </c>
    </row>
    <row r="109" s="12" customFormat="1" ht="22.8" customHeight="1">
      <c r="A109" s="12"/>
      <c r="B109" s="189"/>
      <c r="C109" s="190"/>
      <c r="D109" s="191" t="s">
        <v>70</v>
      </c>
      <c r="E109" s="203" t="s">
        <v>252</v>
      </c>
      <c r="F109" s="203" t="s">
        <v>253</v>
      </c>
      <c r="G109" s="190"/>
      <c r="H109" s="190"/>
      <c r="I109" s="193"/>
      <c r="J109" s="204">
        <f>BK109</f>
        <v>0</v>
      </c>
      <c r="K109" s="190"/>
      <c r="L109" s="195"/>
      <c r="M109" s="196"/>
      <c r="N109" s="197"/>
      <c r="O109" s="197"/>
      <c r="P109" s="198">
        <f>SUM(P110:P111)</f>
        <v>0</v>
      </c>
      <c r="Q109" s="197"/>
      <c r="R109" s="198">
        <f>SUM(R110:R111)</f>
        <v>0</v>
      </c>
      <c r="S109" s="197"/>
      <c r="T109" s="199">
        <f>SUM(T110:T111)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79</v>
      </c>
      <c r="AT109" s="201" t="s">
        <v>70</v>
      </c>
      <c r="AU109" s="201" t="s">
        <v>79</v>
      </c>
      <c r="AY109" s="200" t="s">
        <v>124</v>
      </c>
      <c r="BK109" s="202">
        <f>SUM(BK110:BK111)</f>
        <v>0</v>
      </c>
    </row>
    <row r="110" s="2" customFormat="1" ht="21.75" customHeight="1">
      <c r="A110" s="39"/>
      <c r="B110" s="40"/>
      <c r="C110" s="205" t="s">
        <v>176</v>
      </c>
      <c r="D110" s="205" t="s">
        <v>126</v>
      </c>
      <c r="E110" s="206" t="s">
        <v>255</v>
      </c>
      <c r="F110" s="207" t="s">
        <v>256</v>
      </c>
      <c r="G110" s="208" t="s">
        <v>257</v>
      </c>
      <c r="H110" s="209">
        <v>101.158</v>
      </c>
      <c r="I110" s="210"/>
      <c r="J110" s="211">
        <f>ROUND(I110*H110,2)</f>
        <v>0</v>
      </c>
      <c r="K110" s="207" t="s">
        <v>130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131</v>
      </c>
      <c r="AT110" s="216" t="s">
        <v>126</v>
      </c>
      <c r="AU110" s="216" t="s">
        <v>81</v>
      </c>
      <c r="AY110" s="18" t="s">
        <v>124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131</v>
      </c>
      <c r="BM110" s="216" t="s">
        <v>315</v>
      </c>
    </row>
    <row r="111" s="2" customFormat="1">
      <c r="A111" s="39"/>
      <c r="B111" s="40"/>
      <c r="C111" s="41"/>
      <c r="D111" s="218" t="s">
        <v>133</v>
      </c>
      <c r="E111" s="41"/>
      <c r="F111" s="219" t="s">
        <v>259</v>
      </c>
      <c r="G111" s="41"/>
      <c r="H111" s="41"/>
      <c r="I111" s="220"/>
      <c r="J111" s="41"/>
      <c r="K111" s="41"/>
      <c r="L111" s="45"/>
      <c r="M111" s="257"/>
      <c r="N111" s="258"/>
      <c r="O111" s="259"/>
      <c r="P111" s="259"/>
      <c r="Q111" s="259"/>
      <c r="R111" s="259"/>
      <c r="S111" s="259"/>
      <c r="T111" s="260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133</v>
      </c>
      <c r="AU111" s="18" t="s">
        <v>81</v>
      </c>
    </row>
    <row r="112" s="2" customFormat="1" ht="6.96" customHeight="1">
      <c r="A112" s="39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45"/>
      <c r="M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</sheetData>
  <sheetProtection sheet="1" autoFilter="0" formatColumns="0" formatRows="0" objects="1" scenarios="1" spinCount="100000" saltValue="4nnN/j05VgsLzgdjVLPImF9L5FPRRO5myVLQTDn9ZpNRFg/x0R7XLTPbsqy6JAQ7k3v748iqifdXFi2g/cEuoQ==" hashValue="1BDkzvhKqo9ueWuDJVZmeo5bRPghmsv17mO8Jw4MmCC96UJbiknPhtlP3ko36ycfLL/fSDtCNOcnr2sjOKNUKw==" algorithmName="SHA-512" password="CC35"/>
  <autoFilter ref="C82:K11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127751111"/>
    <hyperlink ref="F92" r:id="rId2" display="https://podminky.urs.cz/item/CS_URS_2025_01/162751117"/>
    <hyperlink ref="F98" r:id="rId3" display="https://podminky.urs.cz/item/CS_URS_2025_01/171251201"/>
    <hyperlink ref="F104" r:id="rId4" display="https://podminky.urs.cz/item/CS_URS_2025_01/463212111"/>
    <hyperlink ref="F111" r:id="rId5" display="https://podminky.urs.cz/item/CS_URS_2025_01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VT Vidnávka, Vidnava, km 1,040 - 1,500, PŠ 09/2024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316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100</v>
      </c>
      <c r="G12" s="39"/>
      <c r="H12" s="39"/>
      <c r="I12" s="133" t="s">
        <v>23</v>
      </c>
      <c r="J12" s="138" t="str">
        <f>'Rekapitulace stavby'!AN8</f>
        <v>30. 4. 2025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Povodí Odry, státní podnik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ROUND((SUM(BE84:BE103)),  2)</f>
        <v>0</v>
      </c>
      <c r="G33" s="39"/>
      <c r="H33" s="39"/>
      <c r="I33" s="149">
        <v>0.20999999999999999</v>
      </c>
      <c r="J33" s="148">
        <f>ROUND(((SUM(BE84:BE103))*I33),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ROUND((SUM(BF84:BF103)),  2)</f>
        <v>0</v>
      </c>
      <c r="G34" s="39"/>
      <c r="H34" s="39"/>
      <c r="I34" s="149">
        <v>0.12</v>
      </c>
      <c r="J34" s="148">
        <f>ROUND(((SUM(BF84:BF103))*I34),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ROUND((SUM(BG84:BG103)),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ROUND((SUM(BH84:BH103)),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ROUND((SUM(BI84:BI103)),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VT Vidnávka, Vidnava, km 1,040 - 1,500, PŠ 09/2024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VON - Vedlejší a ostatní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30. 4. 2025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Povodí Odry, státní podnik</v>
      </c>
      <c r="G54" s="41"/>
      <c r="H54" s="41"/>
      <c r="I54" s="33" t="s">
        <v>31</v>
      </c>
      <c r="J54" s="37" t="str">
        <f>E21</f>
        <v>Ing. Samková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Samková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317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318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319</v>
      </c>
      <c r="E62" s="175"/>
      <c r="F62" s="175"/>
      <c r="G62" s="175"/>
      <c r="H62" s="175"/>
      <c r="I62" s="175"/>
      <c r="J62" s="176">
        <f>J93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320</v>
      </c>
      <c r="E63" s="175"/>
      <c r="F63" s="175"/>
      <c r="G63" s="175"/>
      <c r="H63" s="175"/>
      <c r="I63" s="175"/>
      <c r="J63" s="176">
        <f>J97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321</v>
      </c>
      <c r="E64" s="175"/>
      <c r="F64" s="175"/>
      <c r="G64" s="175"/>
      <c r="H64" s="175"/>
      <c r="I64" s="175"/>
      <c r="J64" s="176">
        <f>J100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109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VT Vidnávka, Vidnava, km 1,040 - 1,500, PŠ 09/2024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98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VON - Vedlejší a ostatní náklady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 xml:space="preserve"> </v>
      </c>
      <c r="G78" s="41"/>
      <c r="H78" s="41"/>
      <c r="I78" s="33" t="s">
        <v>23</v>
      </c>
      <c r="J78" s="73" t="str">
        <f>IF(J12="","",J12)</f>
        <v>30. 4. 2025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>Povodí Odry, státní podnik</v>
      </c>
      <c r="G80" s="41"/>
      <c r="H80" s="41"/>
      <c r="I80" s="33" t="s">
        <v>31</v>
      </c>
      <c r="J80" s="37" t="str">
        <f>E21</f>
        <v>Ing. Samková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>Ing. Samková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110</v>
      </c>
      <c r="D83" s="181" t="s">
        <v>56</v>
      </c>
      <c r="E83" s="181" t="s">
        <v>52</v>
      </c>
      <c r="F83" s="181" t="s">
        <v>53</v>
      </c>
      <c r="G83" s="181" t="s">
        <v>111</v>
      </c>
      <c r="H83" s="181" t="s">
        <v>112</v>
      </c>
      <c r="I83" s="181" t="s">
        <v>113</v>
      </c>
      <c r="J83" s="181" t="s">
        <v>103</v>
      </c>
      <c r="K83" s="182" t="s">
        <v>114</v>
      </c>
      <c r="L83" s="183"/>
      <c r="M83" s="93" t="s">
        <v>19</v>
      </c>
      <c r="N83" s="94" t="s">
        <v>41</v>
      </c>
      <c r="O83" s="94" t="s">
        <v>115</v>
      </c>
      <c r="P83" s="94" t="s">
        <v>116</v>
      </c>
      <c r="Q83" s="94" t="s">
        <v>117</v>
      </c>
      <c r="R83" s="94" t="s">
        <v>118</v>
      </c>
      <c r="S83" s="94" t="s">
        <v>119</v>
      </c>
      <c r="T83" s="95" t="s">
        <v>120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121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0</v>
      </c>
      <c r="S84" s="97"/>
      <c r="T84" s="187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70</v>
      </c>
      <c r="AU84" s="18" t="s">
        <v>104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70</v>
      </c>
      <c r="E85" s="192" t="s">
        <v>322</v>
      </c>
      <c r="F85" s="192" t="s">
        <v>323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P86+P93+P97+P100</f>
        <v>0</v>
      </c>
      <c r="Q85" s="197"/>
      <c r="R85" s="198">
        <f>R86+R93+R97+R100</f>
        <v>0</v>
      </c>
      <c r="S85" s="197"/>
      <c r="T85" s="199">
        <f>T86+T93+T97+T100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176</v>
      </c>
      <c r="AT85" s="201" t="s">
        <v>70</v>
      </c>
      <c r="AU85" s="201" t="s">
        <v>71</v>
      </c>
      <c r="AY85" s="200" t="s">
        <v>124</v>
      </c>
      <c r="BK85" s="202">
        <f>BK86+BK93+BK97+BK100</f>
        <v>0</v>
      </c>
    </row>
    <row r="86" s="12" customFormat="1" ht="22.8" customHeight="1">
      <c r="A86" s="12"/>
      <c r="B86" s="189"/>
      <c r="C86" s="190"/>
      <c r="D86" s="191" t="s">
        <v>70</v>
      </c>
      <c r="E86" s="203" t="s">
        <v>324</v>
      </c>
      <c r="F86" s="203" t="s">
        <v>325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SUM(P87:P92)</f>
        <v>0</v>
      </c>
      <c r="Q86" s="197"/>
      <c r="R86" s="198">
        <f>SUM(R87:R92)</f>
        <v>0</v>
      </c>
      <c r="S86" s="197"/>
      <c r="T86" s="199">
        <f>SUM(T87:T92)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176</v>
      </c>
      <c r="AT86" s="201" t="s">
        <v>70</v>
      </c>
      <c r="AU86" s="201" t="s">
        <v>79</v>
      </c>
      <c r="AY86" s="200" t="s">
        <v>124</v>
      </c>
      <c r="BK86" s="202">
        <f>SUM(BK87:BK92)</f>
        <v>0</v>
      </c>
    </row>
    <row r="87" s="2" customFormat="1" ht="16.5" customHeight="1">
      <c r="A87" s="39"/>
      <c r="B87" s="40"/>
      <c r="C87" s="205" t="s">
        <v>79</v>
      </c>
      <c r="D87" s="205" t="s">
        <v>126</v>
      </c>
      <c r="E87" s="206" t="s">
        <v>326</v>
      </c>
      <c r="F87" s="207" t="s">
        <v>327</v>
      </c>
      <c r="G87" s="208" t="s">
        <v>328</v>
      </c>
      <c r="H87" s="209">
        <v>1</v>
      </c>
      <c r="I87" s="210"/>
      <c r="J87" s="211">
        <f>ROUND(I87*H87,2)</f>
        <v>0</v>
      </c>
      <c r="K87" s="207" t="s">
        <v>130</v>
      </c>
      <c r="L87" s="45"/>
      <c r="M87" s="212" t="s">
        <v>19</v>
      </c>
      <c r="N87" s="213" t="s">
        <v>42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329</v>
      </c>
      <c r="AT87" s="216" t="s">
        <v>126</v>
      </c>
      <c r="AU87" s="216" t="s">
        <v>81</v>
      </c>
      <c r="AY87" s="18" t="s">
        <v>124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79</v>
      </c>
      <c r="BK87" s="217">
        <f>ROUND(I87*H87,2)</f>
        <v>0</v>
      </c>
      <c r="BL87" s="18" t="s">
        <v>329</v>
      </c>
      <c r="BM87" s="216" t="s">
        <v>330</v>
      </c>
    </row>
    <row r="88" s="2" customFormat="1">
      <c r="A88" s="39"/>
      <c r="B88" s="40"/>
      <c r="C88" s="41"/>
      <c r="D88" s="218" t="s">
        <v>133</v>
      </c>
      <c r="E88" s="41"/>
      <c r="F88" s="219" t="s">
        <v>331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133</v>
      </c>
      <c r="AU88" s="18" t="s">
        <v>81</v>
      </c>
    </row>
    <row r="89" s="2" customFormat="1" ht="16.5" customHeight="1">
      <c r="A89" s="39"/>
      <c r="B89" s="40"/>
      <c r="C89" s="205" t="s">
        <v>81</v>
      </c>
      <c r="D89" s="205" t="s">
        <v>126</v>
      </c>
      <c r="E89" s="206" t="s">
        <v>332</v>
      </c>
      <c r="F89" s="207" t="s">
        <v>333</v>
      </c>
      <c r="G89" s="208" t="s">
        <v>328</v>
      </c>
      <c r="H89" s="209">
        <v>1</v>
      </c>
      <c r="I89" s="210"/>
      <c r="J89" s="211">
        <f>ROUND(I89*H89,2)</f>
        <v>0</v>
      </c>
      <c r="K89" s="207" t="s">
        <v>130</v>
      </c>
      <c r="L89" s="45"/>
      <c r="M89" s="212" t="s">
        <v>19</v>
      </c>
      <c r="N89" s="213" t="s">
        <v>42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329</v>
      </c>
      <c r="AT89" s="216" t="s">
        <v>126</v>
      </c>
      <c r="AU89" s="216" t="s">
        <v>81</v>
      </c>
      <c r="AY89" s="18" t="s">
        <v>124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329</v>
      </c>
      <c r="BM89" s="216" t="s">
        <v>334</v>
      </c>
    </row>
    <row r="90" s="2" customFormat="1">
      <c r="A90" s="39"/>
      <c r="B90" s="40"/>
      <c r="C90" s="41"/>
      <c r="D90" s="218" t="s">
        <v>133</v>
      </c>
      <c r="E90" s="41"/>
      <c r="F90" s="219" t="s">
        <v>335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133</v>
      </c>
      <c r="AU90" s="18" t="s">
        <v>81</v>
      </c>
    </row>
    <row r="91" s="2" customFormat="1" ht="16.5" customHeight="1">
      <c r="A91" s="39"/>
      <c r="B91" s="40"/>
      <c r="C91" s="205" t="s">
        <v>146</v>
      </c>
      <c r="D91" s="205" t="s">
        <v>126</v>
      </c>
      <c r="E91" s="206" t="s">
        <v>336</v>
      </c>
      <c r="F91" s="207" t="s">
        <v>337</v>
      </c>
      <c r="G91" s="208" t="s">
        <v>328</v>
      </c>
      <c r="H91" s="209">
        <v>1</v>
      </c>
      <c r="I91" s="210"/>
      <c r="J91" s="211">
        <f>ROUND(I91*H91,2)</f>
        <v>0</v>
      </c>
      <c r="K91" s="207" t="s">
        <v>130</v>
      </c>
      <c r="L91" s="45"/>
      <c r="M91" s="212" t="s">
        <v>19</v>
      </c>
      <c r="N91" s="213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329</v>
      </c>
      <c r="AT91" s="216" t="s">
        <v>126</v>
      </c>
      <c r="AU91" s="216" t="s">
        <v>81</v>
      </c>
      <c r="AY91" s="18" t="s">
        <v>124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329</v>
      </c>
      <c r="BM91" s="216" t="s">
        <v>338</v>
      </c>
    </row>
    <row r="92" s="2" customFormat="1">
      <c r="A92" s="39"/>
      <c r="B92" s="40"/>
      <c r="C92" s="41"/>
      <c r="D92" s="218" t="s">
        <v>133</v>
      </c>
      <c r="E92" s="41"/>
      <c r="F92" s="219" t="s">
        <v>339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133</v>
      </c>
      <c r="AU92" s="18" t="s">
        <v>81</v>
      </c>
    </row>
    <row r="93" s="12" customFormat="1" ht="22.8" customHeight="1">
      <c r="A93" s="12"/>
      <c r="B93" s="189"/>
      <c r="C93" s="190"/>
      <c r="D93" s="191" t="s">
        <v>70</v>
      </c>
      <c r="E93" s="203" t="s">
        <v>340</v>
      </c>
      <c r="F93" s="203" t="s">
        <v>341</v>
      </c>
      <c r="G93" s="190"/>
      <c r="H93" s="190"/>
      <c r="I93" s="193"/>
      <c r="J93" s="204">
        <f>BK93</f>
        <v>0</v>
      </c>
      <c r="K93" s="190"/>
      <c r="L93" s="195"/>
      <c r="M93" s="196"/>
      <c r="N93" s="197"/>
      <c r="O93" s="197"/>
      <c r="P93" s="198">
        <f>SUM(P94:P96)</f>
        <v>0</v>
      </c>
      <c r="Q93" s="197"/>
      <c r="R93" s="198">
        <f>SUM(R94:R96)</f>
        <v>0</v>
      </c>
      <c r="S93" s="197"/>
      <c r="T93" s="199">
        <f>SUM(T94:T96)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176</v>
      </c>
      <c r="AT93" s="201" t="s">
        <v>70</v>
      </c>
      <c r="AU93" s="201" t="s">
        <v>79</v>
      </c>
      <c r="AY93" s="200" t="s">
        <v>124</v>
      </c>
      <c r="BK93" s="202">
        <f>SUM(BK94:BK96)</f>
        <v>0</v>
      </c>
    </row>
    <row r="94" s="2" customFormat="1" ht="16.5" customHeight="1">
      <c r="A94" s="39"/>
      <c r="B94" s="40"/>
      <c r="C94" s="205" t="s">
        <v>131</v>
      </c>
      <c r="D94" s="205" t="s">
        <v>126</v>
      </c>
      <c r="E94" s="206" t="s">
        <v>342</v>
      </c>
      <c r="F94" s="207" t="s">
        <v>343</v>
      </c>
      <c r="G94" s="208" t="s">
        <v>328</v>
      </c>
      <c r="H94" s="209">
        <v>1</v>
      </c>
      <c r="I94" s="210"/>
      <c r="J94" s="211">
        <f>ROUND(I94*H94,2)</f>
        <v>0</v>
      </c>
      <c r="K94" s="207" t="s">
        <v>130</v>
      </c>
      <c r="L94" s="45"/>
      <c r="M94" s="212" t="s">
        <v>19</v>
      </c>
      <c r="N94" s="213" t="s">
        <v>42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329</v>
      </c>
      <c r="AT94" s="216" t="s">
        <v>126</v>
      </c>
      <c r="AU94" s="216" t="s">
        <v>81</v>
      </c>
      <c r="AY94" s="18" t="s">
        <v>124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329</v>
      </c>
      <c r="BM94" s="216" t="s">
        <v>344</v>
      </c>
    </row>
    <row r="95" s="2" customFormat="1">
      <c r="A95" s="39"/>
      <c r="B95" s="40"/>
      <c r="C95" s="41"/>
      <c r="D95" s="218" t="s">
        <v>133</v>
      </c>
      <c r="E95" s="41"/>
      <c r="F95" s="219" t="s">
        <v>345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133</v>
      </c>
      <c r="AU95" s="18" t="s">
        <v>81</v>
      </c>
    </row>
    <row r="96" s="2" customFormat="1">
      <c r="A96" s="39"/>
      <c r="B96" s="40"/>
      <c r="C96" s="41"/>
      <c r="D96" s="223" t="s">
        <v>135</v>
      </c>
      <c r="E96" s="41"/>
      <c r="F96" s="224" t="s">
        <v>346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135</v>
      </c>
      <c r="AU96" s="18" t="s">
        <v>81</v>
      </c>
    </row>
    <row r="97" s="12" customFormat="1" ht="22.8" customHeight="1">
      <c r="A97" s="12"/>
      <c r="B97" s="189"/>
      <c r="C97" s="190"/>
      <c r="D97" s="191" t="s">
        <v>70</v>
      </c>
      <c r="E97" s="203" t="s">
        <v>347</v>
      </c>
      <c r="F97" s="203" t="s">
        <v>348</v>
      </c>
      <c r="G97" s="190"/>
      <c r="H97" s="190"/>
      <c r="I97" s="193"/>
      <c r="J97" s="204">
        <f>BK97</f>
        <v>0</v>
      </c>
      <c r="K97" s="190"/>
      <c r="L97" s="195"/>
      <c r="M97" s="196"/>
      <c r="N97" s="197"/>
      <c r="O97" s="197"/>
      <c r="P97" s="198">
        <f>SUM(P98:P99)</f>
        <v>0</v>
      </c>
      <c r="Q97" s="197"/>
      <c r="R97" s="198">
        <f>SUM(R98:R99)</f>
        <v>0</v>
      </c>
      <c r="S97" s="197"/>
      <c r="T97" s="199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176</v>
      </c>
      <c r="AT97" s="201" t="s">
        <v>70</v>
      </c>
      <c r="AU97" s="201" t="s">
        <v>79</v>
      </c>
      <c r="AY97" s="200" t="s">
        <v>124</v>
      </c>
      <c r="BK97" s="202">
        <f>SUM(BK98:BK99)</f>
        <v>0</v>
      </c>
    </row>
    <row r="98" s="2" customFormat="1" ht="16.5" customHeight="1">
      <c r="A98" s="39"/>
      <c r="B98" s="40"/>
      <c r="C98" s="205" t="s">
        <v>184</v>
      </c>
      <c r="D98" s="205" t="s">
        <v>126</v>
      </c>
      <c r="E98" s="206" t="s">
        <v>349</v>
      </c>
      <c r="F98" s="207" t="s">
        <v>350</v>
      </c>
      <c r="G98" s="208" t="s">
        <v>328</v>
      </c>
      <c r="H98" s="209">
        <v>1</v>
      </c>
      <c r="I98" s="210"/>
      <c r="J98" s="211">
        <f>ROUND(I98*H98,2)</f>
        <v>0</v>
      </c>
      <c r="K98" s="207" t="s">
        <v>130</v>
      </c>
      <c r="L98" s="45"/>
      <c r="M98" s="212" t="s">
        <v>19</v>
      </c>
      <c r="N98" s="213" t="s">
        <v>42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329</v>
      </c>
      <c r="AT98" s="216" t="s">
        <v>126</v>
      </c>
      <c r="AU98" s="216" t="s">
        <v>81</v>
      </c>
      <c r="AY98" s="18" t="s">
        <v>124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329</v>
      </c>
      <c r="BM98" s="216" t="s">
        <v>351</v>
      </c>
    </row>
    <row r="99" s="2" customFormat="1">
      <c r="A99" s="39"/>
      <c r="B99" s="40"/>
      <c r="C99" s="41"/>
      <c r="D99" s="218" t="s">
        <v>133</v>
      </c>
      <c r="E99" s="41"/>
      <c r="F99" s="219" t="s">
        <v>352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133</v>
      </c>
      <c r="AU99" s="18" t="s">
        <v>81</v>
      </c>
    </row>
    <row r="100" s="12" customFormat="1" ht="22.8" customHeight="1">
      <c r="A100" s="12"/>
      <c r="B100" s="189"/>
      <c r="C100" s="190"/>
      <c r="D100" s="191" t="s">
        <v>70</v>
      </c>
      <c r="E100" s="203" t="s">
        <v>353</v>
      </c>
      <c r="F100" s="203" t="s">
        <v>354</v>
      </c>
      <c r="G100" s="190"/>
      <c r="H100" s="190"/>
      <c r="I100" s="193"/>
      <c r="J100" s="204">
        <f>BK100</f>
        <v>0</v>
      </c>
      <c r="K100" s="190"/>
      <c r="L100" s="195"/>
      <c r="M100" s="196"/>
      <c r="N100" s="197"/>
      <c r="O100" s="197"/>
      <c r="P100" s="198">
        <f>SUM(P101:P103)</f>
        <v>0</v>
      </c>
      <c r="Q100" s="197"/>
      <c r="R100" s="198">
        <f>SUM(R101:R103)</f>
        <v>0</v>
      </c>
      <c r="S100" s="197"/>
      <c r="T100" s="199">
        <f>SUM(T101:T103)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0" t="s">
        <v>176</v>
      </c>
      <c r="AT100" s="201" t="s">
        <v>70</v>
      </c>
      <c r="AU100" s="201" t="s">
        <v>79</v>
      </c>
      <c r="AY100" s="200" t="s">
        <v>124</v>
      </c>
      <c r="BK100" s="202">
        <f>SUM(BK101:BK103)</f>
        <v>0</v>
      </c>
    </row>
    <row r="101" s="2" customFormat="1" ht="16.5" customHeight="1">
      <c r="A101" s="39"/>
      <c r="B101" s="40"/>
      <c r="C101" s="205" t="s">
        <v>196</v>
      </c>
      <c r="D101" s="205" t="s">
        <v>126</v>
      </c>
      <c r="E101" s="206" t="s">
        <v>355</v>
      </c>
      <c r="F101" s="207" t="s">
        <v>356</v>
      </c>
      <c r="G101" s="208" t="s">
        <v>328</v>
      </c>
      <c r="H101" s="209">
        <v>1</v>
      </c>
      <c r="I101" s="210"/>
      <c r="J101" s="211">
        <f>ROUND(I101*H101,2)</f>
        <v>0</v>
      </c>
      <c r="K101" s="207" t="s">
        <v>130</v>
      </c>
      <c r="L101" s="45"/>
      <c r="M101" s="212" t="s">
        <v>19</v>
      </c>
      <c r="N101" s="213" t="s">
        <v>42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329</v>
      </c>
      <c r="AT101" s="216" t="s">
        <v>126</v>
      </c>
      <c r="AU101" s="216" t="s">
        <v>81</v>
      </c>
      <c r="AY101" s="18" t="s">
        <v>124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329</v>
      </c>
      <c r="BM101" s="216" t="s">
        <v>357</v>
      </c>
    </row>
    <row r="102" s="2" customFormat="1">
      <c r="A102" s="39"/>
      <c r="B102" s="40"/>
      <c r="C102" s="41"/>
      <c r="D102" s="218" t="s">
        <v>133</v>
      </c>
      <c r="E102" s="41"/>
      <c r="F102" s="219" t="s">
        <v>358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133</v>
      </c>
      <c r="AU102" s="18" t="s">
        <v>81</v>
      </c>
    </row>
    <row r="103" s="2" customFormat="1">
      <c r="A103" s="39"/>
      <c r="B103" s="40"/>
      <c r="C103" s="41"/>
      <c r="D103" s="223" t="s">
        <v>135</v>
      </c>
      <c r="E103" s="41"/>
      <c r="F103" s="224" t="s">
        <v>359</v>
      </c>
      <c r="G103" s="41"/>
      <c r="H103" s="41"/>
      <c r="I103" s="220"/>
      <c r="J103" s="41"/>
      <c r="K103" s="41"/>
      <c r="L103" s="45"/>
      <c r="M103" s="257"/>
      <c r="N103" s="258"/>
      <c r="O103" s="259"/>
      <c r="P103" s="259"/>
      <c r="Q103" s="259"/>
      <c r="R103" s="259"/>
      <c r="S103" s="259"/>
      <c r="T103" s="260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135</v>
      </c>
      <c r="AU103" s="18" t="s">
        <v>81</v>
      </c>
    </row>
    <row r="104" s="2" customFormat="1" ht="6.96" customHeight="1">
      <c r="A104" s="39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45"/>
      <c r="M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</sheetData>
  <sheetProtection sheet="1" autoFilter="0" formatColumns="0" formatRows="0" objects="1" scenarios="1" spinCount="100000" saltValue="Qk1tnCLGISeo+GmlAfnhotg5BTN0FeyjJ4OtlsU+ytG791stUBPhyMU9z8t/PVAgSHHlSss95icuVlzA9ar+GA==" hashValue="hAOV0asZQR+r7kVgdPWYnSs1xMhYSbp0j1abCSj7naYJAfPFYxv+ul4fwDHsWtu/xwe6m7AmDDaT/ilJOmsWHg==" algorithmName="SHA-512" password="CC35"/>
  <autoFilter ref="C83:K10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2344000"/>
    <hyperlink ref="F90" r:id="rId2" display="https://podminky.urs.cz/item/CS_URS_2025_01/012444000"/>
    <hyperlink ref="F92" r:id="rId3" display="https://podminky.urs.cz/item/CS_URS_2025_01/013254000"/>
    <hyperlink ref="F95" r:id="rId4" display="https://podminky.urs.cz/item/CS_URS_2025_01/021203000"/>
    <hyperlink ref="F99" r:id="rId5" display="https://podminky.urs.cz/item/CS_URS_2025_01/032803000"/>
    <hyperlink ref="F102" r:id="rId6" display="https://podminky.urs.cz/item/CS_URS_2025_01/094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1" customWidth="1"/>
    <col min="2" max="2" width="1.667969" style="261" customWidth="1"/>
    <col min="3" max="4" width="5" style="261" customWidth="1"/>
    <col min="5" max="5" width="11.66016" style="261" customWidth="1"/>
    <col min="6" max="6" width="9.160156" style="261" customWidth="1"/>
    <col min="7" max="7" width="5" style="261" customWidth="1"/>
    <col min="8" max="8" width="77.83203" style="261" customWidth="1"/>
    <col min="9" max="10" width="20" style="261" customWidth="1"/>
    <col min="11" max="11" width="1.667969" style="261" customWidth="1"/>
  </cols>
  <sheetData>
    <row r="1" s="1" customFormat="1" ht="37.5" customHeight="1"/>
    <row r="2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="15" customFormat="1" ht="45" customHeight="1">
      <c r="B3" s="265"/>
      <c r="C3" s="266" t="s">
        <v>360</v>
      </c>
      <c r="D3" s="266"/>
      <c r="E3" s="266"/>
      <c r="F3" s="266"/>
      <c r="G3" s="266"/>
      <c r="H3" s="266"/>
      <c r="I3" s="266"/>
      <c r="J3" s="266"/>
      <c r="K3" s="267"/>
    </row>
    <row r="4" s="1" customFormat="1" ht="25.5" customHeight="1">
      <c r="B4" s="268"/>
      <c r="C4" s="269" t="s">
        <v>361</v>
      </c>
      <c r="D4" s="269"/>
      <c r="E4" s="269"/>
      <c r="F4" s="269"/>
      <c r="G4" s="269"/>
      <c r="H4" s="269"/>
      <c r="I4" s="269"/>
      <c r="J4" s="269"/>
      <c r="K4" s="270"/>
    </row>
    <row r="5" s="1" customFormat="1" ht="5.25" customHeight="1">
      <c r="B5" s="268"/>
      <c r="C5" s="271"/>
      <c r="D5" s="271"/>
      <c r="E5" s="271"/>
      <c r="F5" s="271"/>
      <c r="G5" s="271"/>
      <c r="H5" s="271"/>
      <c r="I5" s="271"/>
      <c r="J5" s="271"/>
      <c r="K5" s="270"/>
    </row>
    <row r="6" s="1" customFormat="1" ht="15" customHeight="1">
      <c r="B6" s="268"/>
      <c r="C6" s="272" t="s">
        <v>362</v>
      </c>
      <c r="D6" s="272"/>
      <c r="E6" s="272"/>
      <c r="F6" s="272"/>
      <c r="G6" s="272"/>
      <c r="H6" s="272"/>
      <c r="I6" s="272"/>
      <c r="J6" s="272"/>
      <c r="K6" s="270"/>
    </row>
    <row r="7" s="1" customFormat="1" ht="15" customHeight="1">
      <c r="B7" s="273"/>
      <c r="C7" s="272" t="s">
        <v>363</v>
      </c>
      <c r="D7" s="272"/>
      <c r="E7" s="272"/>
      <c r="F7" s="272"/>
      <c r="G7" s="272"/>
      <c r="H7" s="272"/>
      <c r="I7" s="272"/>
      <c r="J7" s="272"/>
      <c r="K7" s="270"/>
    </row>
    <row r="8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="1" customFormat="1" ht="15" customHeight="1">
      <c r="B9" s="273"/>
      <c r="C9" s="272" t="s">
        <v>364</v>
      </c>
      <c r="D9" s="272"/>
      <c r="E9" s="272"/>
      <c r="F9" s="272"/>
      <c r="G9" s="272"/>
      <c r="H9" s="272"/>
      <c r="I9" s="272"/>
      <c r="J9" s="272"/>
      <c r="K9" s="270"/>
    </row>
    <row r="10" s="1" customFormat="1" ht="15" customHeight="1">
      <c r="B10" s="273"/>
      <c r="C10" s="272"/>
      <c r="D10" s="272" t="s">
        <v>365</v>
      </c>
      <c r="E10" s="272"/>
      <c r="F10" s="272"/>
      <c r="G10" s="272"/>
      <c r="H10" s="272"/>
      <c r="I10" s="272"/>
      <c r="J10" s="272"/>
      <c r="K10" s="270"/>
    </row>
    <row r="11" s="1" customFormat="1" ht="15" customHeight="1">
      <c r="B11" s="273"/>
      <c r="C11" s="274"/>
      <c r="D11" s="272" t="s">
        <v>366</v>
      </c>
      <c r="E11" s="272"/>
      <c r="F11" s="272"/>
      <c r="G11" s="272"/>
      <c r="H11" s="272"/>
      <c r="I11" s="272"/>
      <c r="J11" s="272"/>
      <c r="K11" s="270"/>
    </row>
    <row r="12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="1" customFormat="1" ht="15" customHeight="1">
      <c r="B13" s="273"/>
      <c r="C13" s="274"/>
      <c r="D13" s="275" t="s">
        <v>367</v>
      </c>
      <c r="E13" s="272"/>
      <c r="F13" s="272"/>
      <c r="G13" s="272"/>
      <c r="H13" s="272"/>
      <c r="I13" s="272"/>
      <c r="J13" s="272"/>
      <c r="K13" s="270"/>
    </row>
    <row r="14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="1" customFormat="1" ht="15" customHeight="1">
      <c r="B15" s="273"/>
      <c r="C15" s="274"/>
      <c r="D15" s="272" t="s">
        <v>368</v>
      </c>
      <c r="E15" s="272"/>
      <c r="F15" s="272"/>
      <c r="G15" s="272"/>
      <c r="H15" s="272"/>
      <c r="I15" s="272"/>
      <c r="J15" s="272"/>
      <c r="K15" s="270"/>
    </row>
    <row r="16" s="1" customFormat="1" ht="15" customHeight="1">
      <c r="B16" s="273"/>
      <c r="C16" s="274"/>
      <c r="D16" s="272" t="s">
        <v>369</v>
      </c>
      <c r="E16" s="272"/>
      <c r="F16" s="272"/>
      <c r="G16" s="272"/>
      <c r="H16" s="272"/>
      <c r="I16" s="272"/>
      <c r="J16" s="272"/>
      <c r="K16" s="270"/>
    </row>
    <row r="17" s="1" customFormat="1" ht="15" customHeight="1">
      <c r="B17" s="273"/>
      <c r="C17" s="274"/>
      <c r="D17" s="272" t="s">
        <v>370</v>
      </c>
      <c r="E17" s="272"/>
      <c r="F17" s="272"/>
      <c r="G17" s="272"/>
      <c r="H17" s="272"/>
      <c r="I17" s="272"/>
      <c r="J17" s="272"/>
      <c r="K17" s="270"/>
    </row>
    <row r="18" s="1" customFormat="1" ht="15" customHeight="1">
      <c r="B18" s="273"/>
      <c r="C18" s="274"/>
      <c r="D18" s="274"/>
      <c r="E18" s="276" t="s">
        <v>78</v>
      </c>
      <c r="F18" s="272" t="s">
        <v>371</v>
      </c>
      <c r="G18" s="272"/>
      <c r="H18" s="272"/>
      <c r="I18" s="272"/>
      <c r="J18" s="272"/>
      <c r="K18" s="270"/>
    </row>
    <row r="19" s="1" customFormat="1" ht="15" customHeight="1">
      <c r="B19" s="273"/>
      <c r="C19" s="274"/>
      <c r="D19" s="274"/>
      <c r="E19" s="276" t="s">
        <v>372</v>
      </c>
      <c r="F19" s="272" t="s">
        <v>373</v>
      </c>
      <c r="G19" s="272"/>
      <c r="H19" s="272"/>
      <c r="I19" s="272"/>
      <c r="J19" s="272"/>
      <c r="K19" s="270"/>
    </row>
    <row r="20" s="1" customFormat="1" ht="15" customHeight="1">
      <c r="B20" s="273"/>
      <c r="C20" s="274"/>
      <c r="D20" s="274"/>
      <c r="E20" s="276" t="s">
        <v>374</v>
      </c>
      <c r="F20" s="272" t="s">
        <v>375</v>
      </c>
      <c r="G20" s="272"/>
      <c r="H20" s="272"/>
      <c r="I20" s="272"/>
      <c r="J20" s="272"/>
      <c r="K20" s="270"/>
    </row>
    <row r="21" s="1" customFormat="1" ht="15" customHeight="1">
      <c r="B21" s="273"/>
      <c r="C21" s="274"/>
      <c r="D21" s="274"/>
      <c r="E21" s="276" t="s">
        <v>94</v>
      </c>
      <c r="F21" s="272" t="s">
        <v>95</v>
      </c>
      <c r="G21" s="272"/>
      <c r="H21" s="272"/>
      <c r="I21" s="272"/>
      <c r="J21" s="272"/>
      <c r="K21" s="270"/>
    </row>
    <row r="22" s="1" customFormat="1" ht="15" customHeight="1">
      <c r="B22" s="273"/>
      <c r="C22" s="274"/>
      <c r="D22" s="274"/>
      <c r="E22" s="276" t="s">
        <v>376</v>
      </c>
      <c r="F22" s="272" t="s">
        <v>377</v>
      </c>
      <c r="G22" s="272"/>
      <c r="H22" s="272"/>
      <c r="I22" s="272"/>
      <c r="J22" s="272"/>
      <c r="K22" s="270"/>
    </row>
    <row r="23" s="1" customFormat="1" ht="15" customHeight="1">
      <c r="B23" s="273"/>
      <c r="C23" s="274"/>
      <c r="D23" s="274"/>
      <c r="E23" s="276" t="s">
        <v>378</v>
      </c>
      <c r="F23" s="272" t="s">
        <v>379</v>
      </c>
      <c r="G23" s="272"/>
      <c r="H23" s="272"/>
      <c r="I23" s="272"/>
      <c r="J23" s="272"/>
      <c r="K23" s="270"/>
    </row>
    <row r="24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="1" customFormat="1" ht="15" customHeight="1">
      <c r="B25" s="273"/>
      <c r="C25" s="272" t="s">
        <v>380</v>
      </c>
      <c r="D25" s="272"/>
      <c r="E25" s="272"/>
      <c r="F25" s="272"/>
      <c r="G25" s="272"/>
      <c r="H25" s="272"/>
      <c r="I25" s="272"/>
      <c r="J25" s="272"/>
      <c r="K25" s="270"/>
    </row>
    <row r="26" s="1" customFormat="1" ht="15" customHeight="1">
      <c r="B26" s="273"/>
      <c r="C26" s="272" t="s">
        <v>381</v>
      </c>
      <c r="D26" s="272"/>
      <c r="E26" s="272"/>
      <c r="F26" s="272"/>
      <c r="G26" s="272"/>
      <c r="H26" s="272"/>
      <c r="I26" s="272"/>
      <c r="J26" s="272"/>
      <c r="K26" s="270"/>
    </row>
    <row r="27" s="1" customFormat="1" ht="15" customHeight="1">
      <c r="B27" s="273"/>
      <c r="C27" s="272"/>
      <c r="D27" s="272" t="s">
        <v>382</v>
      </c>
      <c r="E27" s="272"/>
      <c r="F27" s="272"/>
      <c r="G27" s="272"/>
      <c r="H27" s="272"/>
      <c r="I27" s="272"/>
      <c r="J27" s="272"/>
      <c r="K27" s="270"/>
    </row>
    <row r="28" s="1" customFormat="1" ht="15" customHeight="1">
      <c r="B28" s="273"/>
      <c r="C28" s="274"/>
      <c r="D28" s="272" t="s">
        <v>383</v>
      </c>
      <c r="E28" s="272"/>
      <c r="F28" s="272"/>
      <c r="G28" s="272"/>
      <c r="H28" s="272"/>
      <c r="I28" s="272"/>
      <c r="J28" s="272"/>
      <c r="K28" s="270"/>
    </row>
    <row r="29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="1" customFormat="1" ht="15" customHeight="1">
      <c r="B30" s="273"/>
      <c r="C30" s="274"/>
      <c r="D30" s="272" t="s">
        <v>384</v>
      </c>
      <c r="E30" s="272"/>
      <c r="F30" s="272"/>
      <c r="G30" s="272"/>
      <c r="H30" s="272"/>
      <c r="I30" s="272"/>
      <c r="J30" s="272"/>
      <c r="K30" s="270"/>
    </row>
    <row r="31" s="1" customFormat="1" ht="15" customHeight="1">
      <c r="B31" s="273"/>
      <c r="C31" s="274"/>
      <c r="D31" s="272" t="s">
        <v>385</v>
      </c>
      <c r="E31" s="272"/>
      <c r="F31" s="272"/>
      <c r="G31" s="272"/>
      <c r="H31" s="272"/>
      <c r="I31" s="272"/>
      <c r="J31" s="272"/>
      <c r="K31" s="270"/>
    </row>
    <row r="32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="1" customFormat="1" ht="15" customHeight="1">
      <c r="B33" s="273"/>
      <c r="C33" s="274"/>
      <c r="D33" s="272" t="s">
        <v>386</v>
      </c>
      <c r="E33" s="272"/>
      <c r="F33" s="272"/>
      <c r="G33" s="272"/>
      <c r="H33" s="272"/>
      <c r="I33" s="272"/>
      <c r="J33" s="272"/>
      <c r="K33" s="270"/>
    </row>
    <row r="34" s="1" customFormat="1" ht="15" customHeight="1">
      <c r="B34" s="273"/>
      <c r="C34" s="274"/>
      <c r="D34" s="272" t="s">
        <v>387</v>
      </c>
      <c r="E34" s="272"/>
      <c r="F34" s="272"/>
      <c r="G34" s="272"/>
      <c r="H34" s="272"/>
      <c r="I34" s="272"/>
      <c r="J34" s="272"/>
      <c r="K34" s="270"/>
    </row>
    <row r="35" s="1" customFormat="1" ht="15" customHeight="1">
      <c r="B35" s="273"/>
      <c r="C35" s="274"/>
      <c r="D35" s="272" t="s">
        <v>388</v>
      </c>
      <c r="E35" s="272"/>
      <c r="F35" s="272"/>
      <c r="G35" s="272"/>
      <c r="H35" s="272"/>
      <c r="I35" s="272"/>
      <c r="J35" s="272"/>
      <c r="K35" s="270"/>
    </row>
    <row r="36" s="1" customFormat="1" ht="15" customHeight="1">
      <c r="B36" s="273"/>
      <c r="C36" s="274"/>
      <c r="D36" s="272"/>
      <c r="E36" s="275" t="s">
        <v>110</v>
      </c>
      <c r="F36" s="272"/>
      <c r="G36" s="272" t="s">
        <v>389</v>
      </c>
      <c r="H36" s="272"/>
      <c r="I36" s="272"/>
      <c r="J36" s="272"/>
      <c r="K36" s="270"/>
    </row>
    <row r="37" s="1" customFormat="1" ht="30.75" customHeight="1">
      <c r="B37" s="273"/>
      <c r="C37" s="274"/>
      <c r="D37" s="272"/>
      <c r="E37" s="275" t="s">
        <v>390</v>
      </c>
      <c r="F37" s="272"/>
      <c r="G37" s="272" t="s">
        <v>391</v>
      </c>
      <c r="H37" s="272"/>
      <c r="I37" s="272"/>
      <c r="J37" s="272"/>
      <c r="K37" s="270"/>
    </row>
    <row r="38" s="1" customFormat="1" ht="15" customHeight="1">
      <c r="B38" s="273"/>
      <c r="C38" s="274"/>
      <c r="D38" s="272"/>
      <c r="E38" s="275" t="s">
        <v>52</v>
      </c>
      <c r="F38" s="272"/>
      <c r="G38" s="272" t="s">
        <v>392</v>
      </c>
      <c r="H38" s="272"/>
      <c r="I38" s="272"/>
      <c r="J38" s="272"/>
      <c r="K38" s="270"/>
    </row>
    <row r="39" s="1" customFormat="1" ht="15" customHeight="1">
      <c r="B39" s="273"/>
      <c r="C39" s="274"/>
      <c r="D39" s="272"/>
      <c r="E39" s="275" t="s">
        <v>53</v>
      </c>
      <c r="F39" s="272"/>
      <c r="G39" s="272" t="s">
        <v>393</v>
      </c>
      <c r="H39" s="272"/>
      <c r="I39" s="272"/>
      <c r="J39" s="272"/>
      <c r="K39" s="270"/>
    </row>
    <row r="40" s="1" customFormat="1" ht="15" customHeight="1">
      <c r="B40" s="273"/>
      <c r="C40" s="274"/>
      <c r="D40" s="272"/>
      <c r="E40" s="275" t="s">
        <v>111</v>
      </c>
      <c r="F40" s="272"/>
      <c r="G40" s="272" t="s">
        <v>394</v>
      </c>
      <c r="H40" s="272"/>
      <c r="I40" s="272"/>
      <c r="J40" s="272"/>
      <c r="K40" s="270"/>
    </row>
    <row r="41" s="1" customFormat="1" ht="15" customHeight="1">
      <c r="B41" s="273"/>
      <c r="C41" s="274"/>
      <c r="D41" s="272"/>
      <c r="E41" s="275" t="s">
        <v>112</v>
      </c>
      <c r="F41" s="272"/>
      <c r="G41" s="272" t="s">
        <v>395</v>
      </c>
      <c r="H41" s="272"/>
      <c r="I41" s="272"/>
      <c r="J41" s="272"/>
      <c r="K41" s="270"/>
    </row>
    <row r="42" s="1" customFormat="1" ht="15" customHeight="1">
      <c r="B42" s="273"/>
      <c r="C42" s="274"/>
      <c r="D42" s="272"/>
      <c r="E42" s="275" t="s">
        <v>396</v>
      </c>
      <c r="F42" s="272"/>
      <c r="G42" s="272" t="s">
        <v>397</v>
      </c>
      <c r="H42" s="272"/>
      <c r="I42" s="272"/>
      <c r="J42" s="272"/>
      <c r="K42" s="270"/>
    </row>
    <row r="43" s="1" customFormat="1" ht="15" customHeight="1">
      <c r="B43" s="273"/>
      <c r="C43" s="274"/>
      <c r="D43" s="272"/>
      <c r="E43" s="275"/>
      <c r="F43" s="272"/>
      <c r="G43" s="272" t="s">
        <v>398</v>
      </c>
      <c r="H43" s="272"/>
      <c r="I43" s="272"/>
      <c r="J43" s="272"/>
      <c r="K43" s="270"/>
    </row>
    <row r="44" s="1" customFormat="1" ht="15" customHeight="1">
      <c r="B44" s="273"/>
      <c r="C44" s="274"/>
      <c r="D44" s="272"/>
      <c r="E44" s="275" t="s">
        <v>399</v>
      </c>
      <c r="F44" s="272"/>
      <c r="G44" s="272" t="s">
        <v>400</v>
      </c>
      <c r="H44" s="272"/>
      <c r="I44" s="272"/>
      <c r="J44" s="272"/>
      <c r="K44" s="270"/>
    </row>
    <row r="45" s="1" customFormat="1" ht="15" customHeight="1">
      <c r="B45" s="273"/>
      <c r="C45" s="274"/>
      <c r="D45" s="272"/>
      <c r="E45" s="275" t="s">
        <v>114</v>
      </c>
      <c r="F45" s="272"/>
      <c r="G45" s="272" t="s">
        <v>401</v>
      </c>
      <c r="H45" s="272"/>
      <c r="I45" s="272"/>
      <c r="J45" s="272"/>
      <c r="K45" s="270"/>
    </row>
    <row r="46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="1" customFormat="1" ht="15" customHeight="1">
      <c r="B47" s="273"/>
      <c r="C47" s="274"/>
      <c r="D47" s="272" t="s">
        <v>402</v>
      </c>
      <c r="E47" s="272"/>
      <c r="F47" s="272"/>
      <c r="G47" s="272"/>
      <c r="H47" s="272"/>
      <c r="I47" s="272"/>
      <c r="J47" s="272"/>
      <c r="K47" s="270"/>
    </row>
    <row r="48" s="1" customFormat="1" ht="15" customHeight="1">
      <c r="B48" s="273"/>
      <c r="C48" s="274"/>
      <c r="D48" s="274"/>
      <c r="E48" s="272" t="s">
        <v>403</v>
      </c>
      <c r="F48" s="272"/>
      <c r="G48" s="272"/>
      <c r="H48" s="272"/>
      <c r="I48" s="272"/>
      <c r="J48" s="272"/>
      <c r="K48" s="270"/>
    </row>
    <row r="49" s="1" customFormat="1" ht="15" customHeight="1">
      <c r="B49" s="273"/>
      <c r="C49" s="274"/>
      <c r="D49" s="274"/>
      <c r="E49" s="272" t="s">
        <v>404</v>
      </c>
      <c r="F49" s="272"/>
      <c r="G49" s="272"/>
      <c r="H49" s="272"/>
      <c r="I49" s="272"/>
      <c r="J49" s="272"/>
      <c r="K49" s="270"/>
    </row>
    <row r="50" s="1" customFormat="1" ht="15" customHeight="1">
      <c r="B50" s="273"/>
      <c r="C50" s="274"/>
      <c r="D50" s="274"/>
      <c r="E50" s="272" t="s">
        <v>405</v>
      </c>
      <c r="F50" s="272"/>
      <c r="G50" s="272"/>
      <c r="H50" s="272"/>
      <c r="I50" s="272"/>
      <c r="J50" s="272"/>
      <c r="K50" s="270"/>
    </row>
    <row r="51" s="1" customFormat="1" ht="15" customHeight="1">
      <c r="B51" s="273"/>
      <c r="C51" s="274"/>
      <c r="D51" s="272" t="s">
        <v>406</v>
      </c>
      <c r="E51" s="272"/>
      <c r="F51" s="272"/>
      <c r="G51" s="272"/>
      <c r="H51" s="272"/>
      <c r="I51" s="272"/>
      <c r="J51" s="272"/>
      <c r="K51" s="270"/>
    </row>
    <row r="52" s="1" customFormat="1" ht="25.5" customHeight="1">
      <c r="B52" s="268"/>
      <c r="C52" s="269" t="s">
        <v>407</v>
      </c>
      <c r="D52" s="269"/>
      <c r="E52" s="269"/>
      <c r="F52" s="269"/>
      <c r="G52" s="269"/>
      <c r="H52" s="269"/>
      <c r="I52" s="269"/>
      <c r="J52" s="269"/>
      <c r="K52" s="270"/>
    </row>
    <row r="53" s="1" customFormat="1" ht="5.25" customHeight="1">
      <c r="B53" s="268"/>
      <c r="C53" s="271"/>
      <c r="D53" s="271"/>
      <c r="E53" s="271"/>
      <c r="F53" s="271"/>
      <c r="G53" s="271"/>
      <c r="H53" s="271"/>
      <c r="I53" s="271"/>
      <c r="J53" s="271"/>
      <c r="K53" s="270"/>
    </row>
    <row r="54" s="1" customFormat="1" ht="15" customHeight="1">
      <c r="B54" s="268"/>
      <c r="C54" s="272" t="s">
        <v>408</v>
      </c>
      <c r="D54" s="272"/>
      <c r="E54" s="272"/>
      <c r="F54" s="272"/>
      <c r="G54" s="272"/>
      <c r="H54" s="272"/>
      <c r="I54" s="272"/>
      <c r="J54" s="272"/>
      <c r="K54" s="270"/>
    </row>
    <row r="55" s="1" customFormat="1" ht="15" customHeight="1">
      <c r="B55" s="268"/>
      <c r="C55" s="272" t="s">
        <v>409</v>
      </c>
      <c r="D55" s="272"/>
      <c r="E55" s="272"/>
      <c r="F55" s="272"/>
      <c r="G55" s="272"/>
      <c r="H55" s="272"/>
      <c r="I55" s="272"/>
      <c r="J55" s="272"/>
      <c r="K55" s="270"/>
    </row>
    <row r="56" s="1" customFormat="1" ht="12.75" customHeight="1">
      <c r="B56" s="268"/>
      <c r="C56" s="272"/>
      <c r="D56" s="272"/>
      <c r="E56" s="272"/>
      <c r="F56" s="272"/>
      <c r="G56" s="272"/>
      <c r="H56" s="272"/>
      <c r="I56" s="272"/>
      <c r="J56" s="272"/>
      <c r="K56" s="270"/>
    </row>
    <row r="57" s="1" customFormat="1" ht="15" customHeight="1">
      <c r="B57" s="268"/>
      <c r="C57" s="272" t="s">
        <v>410</v>
      </c>
      <c r="D57" s="272"/>
      <c r="E57" s="272"/>
      <c r="F57" s="272"/>
      <c r="G57" s="272"/>
      <c r="H57" s="272"/>
      <c r="I57" s="272"/>
      <c r="J57" s="272"/>
      <c r="K57" s="270"/>
    </row>
    <row r="58" s="1" customFormat="1" ht="15" customHeight="1">
      <c r="B58" s="268"/>
      <c r="C58" s="274"/>
      <c r="D58" s="272" t="s">
        <v>411</v>
      </c>
      <c r="E58" s="272"/>
      <c r="F58" s="272"/>
      <c r="G58" s="272"/>
      <c r="H58" s="272"/>
      <c r="I58" s="272"/>
      <c r="J58" s="272"/>
      <c r="K58" s="270"/>
    </row>
    <row r="59" s="1" customFormat="1" ht="15" customHeight="1">
      <c r="B59" s="268"/>
      <c r="C59" s="274"/>
      <c r="D59" s="272" t="s">
        <v>412</v>
      </c>
      <c r="E59" s="272"/>
      <c r="F59" s="272"/>
      <c r="G59" s="272"/>
      <c r="H59" s="272"/>
      <c r="I59" s="272"/>
      <c r="J59" s="272"/>
      <c r="K59" s="270"/>
    </row>
    <row r="60" s="1" customFormat="1" ht="15" customHeight="1">
      <c r="B60" s="268"/>
      <c r="C60" s="274"/>
      <c r="D60" s="272" t="s">
        <v>413</v>
      </c>
      <c r="E60" s="272"/>
      <c r="F60" s="272"/>
      <c r="G60" s="272"/>
      <c r="H60" s="272"/>
      <c r="I60" s="272"/>
      <c r="J60" s="272"/>
      <c r="K60" s="270"/>
    </row>
    <row r="61" s="1" customFormat="1" ht="15" customHeight="1">
      <c r="B61" s="268"/>
      <c r="C61" s="274"/>
      <c r="D61" s="272" t="s">
        <v>414</v>
      </c>
      <c r="E61" s="272"/>
      <c r="F61" s="272"/>
      <c r="G61" s="272"/>
      <c r="H61" s="272"/>
      <c r="I61" s="272"/>
      <c r="J61" s="272"/>
      <c r="K61" s="270"/>
    </row>
    <row r="62" s="1" customFormat="1" ht="15" customHeight="1">
      <c r="B62" s="268"/>
      <c r="C62" s="274"/>
      <c r="D62" s="277" t="s">
        <v>415</v>
      </c>
      <c r="E62" s="277"/>
      <c r="F62" s="277"/>
      <c r="G62" s="277"/>
      <c r="H62" s="277"/>
      <c r="I62" s="277"/>
      <c r="J62" s="277"/>
      <c r="K62" s="270"/>
    </row>
    <row r="63" s="1" customFormat="1" ht="15" customHeight="1">
      <c r="B63" s="268"/>
      <c r="C63" s="274"/>
      <c r="D63" s="272" t="s">
        <v>416</v>
      </c>
      <c r="E63" s="272"/>
      <c r="F63" s="272"/>
      <c r="G63" s="272"/>
      <c r="H63" s="272"/>
      <c r="I63" s="272"/>
      <c r="J63" s="272"/>
      <c r="K63" s="270"/>
    </row>
    <row r="64" s="1" customFormat="1" ht="12.75" customHeight="1">
      <c r="B64" s="268"/>
      <c r="C64" s="274"/>
      <c r="D64" s="274"/>
      <c r="E64" s="278"/>
      <c r="F64" s="274"/>
      <c r="G64" s="274"/>
      <c r="H64" s="274"/>
      <c r="I64" s="274"/>
      <c r="J64" s="274"/>
      <c r="K64" s="270"/>
    </row>
    <row r="65" s="1" customFormat="1" ht="15" customHeight="1">
      <c r="B65" s="268"/>
      <c r="C65" s="274"/>
      <c r="D65" s="272" t="s">
        <v>417</v>
      </c>
      <c r="E65" s="272"/>
      <c r="F65" s="272"/>
      <c r="G65" s="272"/>
      <c r="H65" s="272"/>
      <c r="I65" s="272"/>
      <c r="J65" s="272"/>
      <c r="K65" s="270"/>
    </row>
    <row r="66" s="1" customFormat="1" ht="15" customHeight="1">
      <c r="B66" s="268"/>
      <c r="C66" s="274"/>
      <c r="D66" s="277" t="s">
        <v>418</v>
      </c>
      <c r="E66" s="277"/>
      <c r="F66" s="277"/>
      <c r="G66" s="277"/>
      <c r="H66" s="277"/>
      <c r="I66" s="277"/>
      <c r="J66" s="277"/>
      <c r="K66" s="270"/>
    </row>
    <row r="67" s="1" customFormat="1" ht="15" customHeight="1">
      <c r="B67" s="268"/>
      <c r="C67" s="274"/>
      <c r="D67" s="272" t="s">
        <v>419</v>
      </c>
      <c r="E67" s="272"/>
      <c r="F67" s="272"/>
      <c r="G67" s="272"/>
      <c r="H67" s="272"/>
      <c r="I67" s="272"/>
      <c r="J67" s="272"/>
      <c r="K67" s="270"/>
    </row>
    <row r="68" s="1" customFormat="1" ht="15" customHeight="1">
      <c r="B68" s="268"/>
      <c r="C68" s="274"/>
      <c r="D68" s="272" t="s">
        <v>420</v>
      </c>
      <c r="E68" s="272"/>
      <c r="F68" s="272"/>
      <c r="G68" s="272"/>
      <c r="H68" s="272"/>
      <c r="I68" s="272"/>
      <c r="J68" s="272"/>
      <c r="K68" s="270"/>
    </row>
    <row r="69" s="1" customFormat="1" ht="15" customHeight="1">
      <c r="B69" s="268"/>
      <c r="C69" s="274"/>
      <c r="D69" s="272" t="s">
        <v>421</v>
      </c>
      <c r="E69" s="272"/>
      <c r="F69" s="272"/>
      <c r="G69" s="272"/>
      <c r="H69" s="272"/>
      <c r="I69" s="272"/>
      <c r="J69" s="272"/>
      <c r="K69" s="270"/>
    </row>
    <row r="70" s="1" customFormat="1" ht="15" customHeight="1">
      <c r="B70" s="268"/>
      <c r="C70" s="274"/>
      <c r="D70" s="272" t="s">
        <v>422</v>
      </c>
      <c r="E70" s="272"/>
      <c r="F70" s="272"/>
      <c r="G70" s="272"/>
      <c r="H70" s="272"/>
      <c r="I70" s="272"/>
      <c r="J70" s="272"/>
      <c r="K70" s="270"/>
    </row>
    <row r="71" s="1" customFormat="1" ht="12.75" customHeight="1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="1" customFormat="1" ht="18.75" customHeight="1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="1" customFormat="1" ht="18.7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="1" customFormat="1" ht="7.5" customHeight="1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="1" customFormat="1" ht="45" customHeight="1">
      <c r="B75" s="287"/>
      <c r="C75" s="288" t="s">
        <v>423</v>
      </c>
      <c r="D75" s="288"/>
      <c r="E75" s="288"/>
      <c r="F75" s="288"/>
      <c r="G75" s="288"/>
      <c r="H75" s="288"/>
      <c r="I75" s="288"/>
      <c r="J75" s="288"/>
      <c r="K75" s="289"/>
    </row>
    <row r="76" s="1" customFormat="1" ht="17.25" customHeight="1">
      <c r="B76" s="287"/>
      <c r="C76" s="290" t="s">
        <v>424</v>
      </c>
      <c r="D76" s="290"/>
      <c r="E76" s="290"/>
      <c r="F76" s="290" t="s">
        <v>425</v>
      </c>
      <c r="G76" s="291"/>
      <c r="H76" s="290" t="s">
        <v>53</v>
      </c>
      <c r="I76" s="290" t="s">
        <v>56</v>
      </c>
      <c r="J76" s="290" t="s">
        <v>426</v>
      </c>
      <c r="K76" s="289"/>
    </row>
    <row r="77" s="1" customFormat="1" ht="17.25" customHeight="1">
      <c r="B77" s="287"/>
      <c r="C77" s="292" t="s">
        <v>427</v>
      </c>
      <c r="D77" s="292"/>
      <c r="E77" s="292"/>
      <c r="F77" s="293" t="s">
        <v>428</v>
      </c>
      <c r="G77" s="294"/>
      <c r="H77" s="292"/>
      <c r="I77" s="292"/>
      <c r="J77" s="292" t="s">
        <v>429</v>
      </c>
      <c r="K77" s="289"/>
    </row>
    <row r="78" s="1" customFormat="1" ht="5.25" customHeight="1">
      <c r="B78" s="287"/>
      <c r="C78" s="295"/>
      <c r="D78" s="295"/>
      <c r="E78" s="295"/>
      <c r="F78" s="295"/>
      <c r="G78" s="296"/>
      <c r="H78" s="295"/>
      <c r="I78" s="295"/>
      <c r="J78" s="295"/>
      <c r="K78" s="289"/>
    </row>
    <row r="79" s="1" customFormat="1" ht="15" customHeight="1">
      <c r="B79" s="287"/>
      <c r="C79" s="275" t="s">
        <v>52</v>
      </c>
      <c r="D79" s="297"/>
      <c r="E79" s="297"/>
      <c r="F79" s="298" t="s">
        <v>430</v>
      </c>
      <c r="G79" s="299"/>
      <c r="H79" s="275" t="s">
        <v>431</v>
      </c>
      <c r="I79" s="275" t="s">
        <v>432</v>
      </c>
      <c r="J79" s="275">
        <v>20</v>
      </c>
      <c r="K79" s="289"/>
    </row>
    <row r="80" s="1" customFormat="1" ht="15" customHeight="1">
      <c r="B80" s="287"/>
      <c r="C80" s="275" t="s">
        <v>433</v>
      </c>
      <c r="D80" s="275"/>
      <c r="E80" s="275"/>
      <c r="F80" s="298" t="s">
        <v>430</v>
      </c>
      <c r="G80" s="299"/>
      <c r="H80" s="275" t="s">
        <v>434</v>
      </c>
      <c r="I80" s="275" t="s">
        <v>432</v>
      </c>
      <c r="J80" s="275">
        <v>120</v>
      </c>
      <c r="K80" s="289"/>
    </row>
    <row r="81" s="1" customFormat="1" ht="15" customHeight="1">
      <c r="B81" s="300"/>
      <c r="C81" s="275" t="s">
        <v>435</v>
      </c>
      <c r="D81" s="275"/>
      <c r="E81" s="275"/>
      <c r="F81" s="298" t="s">
        <v>436</v>
      </c>
      <c r="G81" s="299"/>
      <c r="H81" s="275" t="s">
        <v>437</v>
      </c>
      <c r="I81" s="275" t="s">
        <v>432</v>
      </c>
      <c r="J81" s="275">
        <v>50</v>
      </c>
      <c r="K81" s="289"/>
    </row>
    <row r="82" s="1" customFormat="1" ht="15" customHeight="1">
      <c r="B82" s="300"/>
      <c r="C82" s="275" t="s">
        <v>438</v>
      </c>
      <c r="D82" s="275"/>
      <c r="E82" s="275"/>
      <c r="F82" s="298" t="s">
        <v>430</v>
      </c>
      <c r="G82" s="299"/>
      <c r="H82" s="275" t="s">
        <v>439</v>
      </c>
      <c r="I82" s="275" t="s">
        <v>440</v>
      </c>
      <c r="J82" s="275"/>
      <c r="K82" s="289"/>
    </row>
    <row r="83" s="1" customFormat="1" ht="15" customHeight="1">
      <c r="B83" s="300"/>
      <c r="C83" s="301" t="s">
        <v>441</v>
      </c>
      <c r="D83" s="301"/>
      <c r="E83" s="301"/>
      <c r="F83" s="302" t="s">
        <v>436</v>
      </c>
      <c r="G83" s="301"/>
      <c r="H83" s="301" t="s">
        <v>442</v>
      </c>
      <c r="I83" s="301" t="s">
        <v>432</v>
      </c>
      <c r="J83" s="301">
        <v>15</v>
      </c>
      <c r="K83" s="289"/>
    </row>
    <row r="84" s="1" customFormat="1" ht="15" customHeight="1">
      <c r="B84" s="300"/>
      <c r="C84" s="301" t="s">
        <v>443</v>
      </c>
      <c r="D84" s="301"/>
      <c r="E84" s="301"/>
      <c r="F84" s="302" t="s">
        <v>436</v>
      </c>
      <c r="G84" s="301"/>
      <c r="H84" s="301" t="s">
        <v>444</v>
      </c>
      <c r="I84" s="301" t="s">
        <v>432</v>
      </c>
      <c r="J84" s="301">
        <v>15</v>
      </c>
      <c r="K84" s="289"/>
    </row>
    <row r="85" s="1" customFormat="1" ht="15" customHeight="1">
      <c r="B85" s="300"/>
      <c r="C85" s="301" t="s">
        <v>445</v>
      </c>
      <c r="D85" s="301"/>
      <c r="E85" s="301"/>
      <c r="F85" s="302" t="s">
        <v>436</v>
      </c>
      <c r="G85" s="301"/>
      <c r="H85" s="301" t="s">
        <v>446</v>
      </c>
      <c r="I85" s="301" t="s">
        <v>432</v>
      </c>
      <c r="J85" s="301">
        <v>20</v>
      </c>
      <c r="K85" s="289"/>
    </row>
    <row r="86" s="1" customFormat="1" ht="15" customHeight="1">
      <c r="B86" s="300"/>
      <c r="C86" s="301" t="s">
        <v>447</v>
      </c>
      <c r="D86" s="301"/>
      <c r="E86" s="301"/>
      <c r="F86" s="302" t="s">
        <v>436</v>
      </c>
      <c r="G86" s="301"/>
      <c r="H86" s="301" t="s">
        <v>448</v>
      </c>
      <c r="I86" s="301" t="s">
        <v>432</v>
      </c>
      <c r="J86" s="301">
        <v>20</v>
      </c>
      <c r="K86" s="289"/>
    </row>
    <row r="87" s="1" customFormat="1" ht="15" customHeight="1">
      <c r="B87" s="300"/>
      <c r="C87" s="275" t="s">
        <v>449</v>
      </c>
      <c r="D87" s="275"/>
      <c r="E87" s="275"/>
      <c r="F87" s="298" t="s">
        <v>436</v>
      </c>
      <c r="G87" s="299"/>
      <c r="H87" s="275" t="s">
        <v>450</v>
      </c>
      <c r="I87" s="275" t="s">
        <v>432</v>
      </c>
      <c r="J87" s="275">
        <v>50</v>
      </c>
      <c r="K87" s="289"/>
    </row>
    <row r="88" s="1" customFormat="1" ht="15" customHeight="1">
      <c r="B88" s="300"/>
      <c r="C88" s="275" t="s">
        <v>451</v>
      </c>
      <c r="D88" s="275"/>
      <c r="E88" s="275"/>
      <c r="F88" s="298" t="s">
        <v>436</v>
      </c>
      <c r="G88" s="299"/>
      <c r="H88" s="275" t="s">
        <v>452</v>
      </c>
      <c r="I88" s="275" t="s">
        <v>432</v>
      </c>
      <c r="J88" s="275">
        <v>20</v>
      </c>
      <c r="K88" s="289"/>
    </row>
    <row r="89" s="1" customFormat="1" ht="15" customHeight="1">
      <c r="B89" s="300"/>
      <c r="C89" s="275" t="s">
        <v>453</v>
      </c>
      <c r="D89" s="275"/>
      <c r="E89" s="275"/>
      <c r="F89" s="298" t="s">
        <v>436</v>
      </c>
      <c r="G89" s="299"/>
      <c r="H89" s="275" t="s">
        <v>454</v>
      </c>
      <c r="I89" s="275" t="s">
        <v>432</v>
      </c>
      <c r="J89" s="275">
        <v>20</v>
      </c>
      <c r="K89" s="289"/>
    </row>
    <row r="90" s="1" customFormat="1" ht="15" customHeight="1">
      <c r="B90" s="300"/>
      <c r="C90" s="275" t="s">
        <v>455</v>
      </c>
      <c r="D90" s="275"/>
      <c r="E90" s="275"/>
      <c r="F90" s="298" t="s">
        <v>436</v>
      </c>
      <c r="G90" s="299"/>
      <c r="H90" s="275" t="s">
        <v>456</v>
      </c>
      <c r="I90" s="275" t="s">
        <v>432</v>
      </c>
      <c r="J90" s="275">
        <v>50</v>
      </c>
      <c r="K90" s="289"/>
    </row>
    <row r="91" s="1" customFormat="1" ht="15" customHeight="1">
      <c r="B91" s="300"/>
      <c r="C91" s="275" t="s">
        <v>457</v>
      </c>
      <c r="D91" s="275"/>
      <c r="E91" s="275"/>
      <c r="F91" s="298" t="s">
        <v>436</v>
      </c>
      <c r="G91" s="299"/>
      <c r="H91" s="275" t="s">
        <v>457</v>
      </c>
      <c r="I91" s="275" t="s">
        <v>432</v>
      </c>
      <c r="J91" s="275">
        <v>50</v>
      </c>
      <c r="K91" s="289"/>
    </row>
    <row r="92" s="1" customFormat="1" ht="15" customHeight="1">
      <c r="B92" s="300"/>
      <c r="C92" s="275" t="s">
        <v>458</v>
      </c>
      <c r="D92" s="275"/>
      <c r="E92" s="275"/>
      <c r="F92" s="298" t="s">
        <v>436</v>
      </c>
      <c r="G92" s="299"/>
      <c r="H92" s="275" t="s">
        <v>459</v>
      </c>
      <c r="I92" s="275" t="s">
        <v>432</v>
      </c>
      <c r="J92" s="275">
        <v>255</v>
      </c>
      <c r="K92" s="289"/>
    </row>
    <row r="93" s="1" customFormat="1" ht="15" customHeight="1">
      <c r="B93" s="300"/>
      <c r="C93" s="275" t="s">
        <v>460</v>
      </c>
      <c r="D93" s="275"/>
      <c r="E93" s="275"/>
      <c r="F93" s="298" t="s">
        <v>430</v>
      </c>
      <c r="G93" s="299"/>
      <c r="H93" s="275" t="s">
        <v>461</v>
      </c>
      <c r="I93" s="275" t="s">
        <v>462</v>
      </c>
      <c r="J93" s="275"/>
      <c r="K93" s="289"/>
    </row>
    <row r="94" s="1" customFormat="1" ht="15" customHeight="1">
      <c r="B94" s="300"/>
      <c r="C94" s="275" t="s">
        <v>463</v>
      </c>
      <c r="D94" s="275"/>
      <c r="E94" s="275"/>
      <c r="F94" s="298" t="s">
        <v>430</v>
      </c>
      <c r="G94" s="299"/>
      <c r="H94" s="275" t="s">
        <v>464</v>
      </c>
      <c r="I94" s="275" t="s">
        <v>465</v>
      </c>
      <c r="J94" s="275"/>
      <c r="K94" s="289"/>
    </row>
    <row r="95" s="1" customFormat="1" ht="15" customHeight="1">
      <c r="B95" s="300"/>
      <c r="C95" s="275" t="s">
        <v>466</v>
      </c>
      <c r="D95" s="275"/>
      <c r="E95" s="275"/>
      <c r="F95" s="298" t="s">
        <v>430</v>
      </c>
      <c r="G95" s="299"/>
      <c r="H95" s="275" t="s">
        <v>466</v>
      </c>
      <c r="I95" s="275" t="s">
        <v>465</v>
      </c>
      <c r="J95" s="275"/>
      <c r="K95" s="289"/>
    </row>
    <row r="96" s="1" customFormat="1" ht="15" customHeight="1">
      <c r="B96" s="300"/>
      <c r="C96" s="275" t="s">
        <v>37</v>
      </c>
      <c r="D96" s="275"/>
      <c r="E96" s="275"/>
      <c r="F96" s="298" t="s">
        <v>430</v>
      </c>
      <c r="G96" s="299"/>
      <c r="H96" s="275" t="s">
        <v>467</v>
      </c>
      <c r="I96" s="275" t="s">
        <v>465</v>
      </c>
      <c r="J96" s="275"/>
      <c r="K96" s="289"/>
    </row>
    <row r="97" s="1" customFormat="1" ht="15" customHeight="1">
      <c r="B97" s="300"/>
      <c r="C97" s="275" t="s">
        <v>47</v>
      </c>
      <c r="D97" s="275"/>
      <c r="E97" s="275"/>
      <c r="F97" s="298" t="s">
        <v>430</v>
      </c>
      <c r="G97" s="299"/>
      <c r="H97" s="275" t="s">
        <v>468</v>
      </c>
      <c r="I97" s="275" t="s">
        <v>465</v>
      </c>
      <c r="J97" s="275"/>
      <c r="K97" s="289"/>
    </row>
    <row r="98" s="1" customFormat="1" ht="15" customHeight="1">
      <c r="B98" s="303"/>
      <c r="C98" s="304"/>
      <c r="D98" s="304"/>
      <c r="E98" s="304"/>
      <c r="F98" s="304"/>
      <c r="G98" s="304"/>
      <c r="H98" s="304"/>
      <c r="I98" s="304"/>
      <c r="J98" s="304"/>
      <c r="K98" s="305"/>
    </row>
    <row r="99" s="1" customFormat="1" ht="18.7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6"/>
    </row>
    <row r="100" s="1" customFormat="1" ht="18.75" customHeight="1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="1" customFormat="1" ht="7.5" customHeight="1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="1" customFormat="1" ht="45" customHeight="1">
      <c r="B102" s="287"/>
      <c r="C102" s="288" t="s">
        <v>469</v>
      </c>
      <c r="D102" s="288"/>
      <c r="E102" s="288"/>
      <c r="F102" s="288"/>
      <c r="G102" s="288"/>
      <c r="H102" s="288"/>
      <c r="I102" s="288"/>
      <c r="J102" s="288"/>
      <c r="K102" s="289"/>
    </row>
    <row r="103" s="1" customFormat="1" ht="17.25" customHeight="1">
      <c r="B103" s="287"/>
      <c r="C103" s="290" t="s">
        <v>424</v>
      </c>
      <c r="D103" s="290"/>
      <c r="E103" s="290"/>
      <c r="F103" s="290" t="s">
        <v>425</v>
      </c>
      <c r="G103" s="291"/>
      <c r="H103" s="290" t="s">
        <v>53</v>
      </c>
      <c r="I103" s="290" t="s">
        <v>56</v>
      </c>
      <c r="J103" s="290" t="s">
        <v>426</v>
      </c>
      <c r="K103" s="289"/>
    </row>
    <row r="104" s="1" customFormat="1" ht="17.25" customHeight="1">
      <c r="B104" s="287"/>
      <c r="C104" s="292" t="s">
        <v>427</v>
      </c>
      <c r="D104" s="292"/>
      <c r="E104" s="292"/>
      <c r="F104" s="293" t="s">
        <v>428</v>
      </c>
      <c r="G104" s="294"/>
      <c r="H104" s="292"/>
      <c r="I104" s="292"/>
      <c r="J104" s="292" t="s">
        <v>429</v>
      </c>
      <c r="K104" s="289"/>
    </row>
    <row r="105" s="1" customFormat="1" ht="5.25" customHeight="1">
      <c r="B105" s="287"/>
      <c r="C105" s="290"/>
      <c r="D105" s="290"/>
      <c r="E105" s="290"/>
      <c r="F105" s="290"/>
      <c r="G105" s="308"/>
      <c r="H105" s="290"/>
      <c r="I105" s="290"/>
      <c r="J105" s="290"/>
      <c r="K105" s="289"/>
    </row>
    <row r="106" s="1" customFormat="1" ht="15" customHeight="1">
      <c r="B106" s="287"/>
      <c r="C106" s="275" t="s">
        <v>52</v>
      </c>
      <c r="D106" s="297"/>
      <c r="E106" s="297"/>
      <c r="F106" s="298" t="s">
        <v>430</v>
      </c>
      <c r="G106" s="275"/>
      <c r="H106" s="275" t="s">
        <v>470</v>
      </c>
      <c r="I106" s="275" t="s">
        <v>432</v>
      </c>
      <c r="J106" s="275">
        <v>20</v>
      </c>
      <c r="K106" s="289"/>
    </row>
    <row r="107" s="1" customFormat="1" ht="15" customHeight="1">
      <c r="B107" s="287"/>
      <c r="C107" s="275" t="s">
        <v>433</v>
      </c>
      <c r="D107" s="275"/>
      <c r="E107" s="275"/>
      <c r="F107" s="298" t="s">
        <v>430</v>
      </c>
      <c r="G107" s="275"/>
      <c r="H107" s="275" t="s">
        <v>470</v>
      </c>
      <c r="I107" s="275" t="s">
        <v>432</v>
      </c>
      <c r="J107" s="275">
        <v>120</v>
      </c>
      <c r="K107" s="289"/>
    </row>
    <row r="108" s="1" customFormat="1" ht="15" customHeight="1">
      <c r="B108" s="300"/>
      <c r="C108" s="275" t="s">
        <v>435</v>
      </c>
      <c r="D108" s="275"/>
      <c r="E108" s="275"/>
      <c r="F108" s="298" t="s">
        <v>436</v>
      </c>
      <c r="G108" s="275"/>
      <c r="H108" s="275" t="s">
        <v>470</v>
      </c>
      <c r="I108" s="275" t="s">
        <v>432</v>
      </c>
      <c r="J108" s="275">
        <v>50</v>
      </c>
      <c r="K108" s="289"/>
    </row>
    <row r="109" s="1" customFormat="1" ht="15" customHeight="1">
      <c r="B109" s="300"/>
      <c r="C109" s="275" t="s">
        <v>438</v>
      </c>
      <c r="D109" s="275"/>
      <c r="E109" s="275"/>
      <c r="F109" s="298" t="s">
        <v>430</v>
      </c>
      <c r="G109" s="275"/>
      <c r="H109" s="275" t="s">
        <v>470</v>
      </c>
      <c r="I109" s="275" t="s">
        <v>440</v>
      </c>
      <c r="J109" s="275"/>
      <c r="K109" s="289"/>
    </row>
    <row r="110" s="1" customFormat="1" ht="15" customHeight="1">
      <c r="B110" s="300"/>
      <c r="C110" s="275" t="s">
        <v>449</v>
      </c>
      <c r="D110" s="275"/>
      <c r="E110" s="275"/>
      <c r="F110" s="298" t="s">
        <v>436</v>
      </c>
      <c r="G110" s="275"/>
      <c r="H110" s="275" t="s">
        <v>470</v>
      </c>
      <c r="I110" s="275" t="s">
        <v>432</v>
      </c>
      <c r="J110" s="275">
        <v>50</v>
      </c>
      <c r="K110" s="289"/>
    </row>
    <row r="111" s="1" customFormat="1" ht="15" customHeight="1">
      <c r="B111" s="300"/>
      <c r="C111" s="275" t="s">
        <v>457</v>
      </c>
      <c r="D111" s="275"/>
      <c r="E111" s="275"/>
      <c r="F111" s="298" t="s">
        <v>436</v>
      </c>
      <c r="G111" s="275"/>
      <c r="H111" s="275" t="s">
        <v>470</v>
      </c>
      <c r="I111" s="275" t="s">
        <v>432</v>
      </c>
      <c r="J111" s="275">
        <v>50</v>
      </c>
      <c r="K111" s="289"/>
    </row>
    <row r="112" s="1" customFormat="1" ht="15" customHeight="1">
      <c r="B112" s="300"/>
      <c r="C112" s="275" t="s">
        <v>455</v>
      </c>
      <c r="D112" s="275"/>
      <c r="E112" s="275"/>
      <c r="F112" s="298" t="s">
        <v>436</v>
      </c>
      <c r="G112" s="275"/>
      <c r="H112" s="275" t="s">
        <v>470</v>
      </c>
      <c r="I112" s="275" t="s">
        <v>432</v>
      </c>
      <c r="J112" s="275">
        <v>50</v>
      </c>
      <c r="K112" s="289"/>
    </row>
    <row r="113" s="1" customFormat="1" ht="15" customHeight="1">
      <c r="B113" s="300"/>
      <c r="C113" s="275" t="s">
        <v>52</v>
      </c>
      <c r="D113" s="275"/>
      <c r="E113" s="275"/>
      <c r="F113" s="298" t="s">
        <v>430</v>
      </c>
      <c r="G113" s="275"/>
      <c r="H113" s="275" t="s">
        <v>471</v>
      </c>
      <c r="I113" s="275" t="s">
        <v>432</v>
      </c>
      <c r="J113" s="275">
        <v>20</v>
      </c>
      <c r="K113" s="289"/>
    </row>
    <row r="114" s="1" customFormat="1" ht="15" customHeight="1">
      <c r="B114" s="300"/>
      <c r="C114" s="275" t="s">
        <v>472</v>
      </c>
      <c r="D114" s="275"/>
      <c r="E114" s="275"/>
      <c r="F114" s="298" t="s">
        <v>430</v>
      </c>
      <c r="G114" s="275"/>
      <c r="H114" s="275" t="s">
        <v>473</v>
      </c>
      <c r="I114" s="275" t="s">
        <v>432</v>
      </c>
      <c r="J114" s="275">
        <v>120</v>
      </c>
      <c r="K114" s="289"/>
    </row>
    <row r="115" s="1" customFormat="1" ht="15" customHeight="1">
      <c r="B115" s="300"/>
      <c r="C115" s="275" t="s">
        <v>37</v>
      </c>
      <c r="D115" s="275"/>
      <c r="E115" s="275"/>
      <c r="F115" s="298" t="s">
        <v>430</v>
      </c>
      <c r="G115" s="275"/>
      <c r="H115" s="275" t="s">
        <v>474</v>
      </c>
      <c r="I115" s="275" t="s">
        <v>465</v>
      </c>
      <c r="J115" s="275"/>
      <c r="K115" s="289"/>
    </row>
    <row r="116" s="1" customFormat="1" ht="15" customHeight="1">
      <c r="B116" s="300"/>
      <c r="C116" s="275" t="s">
        <v>47</v>
      </c>
      <c r="D116" s="275"/>
      <c r="E116" s="275"/>
      <c r="F116" s="298" t="s">
        <v>430</v>
      </c>
      <c r="G116" s="275"/>
      <c r="H116" s="275" t="s">
        <v>475</v>
      </c>
      <c r="I116" s="275" t="s">
        <v>465</v>
      </c>
      <c r="J116" s="275"/>
      <c r="K116" s="289"/>
    </row>
    <row r="117" s="1" customFormat="1" ht="15" customHeight="1">
      <c r="B117" s="300"/>
      <c r="C117" s="275" t="s">
        <v>56</v>
      </c>
      <c r="D117" s="275"/>
      <c r="E117" s="275"/>
      <c r="F117" s="298" t="s">
        <v>430</v>
      </c>
      <c r="G117" s="275"/>
      <c r="H117" s="275" t="s">
        <v>476</v>
      </c>
      <c r="I117" s="275" t="s">
        <v>477</v>
      </c>
      <c r="J117" s="275"/>
      <c r="K117" s="289"/>
    </row>
    <row r="118" s="1" customFormat="1" ht="15" customHeight="1">
      <c r="B118" s="303"/>
      <c r="C118" s="309"/>
      <c r="D118" s="309"/>
      <c r="E118" s="309"/>
      <c r="F118" s="309"/>
      <c r="G118" s="309"/>
      <c r="H118" s="309"/>
      <c r="I118" s="309"/>
      <c r="J118" s="309"/>
      <c r="K118" s="305"/>
    </row>
    <row r="119" s="1" customFormat="1" ht="18.75" customHeight="1">
      <c r="B119" s="310"/>
      <c r="C119" s="311"/>
      <c r="D119" s="311"/>
      <c r="E119" s="311"/>
      <c r="F119" s="312"/>
      <c r="G119" s="311"/>
      <c r="H119" s="311"/>
      <c r="I119" s="311"/>
      <c r="J119" s="311"/>
      <c r="K119" s="310"/>
    </row>
    <row r="120" s="1" customFormat="1" ht="18.75" customHeight="1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="1" customFormat="1" ht="7.5" customHeight="1">
      <c r="B121" s="313"/>
      <c r="C121" s="314"/>
      <c r="D121" s="314"/>
      <c r="E121" s="314"/>
      <c r="F121" s="314"/>
      <c r="G121" s="314"/>
      <c r="H121" s="314"/>
      <c r="I121" s="314"/>
      <c r="J121" s="314"/>
      <c r="K121" s="315"/>
    </row>
    <row r="122" s="1" customFormat="1" ht="45" customHeight="1">
      <c r="B122" s="316"/>
      <c r="C122" s="266" t="s">
        <v>478</v>
      </c>
      <c r="D122" s="266"/>
      <c r="E122" s="266"/>
      <c r="F122" s="266"/>
      <c r="G122" s="266"/>
      <c r="H122" s="266"/>
      <c r="I122" s="266"/>
      <c r="J122" s="266"/>
      <c r="K122" s="317"/>
    </row>
    <row r="123" s="1" customFormat="1" ht="17.25" customHeight="1">
      <c r="B123" s="318"/>
      <c r="C123" s="290" t="s">
        <v>424</v>
      </c>
      <c r="D123" s="290"/>
      <c r="E123" s="290"/>
      <c r="F123" s="290" t="s">
        <v>425</v>
      </c>
      <c r="G123" s="291"/>
      <c r="H123" s="290" t="s">
        <v>53</v>
      </c>
      <c r="I123" s="290" t="s">
        <v>56</v>
      </c>
      <c r="J123" s="290" t="s">
        <v>426</v>
      </c>
      <c r="K123" s="319"/>
    </row>
    <row r="124" s="1" customFormat="1" ht="17.25" customHeight="1">
      <c r="B124" s="318"/>
      <c r="C124" s="292" t="s">
        <v>427</v>
      </c>
      <c r="D124" s="292"/>
      <c r="E124" s="292"/>
      <c r="F124" s="293" t="s">
        <v>428</v>
      </c>
      <c r="G124" s="294"/>
      <c r="H124" s="292"/>
      <c r="I124" s="292"/>
      <c r="J124" s="292" t="s">
        <v>429</v>
      </c>
      <c r="K124" s="319"/>
    </row>
    <row r="125" s="1" customFormat="1" ht="5.25" customHeight="1">
      <c r="B125" s="320"/>
      <c r="C125" s="295"/>
      <c r="D125" s="295"/>
      <c r="E125" s="295"/>
      <c r="F125" s="295"/>
      <c r="G125" s="321"/>
      <c r="H125" s="295"/>
      <c r="I125" s="295"/>
      <c r="J125" s="295"/>
      <c r="K125" s="322"/>
    </row>
    <row r="126" s="1" customFormat="1" ht="15" customHeight="1">
      <c r="B126" s="320"/>
      <c r="C126" s="275" t="s">
        <v>433</v>
      </c>
      <c r="D126" s="297"/>
      <c r="E126" s="297"/>
      <c r="F126" s="298" t="s">
        <v>430</v>
      </c>
      <c r="G126" s="275"/>
      <c r="H126" s="275" t="s">
        <v>470</v>
      </c>
      <c r="I126" s="275" t="s">
        <v>432</v>
      </c>
      <c r="J126" s="275">
        <v>120</v>
      </c>
      <c r="K126" s="323"/>
    </row>
    <row r="127" s="1" customFormat="1" ht="15" customHeight="1">
      <c r="B127" s="320"/>
      <c r="C127" s="275" t="s">
        <v>479</v>
      </c>
      <c r="D127" s="275"/>
      <c r="E127" s="275"/>
      <c r="F127" s="298" t="s">
        <v>430</v>
      </c>
      <c r="G127" s="275"/>
      <c r="H127" s="275" t="s">
        <v>480</v>
      </c>
      <c r="I127" s="275" t="s">
        <v>432</v>
      </c>
      <c r="J127" s="275" t="s">
        <v>481</v>
      </c>
      <c r="K127" s="323"/>
    </row>
    <row r="128" s="1" customFormat="1" ht="15" customHeight="1">
      <c r="B128" s="320"/>
      <c r="C128" s="275" t="s">
        <v>378</v>
      </c>
      <c r="D128" s="275"/>
      <c r="E128" s="275"/>
      <c r="F128" s="298" t="s">
        <v>430</v>
      </c>
      <c r="G128" s="275"/>
      <c r="H128" s="275" t="s">
        <v>482</v>
      </c>
      <c r="I128" s="275" t="s">
        <v>432</v>
      </c>
      <c r="J128" s="275" t="s">
        <v>481</v>
      </c>
      <c r="K128" s="323"/>
    </row>
    <row r="129" s="1" customFormat="1" ht="15" customHeight="1">
      <c r="B129" s="320"/>
      <c r="C129" s="275" t="s">
        <v>441</v>
      </c>
      <c r="D129" s="275"/>
      <c r="E129" s="275"/>
      <c r="F129" s="298" t="s">
        <v>436</v>
      </c>
      <c r="G129" s="275"/>
      <c r="H129" s="275" t="s">
        <v>442</v>
      </c>
      <c r="I129" s="275" t="s">
        <v>432</v>
      </c>
      <c r="J129" s="275">
        <v>15</v>
      </c>
      <c r="K129" s="323"/>
    </row>
    <row r="130" s="1" customFormat="1" ht="15" customHeight="1">
      <c r="B130" s="320"/>
      <c r="C130" s="301" t="s">
        <v>443</v>
      </c>
      <c r="D130" s="301"/>
      <c r="E130" s="301"/>
      <c r="F130" s="302" t="s">
        <v>436</v>
      </c>
      <c r="G130" s="301"/>
      <c r="H130" s="301" t="s">
        <v>444</v>
      </c>
      <c r="I130" s="301" t="s">
        <v>432</v>
      </c>
      <c r="J130" s="301">
        <v>15</v>
      </c>
      <c r="K130" s="323"/>
    </row>
    <row r="131" s="1" customFormat="1" ht="15" customHeight="1">
      <c r="B131" s="320"/>
      <c r="C131" s="301" t="s">
        <v>445</v>
      </c>
      <c r="D131" s="301"/>
      <c r="E131" s="301"/>
      <c r="F131" s="302" t="s">
        <v>436</v>
      </c>
      <c r="G131" s="301"/>
      <c r="H131" s="301" t="s">
        <v>446</v>
      </c>
      <c r="I131" s="301" t="s">
        <v>432</v>
      </c>
      <c r="J131" s="301">
        <v>20</v>
      </c>
      <c r="K131" s="323"/>
    </row>
    <row r="132" s="1" customFormat="1" ht="15" customHeight="1">
      <c r="B132" s="320"/>
      <c r="C132" s="301" t="s">
        <v>447</v>
      </c>
      <c r="D132" s="301"/>
      <c r="E132" s="301"/>
      <c r="F132" s="302" t="s">
        <v>436</v>
      </c>
      <c r="G132" s="301"/>
      <c r="H132" s="301" t="s">
        <v>448</v>
      </c>
      <c r="I132" s="301" t="s">
        <v>432</v>
      </c>
      <c r="J132" s="301">
        <v>20</v>
      </c>
      <c r="K132" s="323"/>
    </row>
    <row r="133" s="1" customFormat="1" ht="15" customHeight="1">
      <c r="B133" s="320"/>
      <c r="C133" s="275" t="s">
        <v>435</v>
      </c>
      <c r="D133" s="275"/>
      <c r="E133" s="275"/>
      <c r="F133" s="298" t="s">
        <v>436</v>
      </c>
      <c r="G133" s="275"/>
      <c r="H133" s="275" t="s">
        <v>470</v>
      </c>
      <c r="I133" s="275" t="s">
        <v>432</v>
      </c>
      <c r="J133" s="275">
        <v>50</v>
      </c>
      <c r="K133" s="323"/>
    </row>
    <row r="134" s="1" customFormat="1" ht="15" customHeight="1">
      <c r="B134" s="320"/>
      <c r="C134" s="275" t="s">
        <v>449</v>
      </c>
      <c r="D134" s="275"/>
      <c r="E134" s="275"/>
      <c r="F134" s="298" t="s">
        <v>436</v>
      </c>
      <c r="G134" s="275"/>
      <c r="H134" s="275" t="s">
        <v>470</v>
      </c>
      <c r="I134" s="275" t="s">
        <v>432</v>
      </c>
      <c r="J134" s="275">
        <v>50</v>
      </c>
      <c r="K134" s="323"/>
    </row>
    <row r="135" s="1" customFormat="1" ht="15" customHeight="1">
      <c r="B135" s="320"/>
      <c r="C135" s="275" t="s">
        <v>455</v>
      </c>
      <c r="D135" s="275"/>
      <c r="E135" s="275"/>
      <c r="F135" s="298" t="s">
        <v>436</v>
      </c>
      <c r="G135" s="275"/>
      <c r="H135" s="275" t="s">
        <v>470</v>
      </c>
      <c r="I135" s="275" t="s">
        <v>432</v>
      </c>
      <c r="J135" s="275">
        <v>50</v>
      </c>
      <c r="K135" s="323"/>
    </row>
    <row r="136" s="1" customFormat="1" ht="15" customHeight="1">
      <c r="B136" s="320"/>
      <c r="C136" s="275" t="s">
        <v>457</v>
      </c>
      <c r="D136" s="275"/>
      <c r="E136" s="275"/>
      <c r="F136" s="298" t="s">
        <v>436</v>
      </c>
      <c r="G136" s="275"/>
      <c r="H136" s="275" t="s">
        <v>470</v>
      </c>
      <c r="I136" s="275" t="s">
        <v>432</v>
      </c>
      <c r="J136" s="275">
        <v>50</v>
      </c>
      <c r="K136" s="323"/>
    </row>
    <row r="137" s="1" customFormat="1" ht="15" customHeight="1">
      <c r="B137" s="320"/>
      <c r="C137" s="275" t="s">
        <v>458</v>
      </c>
      <c r="D137" s="275"/>
      <c r="E137" s="275"/>
      <c r="F137" s="298" t="s">
        <v>436</v>
      </c>
      <c r="G137" s="275"/>
      <c r="H137" s="275" t="s">
        <v>483</v>
      </c>
      <c r="I137" s="275" t="s">
        <v>432</v>
      </c>
      <c r="J137" s="275">
        <v>255</v>
      </c>
      <c r="K137" s="323"/>
    </row>
    <row r="138" s="1" customFormat="1" ht="15" customHeight="1">
      <c r="B138" s="320"/>
      <c r="C138" s="275" t="s">
        <v>460</v>
      </c>
      <c r="D138" s="275"/>
      <c r="E138" s="275"/>
      <c r="F138" s="298" t="s">
        <v>430</v>
      </c>
      <c r="G138" s="275"/>
      <c r="H138" s="275" t="s">
        <v>484</v>
      </c>
      <c r="I138" s="275" t="s">
        <v>462</v>
      </c>
      <c r="J138" s="275"/>
      <c r="K138" s="323"/>
    </row>
    <row r="139" s="1" customFormat="1" ht="15" customHeight="1">
      <c r="B139" s="320"/>
      <c r="C139" s="275" t="s">
        <v>463</v>
      </c>
      <c r="D139" s="275"/>
      <c r="E139" s="275"/>
      <c r="F139" s="298" t="s">
        <v>430</v>
      </c>
      <c r="G139" s="275"/>
      <c r="H139" s="275" t="s">
        <v>485</v>
      </c>
      <c r="I139" s="275" t="s">
        <v>465</v>
      </c>
      <c r="J139" s="275"/>
      <c r="K139" s="323"/>
    </row>
    <row r="140" s="1" customFormat="1" ht="15" customHeight="1">
      <c r="B140" s="320"/>
      <c r="C140" s="275" t="s">
        <v>466</v>
      </c>
      <c r="D140" s="275"/>
      <c r="E140" s="275"/>
      <c r="F140" s="298" t="s">
        <v>430</v>
      </c>
      <c r="G140" s="275"/>
      <c r="H140" s="275" t="s">
        <v>466</v>
      </c>
      <c r="I140" s="275" t="s">
        <v>465</v>
      </c>
      <c r="J140" s="275"/>
      <c r="K140" s="323"/>
    </row>
    <row r="141" s="1" customFormat="1" ht="15" customHeight="1">
      <c r="B141" s="320"/>
      <c r="C141" s="275" t="s">
        <v>37</v>
      </c>
      <c r="D141" s="275"/>
      <c r="E141" s="275"/>
      <c r="F141" s="298" t="s">
        <v>430</v>
      </c>
      <c r="G141" s="275"/>
      <c r="H141" s="275" t="s">
        <v>486</v>
      </c>
      <c r="I141" s="275" t="s">
        <v>465</v>
      </c>
      <c r="J141" s="275"/>
      <c r="K141" s="323"/>
    </row>
    <row r="142" s="1" customFormat="1" ht="15" customHeight="1">
      <c r="B142" s="320"/>
      <c r="C142" s="275" t="s">
        <v>487</v>
      </c>
      <c r="D142" s="275"/>
      <c r="E142" s="275"/>
      <c r="F142" s="298" t="s">
        <v>430</v>
      </c>
      <c r="G142" s="275"/>
      <c r="H142" s="275" t="s">
        <v>488</v>
      </c>
      <c r="I142" s="275" t="s">
        <v>465</v>
      </c>
      <c r="J142" s="275"/>
      <c r="K142" s="323"/>
    </row>
    <row r="143" s="1" customFormat="1" ht="15" customHeight="1">
      <c r="B143" s="324"/>
      <c r="C143" s="325"/>
      <c r="D143" s="325"/>
      <c r="E143" s="325"/>
      <c r="F143" s="325"/>
      <c r="G143" s="325"/>
      <c r="H143" s="325"/>
      <c r="I143" s="325"/>
      <c r="J143" s="325"/>
      <c r="K143" s="326"/>
    </row>
    <row r="144" s="1" customFormat="1" ht="18.75" customHeight="1">
      <c r="B144" s="311"/>
      <c r="C144" s="311"/>
      <c r="D144" s="311"/>
      <c r="E144" s="311"/>
      <c r="F144" s="312"/>
      <c r="G144" s="311"/>
      <c r="H144" s="311"/>
      <c r="I144" s="311"/>
      <c r="J144" s="311"/>
      <c r="K144" s="311"/>
    </row>
    <row r="145" s="1" customFormat="1" ht="18.75" customHeight="1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="1" customFormat="1" ht="7.5" customHeight="1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="1" customFormat="1" ht="45" customHeight="1">
      <c r="B147" s="287"/>
      <c r="C147" s="288" t="s">
        <v>489</v>
      </c>
      <c r="D147" s="288"/>
      <c r="E147" s="288"/>
      <c r="F147" s="288"/>
      <c r="G147" s="288"/>
      <c r="H147" s="288"/>
      <c r="I147" s="288"/>
      <c r="J147" s="288"/>
      <c r="K147" s="289"/>
    </row>
    <row r="148" s="1" customFormat="1" ht="17.25" customHeight="1">
      <c r="B148" s="287"/>
      <c r="C148" s="290" t="s">
        <v>424</v>
      </c>
      <c r="D148" s="290"/>
      <c r="E148" s="290"/>
      <c r="F148" s="290" t="s">
        <v>425</v>
      </c>
      <c r="G148" s="291"/>
      <c r="H148" s="290" t="s">
        <v>53</v>
      </c>
      <c r="I148" s="290" t="s">
        <v>56</v>
      </c>
      <c r="J148" s="290" t="s">
        <v>426</v>
      </c>
      <c r="K148" s="289"/>
    </row>
    <row r="149" s="1" customFormat="1" ht="17.25" customHeight="1">
      <c r="B149" s="287"/>
      <c r="C149" s="292" t="s">
        <v>427</v>
      </c>
      <c r="D149" s="292"/>
      <c r="E149" s="292"/>
      <c r="F149" s="293" t="s">
        <v>428</v>
      </c>
      <c r="G149" s="294"/>
      <c r="H149" s="292"/>
      <c r="I149" s="292"/>
      <c r="J149" s="292" t="s">
        <v>429</v>
      </c>
      <c r="K149" s="289"/>
    </row>
    <row r="150" s="1" customFormat="1" ht="5.25" customHeight="1">
      <c r="B150" s="300"/>
      <c r="C150" s="295"/>
      <c r="D150" s="295"/>
      <c r="E150" s="295"/>
      <c r="F150" s="295"/>
      <c r="G150" s="296"/>
      <c r="H150" s="295"/>
      <c r="I150" s="295"/>
      <c r="J150" s="295"/>
      <c r="K150" s="323"/>
    </row>
    <row r="151" s="1" customFormat="1" ht="15" customHeight="1">
      <c r="B151" s="300"/>
      <c r="C151" s="327" t="s">
        <v>433</v>
      </c>
      <c r="D151" s="275"/>
      <c r="E151" s="275"/>
      <c r="F151" s="328" t="s">
        <v>430</v>
      </c>
      <c r="G151" s="275"/>
      <c r="H151" s="327" t="s">
        <v>470</v>
      </c>
      <c r="I151" s="327" t="s">
        <v>432</v>
      </c>
      <c r="J151" s="327">
        <v>120</v>
      </c>
      <c r="K151" s="323"/>
    </row>
    <row r="152" s="1" customFormat="1" ht="15" customHeight="1">
      <c r="B152" s="300"/>
      <c r="C152" s="327" t="s">
        <v>479</v>
      </c>
      <c r="D152" s="275"/>
      <c r="E152" s="275"/>
      <c r="F152" s="328" t="s">
        <v>430</v>
      </c>
      <c r="G152" s="275"/>
      <c r="H152" s="327" t="s">
        <v>490</v>
      </c>
      <c r="I152" s="327" t="s">
        <v>432</v>
      </c>
      <c r="J152" s="327" t="s">
        <v>481</v>
      </c>
      <c r="K152" s="323"/>
    </row>
    <row r="153" s="1" customFormat="1" ht="15" customHeight="1">
      <c r="B153" s="300"/>
      <c r="C153" s="327" t="s">
        <v>378</v>
      </c>
      <c r="D153" s="275"/>
      <c r="E153" s="275"/>
      <c r="F153" s="328" t="s">
        <v>430</v>
      </c>
      <c r="G153" s="275"/>
      <c r="H153" s="327" t="s">
        <v>491</v>
      </c>
      <c r="I153" s="327" t="s">
        <v>432</v>
      </c>
      <c r="J153" s="327" t="s">
        <v>481</v>
      </c>
      <c r="K153" s="323"/>
    </row>
    <row r="154" s="1" customFormat="1" ht="15" customHeight="1">
      <c r="B154" s="300"/>
      <c r="C154" s="327" t="s">
        <v>435</v>
      </c>
      <c r="D154" s="275"/>
      <c r="E154" s="275"/>
      <c r="F154" s="328" t="s">
        <v>436</v>
      </c>
      <c r="G154" s="275"/>
      <c r="H154" s="327" t="s">
        <v>470</v>
      </c>
      <c r="I154" s="327" t="s">
        <v>432</v>
      </c>
      <c r="J154" s="327">
        <v>50</v>
      </c>
      <c r="K154" s="323"/>
    </row>
    <row r="155" s="1" customFormat="1" ht="15" customHeight="1">
      <c r="B155" s="300"/>
      <c r="C155" s="327" t="s">
        <v>438</v>
      </c>
      <c r="D155" s="275"/>
      <c r="E155" s="275"/>
      <c r="F155" s="328" t="s">
        <v>430</v>
      </c>
      <c r="G155" s="275"/>
      <c r="H155" s="327" t="s">
        <v>470</v>
      </c>
      <c r="I155" s="327" t="s">
        <v>440</v>
      </c>
      <c r="J155" s="327"/>
      <c r="K155" s="323"/>
    </row>
    <row r="156" s="1" customFormat="1" ht="15" customHeight="1">
      <c r="B156" s="300"/>
      <c r="C156" s="327" t="s">
        <v>449</v>
      </c>
      <c r="D156" s="275"/>
      <c r="E156" s="275"/>
      <c r="F156" s="328" t="s">
        <v>436</v>
      </c>
      <c r="G156" s="275"/>
      <c r="H156" s="327" t="s">
        <v>470</v>
      </c>
      <c r="I156" s="327" t="s">
        <v>432</v>
      </c>
      <c r="J156" s="327">
        <v>50</v>
      </c>
      <c r="K156" s="323"/>
    </row>
    <row r="157" s="1" customFormat="1" ht="15" customHeight="1">
      <c r="B157" s="300"/>
      <c r="C157" s="327" t="s">
        <v>457</v>
      </c>
      <c r="D157" s="275"/>
      <c r="E157" s="275"/>
      <c r="F157" s="328" t="s">
        <v>436</v>
      </c>
      <c r="G157" s="275"/>
      <c r="H157" s="327" t="s">
        <v>470</v>
      </c>
      <c r="I157" s="327" t="s">
        <v>432</v>
      </c>
      <c r="J157" s="327">
        <v>50</v>
      </c>
      <c r="K157" s="323"/>
    </row>
    <row r="158" s="1" customFormat="1" ht="15" customHeight="1">
      <c r="B158" s="300"/>
      <c r="C158" s="327" t="s">
        <v>455</v>
      </c>
      <c r="D158" s="275"/>
      <c r="E158" s="275"/>
      <c r="F158" s="328" t="s">
        <v>436</v>
      </c>
      <c r="G158" s="275"/>
      <c r="H158" s="327" t="s">
        <v>470</v>
      </c>
      <c r="I158" s="327" t="s">
        <v>432</v>
      </c>
      <c r="J158" s="327">
        <v>50</v>
      </c>
      <c r="K158" s="323"/>
    </row>
    <row r="159" s="1" customFormat="1" ht="15" customHeight="1">
      <c r="B159" s="300"/>
      <c r="C159" s="327" t="s">
        <v>102</v>
      </c>
      <c r="D159" s="275"/>
      <c r="E159" s="275"/>
      <c r="F159" s="328" t="s">
        <v>430</v>
      </c>
      <c r="G159" s="275"/>
      <c r="H159" s="327" t="s">
        <v>492</v>
      </c>
      <c r="I159" s="327" t="s">
        <v>432</v>
      </c>
      <c r="J159" s="327" t="s">
        <v>493</v>
      </c>
      <c r="K159" s="323"/>
    </row>
    <row r="160" s="1" customFormat="1" ht="15" customHeight="1">
      <c r="B160" s="300"/>
      <c r="C160" s="327" t="s">
        <v>494</v>
      </c>
      <c r="D160" s="275"/>
      <c r="E160" s="275"/>
      <c r="F160" s="328" t="s">
        <v>430</v>
      </c>
      <c r="G160" s="275"/>
      <c r="H160" s="327" t="s">
        <v>495</v>
      </c>
      <c r="I160" s="327" t="s">
        <v>465</v>
      </c>
      <c r="J160" s="327"/>
      <c r="K160" s="323"/>
    </row>
    <row r="161" s="1" customFormat="1" ht="15" customHeight="1">
      <c r="B161" s="329"/>
      <c r="C161" s="309"/>
      <c r="D161" s="309"/>
      <c r="E161" s="309"/>
      <c r="F161" s="309"/>
      <c r="G161" s="309"/>
      <c r="H161" s="309"/>
      <c r="I161" s="309"/>
      <c r="J161" s="309"/>
      <c r="K161" s="330"/>
    </row>
    <row r="162" s="1" customFormat="1" ht="18.75" customHeight="1">
      <c r="B162" s="311"/>
      <c r="C162" s="321"/>
      <c r="D162" s="321"/>
      <c r="E162" s="321"/>
      <c r="F162" s="331"/>
      <c r="G162" s="321"/>
      <c r="H162" s="321"/>
      <c r="I162" s="321"/>
      <c r="J162" s="321"/>
      <c r="K162" s="311"/>
    </row>
    <row r="163" s="1" customFormat="1" ht="18.75" customHeight="1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="1" customFormat="1" ht="45" customHeight="1">
      <c r="B165" s="265"/>
      <c r="C165" s="266" t="s">
        <v>496</v>
      </c>
      <c r="D165" s="266"/>
      <c r="E165" s="266"/>
      <c r="F165" s="266"/>
      <c r="G165" s="266"/>
      <c r="H165" s="266"/>
      <c r="I165" s="266"/>
      <c r="J165" s="266"/>
      <c r="K165" s="267"/>
    </row>
    <row r="166" s="1" customFormat="1" ht="17.25" customHeight="1">
      <c r="B166" s="265"/>
      <c r="C166" s="290" t="s">
        <v>424</v>
      </c>
      <c r="D166" s="290"/>
      <c r="E166" s="290"/>
      <c r="F166" s="290" t="s">
        <v>425</v>
      </c>
      <c r="G166" s="332"/>
      <c r="H166" s="333" t="s">
        <v>53</v>
      </c>
      <c r="I166" s="333" t="s">
        <v>56</v>
      </c>
      <c r="J166" s="290" t="s">
        <v>426</v>
      </c>
      <c r="K166" s="267"/>
    </row>
    <row r="167" s="1" customFormat="1" ht="17.25" customHeight="1">
      <c r="B167" s="268"/>
      <c r="C167" s="292" t="s">
        <v>427</v>
      </c>
      <c r="D167" s="292"/>
      <c r="E167" s="292"/>
      <c r="F167" s="293" t="s">
        <v>428</v>
      </c>
      <c r="G167" s="334"/>
      <c r="H167" s="335"/>
      <c r="I167" s="335"/>
      <c r="J167" s="292" t="s">
        <v>429</v>
      </c>
      <c r="K167" s="270"/>
    </row>
    <row r="168" s="1" customFormat="1" ht="5.25" customHeight="1">
      <c r="B168" s="300"/>
      <c r="C168" s="295"/>
      <c r="D168" s="295"/>
      <c r="E168" s="295"/>
      <c r="F168" s="295"/>
      <c r="G168" s="296"/>
      <c r="H168" s="295"/>
      <c r="I168" s="295"/>
      <c r="J168" s="295"/>
      <c r="K168" s="323"/>
    </row>
    <row r="169" s="1" customFormat="1" ht="15" customHeight="1">
      <c r="B169" s="300"/>
      <c r="C169" s="275" t="s">
        <v>433</v>
      </c>
      <c r="D169" s="275"/>
      <c r="E169" s="275"/>
      <c r="F169" s="298" t="s">
        <v>430</v>
      </c>
      <c r="G169" s="275"/>
      <c r="H169" s="275" t="s">
        <v>470</v>
      </c>
      <c r="I169" s="275" t="s">
        <v>432</v>
      </c>
      <c r="J169" s="275">
        <v>120</v>
      </c>
      <c r="K169" s="323"/>
    </row>
    <row r="170" s="1" customFormat="1" ht="15" customHeight="1">
      <c r="B170" s="300"/>
      <c r="C170" s="275" t="s">
        <v>479</v>
      </c>
      <c r="D170" s="275"/>
      <c r="E170" s="275"/>
      <c r="F170" s="298" t="s">
        <v>430</v>
      </c>
      <c r="G170" s="275"/>
      <c r="H170" s="275" t="s">
        <v>480</v>
      </c>
      <c r="I170" s="275" t="s">
        <v>432</v>
      </c>
      <c r="J170" s="275" t="s">
        <v>481</v>
      </c>
      <c r="K170" s="323"/>
    </row>
    <row r="171" s="1" customFormat="1" ht="15" customHeight="1">
      <c r="B171" s="300"/>
      <c r="C171" s="275" t="s">
        <v>378</v>
      </c>
      <c r="D171" s="275"/>
      <c r="E171" s="275"/>
      <c r="F171" s="298" t="s">
        <v>430</v>
      </c>
      <c r="G171" s="275"/>
      <c r="H171" s="275" t="s">
        <v>497</v>
      </c>
      <c r="I171" s="275" t="s">
        <v>432</v>
      </c>
      <c r="J171" s="275" t="s">
        <v>481</v>
      </c>
      <c r="K171" s="323"/>
    </row>
    <row r="172" s="1" customFormat="1" ht="15" customHeight="1">
      <c r="B172" s="300"/>
      <c r="C172" s="275" t="s">
        <v>435</v>
      </c>
      <c r="D172" s="275"/>
      <c r="E172" s="275"/>
      <c r="F172" s="298" t="s">
        <v>436</v>
      </c>
      <c r="G172" s="275"/>
      <c r="H172" s="275" t="s">
        <v>497</v>
      </c>
      <c r="I172" s="275" t="s">
        <v>432</v>
      </c>
      <c r="J172" s="275">
        <v>50</v>
      </c>
      <c r="K172" s="323"/>
    </row>
    <row r="173" s="1" customFormat="1" ht="15" customHeight="1">
      <c r="B173" s="300"/>
      <c r="C173" s="275" t="s">
        <v>438</v>
      </c>
      <c r="D173" s="275"/>
      <c r="E173" s="275"/>
      <c r="F173" s="298" t="s">
        <v>430</v>
      </c>
      <c r="G173" s="275"/>
      <c r="H173" s="275" t="s">
        <v>497</v>
      </c>
      <c r="I173" s="275" t="s">
        <v>440</v>
      </c>
      <c r="J173" s="275"/>
      <c r="K173" s="323"/>
    </row>
    <row r="174" s="1" customFormat="1" ht="15" customHeight="1">
      <c r="B174" s="300"/>
      <c r="C174" s="275" t="s">
        <v>449</v>
      </c>
      <c r="D174" s="275"/>
      <c r="E174" s="275"/>
      <c r="F174" s="298" t="s">
        <v>436</v>
      </c>
      <c r="G174" s="275"/>
      <c r="H174" s="275" t="s">
        <v>497</v>
      </c>
      <c r="I174" s="275" t="s">
        <v>432</v>
      </c>
      <c r="J174" s="275">
        <v>50</v>
      </c>
      <c r="K174" s="323"/>
    </row>
    <row r="175" s="1" customFormat="1" ht="15" customHeight="1">
      <c r="B175" s="300"/>
      <c r="C175" s="275" t="s">
        <v>457</v>
      </c>
      <c r="D175" s="275"/>
      <c r="E175" s="275"/>
      <c r="F175" s="298" t="s">
        <v>436</v>
      </c>
      <c r="G175" s="275"/>
      <c r="H175" s="275" t="s">
        <v>497</v>
      </c>
      <c r="I175" s="275" t="s">
        <v>432</v>
      </c>
      <c r="J175" s="275">
        <v>50</v>
      </c>
      <c r="K175" s="323"/>
    </row>
    <row r="176" s="1" customFormat="1" ht="15" customHeight="1">
      <c r="B176" s="300"/>
      <c r="C176" s="275" t="s">
        <v>455</v>
      </c>
      <c r="D176" s="275"/>
      <c r="E176" s="275"/>
      <c r="F176" s="298" t="s">
        <v>436</v>
      </c>
      <c r="G176" s="275"/>
      <c r="H176" s="275" t="s">
        <v>497</v>
      </c>
      <c r="I176" s="275" t="s">
        <v>432</v>
      </c>
      <c r="J176" s="275">
        <v>50</v>
      </c>
      <c r="K176" s="323"/>
    </row>
    <row r="177" s="1" customFormat="1" ht="15" customHeight="1">
      <c r="B177" s="300"/>
      <c r="C177" s="275" t="s">
        <v>110</v>
      </c>
      <c r="D177" s="275"/>
      <c r="E177" s="275"/>
      <c r="F177" s="298" t="s">
        <v>430</v>
      </c>
      <c r="G177" s="275"/>
      <c r="H177" s="275" t="s">
        <v>498</v>
      </c>
      <c r="I177" s="275" t="s">
        <v>499</v>
      </c>
      <c r="J177" s="275"/>
      <c r="K177" s="323"/>
    </row>
    <row r="178" s="1" customFormat="1" ht="15" customHeight="1">
      <c r="B178" s="300"/>
      <c r="C178" s="275" t="s">
        <v>56</v>
      </c>
      <c r="D178" s="275"/>
      <c r="E178" s="275"/>
      <c r="F178" s="298" t="s">
        <v>430</v>
      </c>
      <c r="G178" s="275"/>
      <c r="H178" s="275" t="s">
        <v>500</v>
      </c>
      <c r="I178" s="275" t="s">
        <v>501</v>
      </c>
      <c r="J178" s="275">
        <v>1</v>
      </c>
      <c r="K178" s="323"/>
    </row>
    <row r="179" s="1" customFormat="1" ht="15" customHeight="1">
      <c r="B179" s="300"/>
      <c r="C179" s="275" t="s">
        <v>52</v>
      </c>
      <c r="D179" s="275"/>
      <c r="E179" s="275"/>
      <c r="F179" s="298" t="s">
        <v>430</v>
      </c>
      <c r="G179" s="275"/>
      <c r="H179" s="275" t="s">
        <v>502</v>
      </c>
      <c r="I179" s="275" t="s">
        <v>432</v>
      </c>
      <c r="J179" s="275">
        <v>20</v>
      </c>
      <c r="K179" s="323"/>
    </row>
    <row r="180" s="1" customFormat="1" ht="15" customHeight="1">
      <c r="B180" s="300"/>
      <c r="C180" s="275" t="s">
        <v>53</v>
      </c>
      <c r="D180" s="275"/>
      <c r="E180" s="275"/>
      <c r="F180" s="298" t="s">
        <v>430</v>
      </c>
      <c r="G180" s="275"/>
      <c r="H180" s="275" t="s">
        <v>503</v>
      </c>
      <c r="I180" s="275" t="s">
        <v>432</v>
      </c>
      <c r="J180" s="275">
        <v>255</v>
      </c>
      <c r="K180" s="323"/>
    </row>
    <row r="181" s="1" customFormat="1" ht="15" customHeight="1">
      <c r="B181" s="300"/>
      <c r="C181" s="275" t="s">
        <v>111</v>
      </c>
      <c r="D181" s="275"/>
      <c r="E181" s="275"/>
      <c r="F181" s="298" t="s">
        <v>430</v>
      </c>
      <c r="G181" s="275"/>
      <c r="H181" s="275" t="s">
        <v>394</v>
      </c>
      <c r="I181" s="275" t="s">
        <v>432</v>
      </c>
      <c r="J181" s="275">
        <v>10</v>
      </c>
      <c r="K181" s="323"/>
    </row>
    <row r="182" s="1" customFormat="1" ht="15" customHeight="1">
      <c r="B182" s="300"/>
      <c r="C182" s="275" t="s">
        <v>112</v>
      </c>
      <c r="D182" s="275"/>
      <c r="E182" s="275"/>
      <c r="F182" s="298" t="s">
        <v>430</v>
      </c>
      <c r="G182" s="275"/>
      <c r="H182" s="275" t="s">
        <v>504</v>
      </c>
      <c r="I182" s="275" t="s">
        <v>465</v>
      </c>
      <c r="J182" s="275"/>
      <c r="K182" s="323"/>
    </row>
    <row r="183" s="1" customFormat="1" ht="15" customHeight="1">
      <c r="B183" s="300"/>
      <c r="C183" s="275" t="s">
        <v>505</v>
      </c>
      <c r="D183" s="275"/>
      <c r="E183" s="275"/>
      <c r="F183" s="298" t="s">
        <v>430</v>
      </c>
      <c r="G183" s="275"/>
      <c r="H183" s="275" t="s">
        <v>506</v>
      </c>
      <c r="I183" s="275" t="s">
        <v>465</v>
      </c>
      <c r="J183" s="275"/>
      <c r="K183" s="323"/>
    </row>
    <row r="184" s="1" customFormat="1" ht="15" customHeight="1">
      <c r="B184" s="300"/>
      <c r="C184" s="275" t="s">
        <v>494</v>
      </c>
      <c r="D184" s="275"/>
      <c r="E184" s="275"/>
      <c r="F184" s="298" t="s">
        <v>430</v>
      </c>
      <c r="G184" s="275"/>
      <c r="H184" s="275" t="s">
        <v>507</v>
      </c>
      <c r="I184" s="275" t="s">
        <v>465</v>
      </c>
      <c r="J184" s="275"/>
      <c r="K184" s="323"/>
    </row>
    <row r="185" s="1" customFormat="1" ht="15" customHeight="1">
      <c r="B185" s="300"/>
      <c r="C185" s="275" t="s">
        <v>114</v>
      </c>
      <c r="D185" s="275"/>
      <c r="E185" s="275"/>
      <c r="F185" s="298" t="s">
        <v>436</v>
      </c>
      <c r="G185" s="275"/>
      <c r="H185" s="275" t="s">
        <v>508</v>
      </c>
      <c r="I185" s="275" t="s">
        <v>432</v>
      </c>
      <c r="J185" s="275">
        <v>50</v>
      </c>
      <c r="K185" s="323"/>
    </row>
    <row r="186" s="1" customFormat="1" ht="15" customHeight="1">
      <c r="B186" s="300"/>
      <c r="C186" s="275" t="s">
        <v>509</v>
      </c>
      <c r="D186" s="275"/>
      <c r="E186" s="275"/>
      <c r="F186" s="298" t="s">
        <v>436</v>
      </c>
      <c r="G186" s="275"/>
      <c r="H186" s="275" t="s">
        <v>510</v>
      </c>
      <c r="I186" s="275" t="s">
        <v>511</v>
      </c>
      <c r="J186" s="275"/>
      <c r="K186" s="323"/>
    </row>
    <row r="187" s="1" customFormat="1" ht="15" customHeight="1">
      <c r="B187" s="300"/>
      <c r="C187" s="275" t="s">
        <v>512</v>
      </c>
      <c r="D187" s="275"/>
      <c r="E187" s="275"/>
      <c r="F187" s="298" t="s">
        <v>436</v>
      </c>
      <c r="G187" s="275"/>
      <c r="H187" s="275" t="s">
        <v>513</v>
      </c>
      <c r="I187" s="275" t="s">
        <v>511</v>
      </c>
      <c r="J187" s="275"/>
      <c r="K187" s="323"/>
    </row>
    <row r="188" s="1" customFormat="1" ht="15" customHeight="1">
      <c r="B188" s="300"/>
      <c r="C188" s="275" t="s">
        <v>514</v>
      </c>
      <c r="D188" s="275"/>
      <c r="E188" s="275"/>
      <c r="F188" s="298" t="s">
        <v>436</v>
      </c>
      <c r="G188" s="275"/>
      <c r="H188" s="275" t="s">
        <v>515</v>
      </c>
      <c r="I188" s="275" t="s">
        <v>511</v>
      </c>
      <c r="J188" s="275"/>
      <c r="K188" s="323"/>
    </row>
    <row r="189" s="1" customFormat="1" ht="15" customHeight="1">
      <c r="B189" s="300"/>
      <c r="C189" s="336" t="s">
        <v>516</v>
      </c>
      <c r="D189" s="275"/>
      <c r="E189" s="275"/>
      <c r="F189" s="298" t="s">
        <v>436</v>
      </c>
      <c r="G189" s="275"/>
      <c r="H189" s="275" t="s">
        <v>517</v>
      </c>
      <c r="I189" s="275" t="s">
        <v>518</v>
      </c>
      <c r="J189" s="337" t="s">
        <v>519</v>
      </c>
      <c r="K189" s="323"/>
    </row>
    <row r="190" s="16" customFormat="1" ht="15" customHeight="1">
      <c r="B190" s="338"/>
      <c r="C190" s="339" t="s">
        <v>520</v>
      </c>
      <c r="D190" s="340"/>
      <c r="E190" s="340"/>
      <c r="F190" s="341" t="s">
        <v>436</v>
      </c>
      <c r="G190" s="340"/>
      <c r="H190" s="340" t="s">
        <v>521</v>
      </c>
      <c r="I190" s="340" t="s">
        <v>518</v>
      </c>
      <c r="J190" s="342" t="s">
        <v>519</v>
      </c>
      <c r="K190" s="343"/>
    </row>
    <row r="191" s="1" customFormat="1" ht="15" customHeight="1">
      <c r="B191" s="300"/>
      <c r="C191" s="336" t="s">
        <v>41</v>
      </c>
      <c r="D191" s="275"/>
      <c r="E191" s="275"/>
      <c r="F191" s="298" t="s">
        <v>430</v>
      </c>
      <c r="G191" s="275"/>
      <c r="H191" s="272" t="s">
        <v>522</v>
      </c>
      <c r="I191" s="275" t="s">
        <v>523</v>
      </c>
      <c r="J191" s="275"/>
      <c r="K191" s="323"/>
    </row>
    <row r="192" s="1" customFormat="1" ht="15" customHeight="1">
      <c r="B192" s="300"/>
      <c r="C192" s="336" t="s">
        <v>524</v>
      </c>
      <c r="D192" s="275"/>
      <c r="E192" s="275"/>
      <c r="F192" s="298" t="s">
        <v>430</v>
      </c>
      <c r="G192" s="275"/>
      <c r="H192" s="275" t="s">
        <v>525</v>
      </c>
      <c r="I192" s="275" t="s">
        <v>465</v>
      </c>
      <c r="J192" s="275"/>
      <c r="K192" s="323"/>
    </row>
    <row r="193" s="1" customFormat="1" ht="15" customHeight="1">
      <c r="B193" s="300"/>
      <c r="C193" s="336" t="s">
        <v>526</v>
      </c>
      <c r="D193" s="275"/>
      <c r="E193" s="275"/>
      <c r="F193" s="298" t="s">
        <v>430</v>
      </c>
      <c r="G193" s="275"/>
      <c r="H193" s="275" t="s">
        <v>527</v>
      </c>
      <c r="I193" s="275" t="s">
        <v>465</v>
      </c>
      <c r="J193" s="275"/>
      <c r="K193" s="323"/>
    </row>
    <row r="194" s="1" customFormat="1" ht="15" customHeight="1">
      <c r="B194" s="300"/>
      <c r="C194" s="336" t="s">
        <v>528</v>
      </c>
      <c r="D194" s="275"/>
      <c r="E194" s="275"/>
      <c r="F194" s="298" t="s">
        <v>436</v>
      </c>
      <c r="G194" s="275"/>
      <c r="H194" s="275" t="s">
        <v>529</v>
      </c>
      <c r="I194" s="275" t="s">
        <v>465</v>
      </c>
      <c r="J194" s="275"/>
      <c r="K194" s="323"/>
    </row>
    <row r="195" s="1" customFormat="1" ht="15" customHeight="1">
      <c r="B195" s="329"/>
      <c r="C195" s="344"/>
      <c r="D195" s="309"/>
      <c r="E195" s="309"/>
      <c r="F195" s="309"/>
      <c r="G195" s="309"/>
      <c r="H195" s="309"/>
      <c r="I195" s="309"/>
      <c r="J195" s="309"/>
      <c r="K195" s="330"/>
    </row>
    <row r="196" s="1" customFormat="1" ht="18.75" customHeight="1">
      <c r="B196" s="311"/>
      <c r="C196" s="321"/>
      <c r="D196" s="321"/>
      <c r="E196" s="321"/>
      <c r="F196" s="331"/>
      <c r="G196" s="321"/>
      <c r="H196" s="321"/>
      <c r="I196" s="321"/>
      <c r="J196" s="321"/>
      <c r="K196" s="311"/>
    </row>
    <row r="197" s="1" customFormat="1" ht="18.75" customHeight="1">
      <c r="B197" s="311"/>
      <c r="C197" s="321"/>
      <c r="D197" s="321"/>
      <c r="E197" s="321"/>
      <c r="F197" s="331"/>
      <c r="G197" s="321"/>
      <c r="H197" s="321"/>
      <c r="I197" s="321"/>
      <c r="J197" s="321"/>
      <c r="K197" s="311"/>
    </row>
    <row r="198" s="1" customFormat="1" ht="18.75" customHeight="1">
      <c r="B198" s="283"/>
      <c r="C198" s="283"/>
      <c r="D198" s="283"/>
      <c r="E198" s="283"/>
      <c r="F198" s="283"/>
      <c r="G198" s="283"/>
      <c r="H198" s="283"/>
      <c r="I198" s="283"/>
      <c r="J198" s="283"/>
      <c r="K198" s="283"/>
    </row>
    <row r="199" s="1" customFormat="1" ht="13.5">
      <c r="B199" s="262"/>
      <c r="C199" s="263"/>
      <c r="D199" s="263"/>
      <c r="E199" s="263"/>
      <c r="F199" s="263"/>
      <c r="G199" s="263"/>
      <c r="H199" s="263"/>
      <c r="I199" s="263"/>
      <c r="J199" s="263"/>
      <c r="K199" s="264"/>
    </row>
    <row r="200" s="1" customFormat="1" ht="21">
      <c r="B200" s="265"/>
      <c r="C200" s="266" t="s">
        <v>530</v>
      </c>
      <c r="D200" s="266"/>
      <c r="E200" s="266"/>
      <c r="F200" s="266"/>
      <c r="G200" s="266"/>
      <c r="H200" s="266"/>
      <c r="I200" s="266"/>
      <c r="J200" s="266"/>
      <c r="K200" s="267"/>
    </row>
    <row r="201" s="1" customFormat="1" ht="25.5" customHeight="1">
      <c r="B201" s="265"/>
      <c r="C201" s="345" t="s">
        <v>531</v>
      </c>
      <c r="D201" s="345"/>
      <c r="E201" s="345"/>
      <c r="F201" s="345" t="s">
        <v>532</v>
      </c>
      <c r="G201" s="346"/>
      <c r="H201" s="345" t="s">
        <v>533</v>
      </c>
      <c r="I201" s="345"/>
      <c r="J201" s="345"/>
      <c r="K201" s="267"/>
    </row>
    <row r="202" s="1" customFormat="1" ht="5.25" customHeight="1">
      <c r="B202" s="300"/>
      <c r="C202" s="295"/>
      <c r="D202" s="295"/>
      <c r="E202" s="295"/>
      <c r="F202" s="295"/>
      <c r="G202" s="321"/>
      <c r="H202" s="295"/>
      <c r="I202" s="295"/>
      <c r="J202" s="295"/>
      <c r="K202" s="323"/>
    </row>
    <row r="203" s="1" customFormat="1" ht="15" customHeight="1">
      <c r="B203" s="300"/>
      <c r="C203" s="275" t="s">
        <v>523</v>
      </c>
      <c r="D203" s="275"/>
      <c r="E203" s="275"/>
      <c r="F203" s="298" t="s">
        <v>42</v>
      </c>
      <c r="G203" s="275"/>
      <c r="H203" s="275" t="s">
        <v>534</v>
      </c>
      <c r="I203" s="275"/>
      <c r="J203" s="275"/>
      <c r="K203" s="323"/>
    </row>
    <row r="204" s="1" customFormat="1" ht="15" customHeight="1">
      <c r="B204" s="300"/>
      <c r="C204" s="275"/>
      <c r="D204" s="275"/>
      <c r="E204" s="275"/>
      <c r="F204" s="298" t="s">
        <v>43</v>
      </c>
      <c r="G204" s="275"/>
      <c r="H204" s="275" t="s">
        <v>535</v>
      </c>
      <c r="I204" s="275"/>
      <c r="J204" s="275"/>
      <c r="K204" s="323"/>
    </row>
    <row r="205" s="1" customFormat="1" ht="15" customHeight="1">
      <c r="B205" s="300"/>
      <c r="C205" s="275"/>
      <c r="D205" s="275"/>
      <c r="E205" s="275"/>
      <c r="F205" s="298" t="s">
        <v>46</v>
      </c>
      <c r="G205" s="275"/>
      <c r="H205" s="275" t="s">
        <v>536</v>
      </c>
      <c r="I205" s="275"/>
      <c r="J205" s="275"/>
      <c r="K205" s="323"/>
    </row>
    <row r="206" s="1" customFormat="1" ht="15" customHeight="1">
      <c r="B206" s="300"/>
      <c r="C206" s="275"/>
      <c r="D206" s="275"/>
      <c r="E206" s="275"/>
      <c r="F206" s="298" t="s">
        <v>44</v>
      </c>
      <c r="G206" s="275"/>
      <c r="H206" s="275" t="s">
        <v>537</v>
      </c>
      <c r="I206" s="275"/>
      <c r="J206" s="275"/>
      <c r="K206" s="323"/>
    </row>
    <row r="207" s="1" customFormat="1" ht="15" customHeight="1">
      <c r="B207" s="300"/>
      <c r="C207" s="275"/>
      <c r="D207" s="275"/>
      <c r="E207" s="275"/>
      <c r="F207" s="298" t="s">
        <v>45</v>
      </c>
      <c r="G207" s="275"/>
      <c r="H207" s="275" t="s">
        <v>538</v>
      </c>
      <c r="I207" s="275"/>
      <c r="J207" s="275"/>
      <c r="K207" s="323"/>
    </row>
    <row r="208" s="1" customFormat="1" ht="15" customHeight="1">
      <c r="B208" s="300"/>
      <c r="C208" s="275"/>
      <c r="D208" s="275"/>
      <c r="E208" s="275"/>
      <c r="F208" s="298"/>
      <c r="G208" s="275"/>
      <c r="H208" s="275"/>
      <c r="I208" s="275"/>
      <c r="J208" s="275"/>
      <c r="K208" s="323"/>
    </row>
    <row r="209" s="1" customFormat="1" ht="15" customHeight="1">
      <c r="B209" s="300"/>
      <c r="C209" s="275" t="s">
        <v>477</v>
      </c>
      <c r="D209" s="275"/>
      <c r="E209" s="275"/>
      <c r="F209" s="298" t="s">
        <v>78</v>
      </c>
      <c r="G209" s="275"/>
      <c r="H209" s="275" t="s">
        <v>539</v>
      </c>
      <c r="I209" s="275"/>
      <c r="J209" s="275"/>
      <c r="K209" s="323"/>
    </row>
    <row r="210" s="1" customFormat="1" ht="15" customHeight="1">
      <c r="B210" s="300"/>
      <c r="C210" s="275"/>
      <c r="D210" s="275"/>
      <c r="E210" s="275"/>
      <c r="F210" s="298" t="s">
        <v>374</v>
      </c>
      <c r="G210" s="275"/>
      <c r="H210" s="275" t="s">
        <v>375</v>
      </c>
      <c r="I210" s="275"/>
      <c r="J210" s="275"/>
      <c r="K210" s="323"/>
    </row>
    <row r="211" s="1" customFormat="1" ht="15" customHeight="1">
      <c r="B211" s="300"/>
      <c r="C211" s="275"/>
      <c r="D211" s="275"/>
      <c r="E211" s="275"/>
      <c r="F211" s="298" t="s">
        <v>372</v>
      </c>
      <c r="G211" s="275"/>
      <c r="H211" s="275" t="s">
        <v>540</v>
      </c>
      <c r="I211" s="275"/>
      <c r="J211" s="275"/>
      <c r="K211" s="323"/>
    </row>
    <row r="212" s="1" customFormat="1" ht="15" customHeight="1">
      <c r="B212" s="347"/>
      <c r="C212" s="275"/>
      <c r="D212" s="275"/>
      <c r="E212" s="275"/>
      <c r="F212" s="298" t="s">
        <v>94</v>
      </c>
      <c r="G212" s="336"/>
      <c r="H212" s="327" t="s">
        <v>95</v>
      </c>
      <c r="I212" s="327"/>
      <c r="J212" s="327"/>
      <c r="K212" s="348"/>
    </row>
    <row r="213" s="1" customFormat="1" ht="15" customHeight="1">
      <c r="B213" s="347"/>
      <c r="C213" s="275"/>
      <c r="D213" s="275"/>
      <c r="E213" s="275"/>
      <c r="F213" s="298" t="s">
        <v>376</v>
      </c>
      <c r="G213" s="336"/>
      <c r="H213" s="327" t="s">
        <v>354</v>
      </c>
      <c r="I213" s="327"/>
      <c r="J213" s="327"/>
      <c r="K213" s="348"/>
    </row>
    <row r="214" s="1" customFormat="1" ht="15" customHeight="1">
      <c r="B214" s="347"/>
      <c r="C214" s="275"/>
      <c r="D214" s="275"/>
      <c r="E214" s="275"/>
      <c r="F214" s="298"/>
      <c r="G214" s="336"/>
      <c r="H214" s="327"/>
      <c r="I214" s="327"/>
      <c r="J214" s="327"/>
      <c r="K214" s="348"/>
    </row>
    <row r="215" s="1" customFormat="1" ht="15" customHeight="1">
      <c r="B215" s="347"/>
      <c r="C215" s="275" t="s">
        <v>501</v>
      </c>
      <c r="D215" s="275"/>
      <c r="E215" s="275"/>
      <c r="F215" s="298">
        <v>1</v>
      </c>
      <c r="G215" s="336"/>
      <c r="H215" s="327" t="s">
        <v>541</v>
      </c>
      <c r="I215" s="327"/>
      <c r="J215" s="327"/>
      <c r="K215" s="348"/>
    </row>
    <row r="216" s="1" customFormat="1" ht="15" customHeight="1">
      <c r="B216" s="347"/>
      <c r="C216" s="275"/>
      <c r="D216" s="275"/>
      <c r="E216" s="275"/>
      <c r="F216" s="298">
        <v>2</v>
      </c>
      <c r="G216" s="336"/>
      <c r="H216" s="327" t="s">
        <v>542</v>
      </c>
      <c r="I216" s="327"/>
      <c r="J216" s="327"/>
      <c r="K216" s="348"/>
    </row>
    <row r="217" s="1" customFormat="1" ht="15" customHeight="1">
      <c r="B217" s="347"/>
      <c r="C217" s="275"/>
      <c r="D217" s="275"/>
      <c r="E217" s="275"/>
      <c r="F217" s="298">
        <v>3</v>
      </c>
      <c r="G217" s="336"/>
      <c r="H217" s="327" t="s">
        <v>543</v>
      </c>
      <c r="I217" s="327"/>
      <c r="J217" s="327"/>
      <c r="K217" s="348"/>
    </row>
    <row r="218" s="1" customFormat="1" ht="15" customHeight="1">
      <c r="B218" s="347"/>
      <c r="C218" s="275"/>
      <c r="D218" s="275"/>
      <c r="E218" s="275"/>
      <c r="F218" s="298">
        <v>4</v>
      </c>
      <c r="G218" s="336"/>
      <c r="H218" s="327" t="s">
        <v>544</v>
      </c>
      <c r="I218" s="327"/>
      <c r="J218" s="327"/>
      <c r="K218" s="348"/>
    </row>
    <row r="219" s="1" customFormat="1" ht="12.75" customHeight="1">
      <c r="B219" s="349"/>
      <c r="C219" s="350"/>
      <c r="D219" s="350"/>
      <c r="E219" s="350"/>
      <c r="F219" s="350"/>
      <c r="G219" s="350"/>
      <c r="H219" s="350"/>
      <c r="I219" s="350"/>
      <c r="J219" s="350"/>
      <c r="K219" s="35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Samkova</dc:creator>
  <cp:lastModifiedBy>Samkova</cp:lastModifiedBy>
  <dcterms:created xsi:type="dcterms:W3CDTF">2025-06-17T09:32:42Z</dcterms:created>
  <dcterms:modified xsi:type="dcterms:W3CDTF">2025-06-17T09:32:46Z</dcterms:modified>
</cp:coreProperties>
</file>