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- stavba" sheetId="2" r:id="rId2"/>
    <sheet name="VON - vedlejší náklad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- stavba'!$C$120:$K$545</definedName>
    <definedName name="_xlnm.Print_Area" localSheetId="1">'SO - stavba'!$C$4:$J$76,'SO - stavba'!$C$82:$J$102,'SO - stavba'!$C$108:$J$545</definedName>
    <definedName name="_xlnm.Print_Titles" localSheetId="1">'SO - stavba'!$120:$120</definedName>
    <definedName name="_xlnm._FilterDatabase" localSheetId="2" hidden="1">'VON - vedlejší náklady'!$C$116:$K$160</definedName>
    <definedName name="_xlnm.Print_Area" localSheetId="2">'VON - vedlejší náklady'!$C$4:$J$76,'VON - vedlejší náklady'!$C$82:$J$98,'VON - vedlejší náklady'!$C$104:$J$160</definedName>
    <definedName name="_xlnm.Print_Titles" localSheetId="2">'VON - vedlejší náklady'!$116:$116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89"/>
  <c r="E7"/>
  <c r="E85"/>
  <c i="2" r="P542"/>
  <c r="J37"/>
  <c r="J36"/>
  <c i="1" r="AY95"/>
  <c i="2" r="J35"/>
  <c i="1" r="AX95"/>
  <c i="2" r="BI543"/>
  <c r="BH543"/>
  <c r="BG543"/>
  <c r="BF543"/>
  <c r="T543"/>
  <c r="T542"/>
  <c r="R543"/>
  <c r="R542"/>
  <c r="P543"/>
  <c r="BI538"/>
  <c r="BH538"/>
  <c r="BG538"/>
  <c r="BF538"/>
  <c r="T538"/>
  <c r="T537"/>
  <c r="R538"/>
  <c r="R537"/>
  <c r="P538"/>
  <c r="P537"/>
  <c r="BI534"/>
  <c r="BH534"/>
  <c r="BG534"/>
  <c r="BF534"/>
  <c r="T534"/>
  <c r="R534"/>
  <c r="P534"/>
  <c r="BI532"/>
  <c r="BH532"/>
  <c r="BG532"/>
  <c r="BF532"/>
  <c r="T532"/>
  <c r="R532"/>
  <c r="P532"/>
  <c r="BI496"/>
  <c r="BH496"/>
  <c r="BG496"/>
  <c r="BF496"/>
  <c r="T496"/>
  <c r="R496"/>
  <c r="P496"/>
  <c r="BI463"/>
  <c r="BH463"/>
  <c r="BG463"/>
  <c r="BF463"/>
  <c r="T463"/>
  <c r="R463"/>
  <c r="P463"/>
  <c r="BI459"/>
  <c r="BH459"/>
  <c r="BG459"/>
  <c r="BF459"/>
  <c r="T459"/>
  <c r="R459"/>
  <c r="P459"/>
  <c r="BI456"/>
  <c r="BH456"/>
  <c r="BG456"/>
  <c r="BF456"/>
  <c r="T456"/>
  <c r="R456"/>
  <c r="P456"/>
  <c r="BI452"/>
  <c r="BH452"/>
  <c r="BG452"/>
  <c r="BF452"/>
  <c r="T452"/>
  <c r="R452"/>
  <c r="P452"/>
  <c r="BI416"/>
  <c r="BH416"/>
  <c r="BG416"/>
  <c r="BF416"/>
  <c r="T416"/>
  <c r="R416"/>
  <c r="P416"/>
  <c r="BI383"/>
  <c r="BH383"/>
  <c r="BG383"/>
  <c r="BF383"/>
  <c r="T383"/>
  <c r="R383"/>
  <c r="P383"/>
  <c r="BI347"/>
  <c r="BH347"/>
  <c r="BG347"/>
  <c r="BF347"/>
  <c r="T347"/>
  <c r="R347"/>
  <c r="P347"/>
  <c r="BI312"/>
  <c r="BH312"/>
  <c r="BG312"/>
  <c r="BF312"/>
  <c r="T312"/>
  <c r="R312"/>
  <c r="P312"/>
  <c r="BI309"/>
  <c r="BH309"/>
  <c r="BG309"/>
  <c r="BF309"/>
  <c r="T309"/>
  <c r="R309"/>
  <c r="P309"/>
  <c r="BI304"/>
  <c r="BH304"/>
  <c r="BG304"/>
  <c r="BF304"/>
  <c r="T304"/>
  <c r="R304"/>
  <c r="P304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88"/>
  <c r="BH288"/>
  <c r="BG288"/>
  <c r="BF288"/>
  <c r="T288"/>
  <c r="R288"/>
  <c r="P288"/>
  <c r="BI286"/>
  <c r="BH286"/>
  <c r="BG286"/>
  <c r="BF286"/>
  <c r="T286"/>
  <c r="R286"/>
  <c r="P286"/>
  <c r="BI252"/>
  <c r="BH252"/>
  <c r="BG252"/>
  <c r="BF252"/>
  <c r="T252"/>
  <c r="R252"/>
  <c r="P252"/>
  <c r="BI219"/>
  <c r="BH219"/>
  <c r="BG219"/>
  <c r="BF219"/>
  <c r="T219"/>
  <c r="R219"/>
  <c r="P219"/>
  <c r="BI185"/>
  <c r="BH185"/>
  <c r="BG185"/>
  <c r="BF185"/>
  <c r="T185"/>
  <c r="R185"/>
  <c r="P18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1" r="L90"/>
  <c r="AM90"/>
  <c r="AM89"/>
  <c r="L89"/>
  <c r="AM87"/>
  <c r="L87"/>
  <c r="L85"/>
  <c r="L84"/>
  <c i="2" r="BK152"/>
  <c r="BK146"/>
  <c r="J143"/>
  <c r="BK138"/>
  <c r="BK136"/>
  <c r="BK133"/>
  <c r="BK130"/>
  <c r="BK543"/>
  <c i="3" r="BK121"/>
  <c r="BK119"/>
  <c i="2" r="J149"/>
  <c r="BK143"/>
  <c r="J140"/>
  <c r="J136"/>
  <c r="J127"/>
  <c r="J532"/>
  <c r="BK309"/>
  <c r="J300"/>
  <c r="BK297"/>
  <c r="BK294"/>
  <c r="J292"/>
  <c r="J288"/>
  <c r="J286"/>
  <c r="J252"/>
  <c r="BK185"/>
  <c r="J152"/>
  <c r="F35"/>
  <c i="3" r="J121"/>
  <c r="J146"/>
  <c r="BK144"/>
  <c r="BK137"/>
  <c r="J135"/>
  <c r="J131"/>
  <c r="J157"/>
  <c r="J153"/>
  <c r="BK131"/>
  <c r="J123"/>
  <c r="J155"/>
  <c r="BK128"/>
  <c i="2" r="J496"/>
  <c r="J456"/>
  <c r="J416"/>
  <c r="J383"/>
  <c r="BK312"/>
  <c r="BK300"/>
  <c r="BK127"/>
  <c r="F36"/>
  <c r="BK149"/>
  <c r="J146"/>
  <c r="BK140"/>
  <c r="J138"/>
  <c r="J133"/>
  <c r="BK124"/>
  <c r="BK532"/>
  <c r="BK496"/>
  <c r="J304"/>
  <c r="J297"/>
  <c r="J294"/>
  <c r="BK292"/>
  <c r="BK288"/>
  <c r="BK286"/>
  <c r="BK252"/>
  <c r="J219"/>
  <c r="J185"/>
  <c i="1" r="AS94"/>
  <c i="2" r="J463"/>
  <c r="BK456"/>
  <c r="J452"/>
  <c r="BK383"/>
  <c r="J347"/>
  <c r="BK304"/>
  <c r="J124"/>
  <c i="3" r="BK150"/>
  <c r="BK148"/>
  <c r="BK146"/>
  <c r="BK133"/>
  <c r="BK126"/>
  <c r="J159"/>
  <c r="J150"/>
  <c r="BK140"/>
  <c r="BK159"/>
  <c r="BK153"/>
  <c r="J140"/>
  <c r="BK155"/>
  <c r="J148"/>
  <c r="BK142"/>
  <c r="J133"/>
  <c r="J126"/>
  <c r="J144"/>
  <c r="J119"/>
  <c r="J142"/>
  <c r="BK135"/>
  <c r="J137"/>
  <c i="2" r="BK219"/>
  <c r="BK534"/>
  <c r="J534"/>
  <c r="J543"/>
  <c r="BK538"/>
  <c r="J538"/>
  <c r="BK463"/>
  <c r="BK459"/>
  <c r="J459"/>
  <c r="BK452"/>
  <c r="BK416"/>
  <c r="BK347"/>
  <c r="J312"/>
  <c r="J309"/>
  <c r="J130"/>
  <c r="F37"/>
  <c i="3" r="BK157"/>
  <c r="J128"/>
  <c r="BK123"/>
  <c i="2" r="F34"/>
  <c l="1" r="P123"/>
  <c r="P122"/>
  <c r="P121"/>
  <c i="1" r="AU95"/>
  <c i="2" r="BK462"/>
  <c r="J462"/>
  <c r="J99"/>
  <c r="BK123"/>
  <c r="J123"/>
  <c r="J98"/>
  <c r="R462"/>
  <c r="T123"/>
  <c r="T122"/>
  <c r="T121"/>
  <c r="P462"/>
  <c r="R123"/>
  <c r="R122"/>
  <c r="R121"/>
  <c r="T462"/>
  <c i="3" r="BK118"/>
  <c r="J118"/>
  <c r="J97"/>
  <c r="P118"/>
  <c r="P117"/>
  <c i="1" r="AU96"/>
  <c i="3" r="R118"/>
  <c r="R117"/>
  <c r="T118"/>
  <c r="T117"/>
  <c i="2" r="BK542"/>
  <c r="J542"/>
  <c r="J101"/>
  <c r="BK537"/>
  <c r="J537"/>
  <c r="J100"/>
  <c i="3" r="BE123"/>
  <c r="BE121"/>
  <c r="BE133"/>
  <c r="BE137"/>
  <c r="BE146"/>
  <c r="BE148"/>
  <c r="BE126"/>
  <c r="BE131"/>
  <c r="BE140"/>
  <c r="BE144"/>
  <c r="BE153"/>
  <c r="E107"/>
  <c r="J111"/>
  <c r="BE128"/>
  <c r="BE150"/>
  <c r="BE157"/>
  <c r="BE159"/>
  <c r="F114"/>
  <c r="BE135"/>
  <c r="BE142"/>
  <c r="BE119"/>
  <c r="BE155"/>
  <c i="2" r="BE124"/>
  <c r="BE304"/>
  <c r="BE309"/>
  <c r="BE312"/>
  <c r="BE347"/>
  <c r="BE383"/>
  <c r="BE416"/>
  <c r="BE452"/>
  <c r="BE456"/>
  <c r="BE459"/>
  <c r="BE463"/>
  <c r="BE534"/>
  <c r="BE543"/>
  <c r="BE152"/>
  <c r="BE185"/>
  <c r="BE219"/>
  <c r="BE252"/>
  <c r="BE286"/>
  <c r="BE288"/>
  <c r="BE292"/>
  <c r="BE294"/>
  <c r="BE297"/>
  <c r="BE300"/>
  <c r="BE538"/>
  <c r="BE496"/>
  <c r="BE532"/>
  <c i="1" r="BA95"/>
  <c i="2" r="E85"/>
  <c r="J89"/>
  <c r="F92"/>
  <c r="BE127"/>
  <c r="BE130"/>
  <c r="BE133"/>
  <c r="BE136"/>
  <c r="BE138"/>
  <c r="BE140"/>
  <c r="BE143"/>
  <c r="BE146"/>
  <c r="BE149"/>
  <c i="1" r="BC95"/>
  <c r="BB95"/>
  <c r="BD95"/>
  <c i="2" r="J34"/>
  <c i="3" r="J34"/>
  <c i="1" r="AW96"/>
  <c i="3" r="F35"/>
  <c i="1" r="BB96"/>
  <c r="BB94"/>
  <c r="AX94"/>
  <c i="3" r="F34"/>
  <c i="1" r="BA96"/>
  <c r="BA94"/>
  <c r="AW94"/>
  <c r="AK30"/>
  <c i="3" r="F37"/>
  <c i="1" r="BD96"/>
  <c r="BD94"/>
  <c r="W33"/>
  <c i="3" r="F36"/>
  <c i="1" r="BC96"/>
  <c r="BC94"/>
  <c r="AY94"/>
  <c l="1" r="AW95"/>
  <c i="2" r="BK122"/>
  <c r="J122"/>
  <c r="J97"/>
  <c i="3" r="BK117"/>
  <c r="J117"/>
  <c r="J96"/>
  <c i="1" r="AU94"/>
  <c i="3" r="J33"/>
  <c i="1" r="AV96"/>
  <c r="AT96"/>
  <c i="2" r="F33"/>
  <c i="1" r="AZ95"/>
  <c i="2" r="J33"/>
  <c i="1" r="AV95"/>
  <c r="AT95"/>
  <c i="3" r="F33"/>
  <c i="1" r="AZ96"/>
  <c r="W30"/>
  <c r="W31"/>
  <c r="W32"/>
  <c i="2" l="1" r="BK121"/>
  <c r="J121"/>
  <c i="3" r="J30"/>
  <c i="1" r="AG96"/>
  <c i="2" r="J30"/>
  <c i="1" r="AG95"/>
  <c r="AZ94"/>
  <c r="AV94"/>
  <c r="AK29"/>
  <c i="2" l="1" r="J39"/>
  <c i="3" r="J39"/>
  <c i="2" r="J96"/>
  <c i="1" r="AN96"/>
  <c r="AN95"/>
  <c r="AG94"/>
  <c r="AK26"/>
  <c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<sst xmlns="http://schemas.openxmlformats.org/spreadsheetml/2006/main">
  <si>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</si>
  <si>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</si>
  <si>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</si>
  <si>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</si>
  <si>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</si>
  <si>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{1309e527-c07c-437a-be95-034b4af7639e}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</si>
  <si>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</si>
  <si>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</si>
  <si>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</si>
  <si>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</si>
  <si>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</si>
  <si>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</si>
  <si>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</si>
  <si>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</si>
  <si>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20250613a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</si>
  <si>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</si>
  <si>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</si>
  <si>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Merta, Sobotín - Vernířovice ř. km 5,619 – 12,000</t>
  </si>
  <si>
    <t>KSO:</t>
  </si>
  <si>
    <t>CC-CZ:</t>
  </si>
  <si>
    <t>Místo:</t>
  </si>
  <si>
    <t xml:space="preserve">Vernířovice u Sobotína </t>
  </si>
  <si>
    <t>Datum:</t>
  </si>
  <si>
    <t>13. 6. 2025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</si>
  <si>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</si>
  <si>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</si>
  <si>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</si>
  <si>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</si>
  <si>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</si>
  <si>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</si>
  <si>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</si>
  <si>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</si>
  <si>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</si>
  <si>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87951142</t>
  </si>
  <si>
    <t>Ing. Tomáš Pecival, Ph.D.</t>
  </si>
  <si>
    <t>CZ8301111137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</si>
  <si>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</si>
  <si>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</si>
  <si>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</si>
  <si>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</si>
  <si>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</si>
  <si>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</si>
  <si>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</si>
  <si>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</si>
  <si>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</si>
  <si>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</si>
  <si>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</si>
  <si>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</si>
  <si>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</si>
  <si>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</si>
  <si>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</si>
  <si>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</si>
  <si>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</si>
  <si>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</si>
  <si>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</si>
  <si>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</si>
  <si>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</si>
  <si>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</si>
  <si>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</si>
  <si>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</si>
  <si>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</si>
  <si>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</si>
  <si>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</si>
  <si>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</si>
  <si>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</si>
  <si>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</si>
  <si>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</si>
  <si>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</si>
  <si>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</si>
  <si>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</si>
  <si>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</si>
  <si>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</si>
  <si>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</si>
  <si>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</si>
  <si>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</si>
  <si>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</si>
  <si>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</si>
  <si>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</si>
  <si>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</si>
  <si>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</si>
  <si>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</si>
  <si>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</si>
  <si>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</si>
  <si>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</si>
  <si>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</t>
  </si>
  <si>
    <t>stavba</t>
  </si>
  <si>
    <t>STA</t>
  </si>
  <si>
    <t>1</t>
  </si>
  <si>
    <t>{e25698c1-a61b-4f28-a496-eb8eda7447b7}</t>
  </si>
  <si>
    <t>2</t>
  </si>
  <si>
    <t>VON</t>
  </si>
  <si>
    <t>vedlejší náklady</t>
  </si>
  <si>
    <t>{f0e0352d-7ff5-44f5-8943-2bf017072652}</t>
  </si>
  <si>
    <t>KRYCÍ LIST SOUPISU PRACÍ</t>
  </si>
  <si>
    <t>Objekt:</t>
  </si>
  <si>
    <t>SO - stavba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</si>
  <si>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</si>
  <si>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</si>
  <si>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</si>
  <si>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</si>
  <si>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</si>
  <si>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</si>
  <si>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</si>
  <si>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</si>
  <si>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</si>
  <si>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</si>
  <si>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</si>
  <si>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</si>
  <si>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</si>
  <si>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</si>
  <si>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</si>
  <si>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</si>
  <si>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</si>
  <si>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</si>
  <si>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</si>
  <si>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</si>
  <si>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</si>
  <si>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</si>
  <si>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</si>
  <si>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</si>
  <si>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</si>
  <si>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</si>
  <si>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</si>
  <si>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</si>
  <si>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11121r</t>
  </si>
  <si>
    <t>Snesení listnatého klestu D do 30 cm ve svahu přes 1:3</t>
  </si>
  <si>
    <t>kus</t>
  </si>
  <si>
    <t>4</t>
  </si>
  <si>
    <t>1414415152</t>
  </si>
  <si>
    <t>PP</t>
  </si>
  <si>
    <t>Snesení větví stromů na hromady nebo naložení na dopravní prostředek listnatých v rovině nebo ve svahu přes 1:3, průměru kmene do 30 cm</t>
  </si>
  <si>
    <t>P</t>
  </si>
  <si>
    <t>Poznámka k položce:_x000d_
včetně likvidace např štěpkování</t>
  </si>
  <si>
    <t>111211r</t>
  </si>
  <si>
    <t>Snesení listnatého klestu D přes 30 cm ve svahu přes 1:3</t>
  </si>
  <si>
    <t>-671881191</t>
  </si>
  <si>
    <t>Snesení větví stromů na hromady nebo naložení na dopravní prostředek listnatých v rovině nebo ve svahu přes 1:3, průměru kmene přes 30 cm</t>
  </si>
  <si>
    <t>3</t>
  </si>
  <si>
    <t>111251r</t>
  </si>
  <si>
    <t>Odstranění křovin a stromů průměru kmene do 100 mm i s kořeny sklonu terénu přes 1:5 z celkové plochy do 100 m2 strojně</t>
  </si>
  <si>
    <t>m2</t>
  </si>
  <si>
    <t>-117880154</t>
  </si>
  <si>
    <t>Odstranění křovin a stromů s odstraněním kořenů strojně průměru kmene do 100 mm v rovině nebo ve svahu sklonu terénu přes 1:5, při celkové ploše do 100 m2</t>
  </si>
  <si>
    <t>112101101</t>
  </si>
  <si>
    <t>Odstranění stromů listnatých průměru kmene přes 100 do 300 mm</t>
  </si>
  <si>
    <t>1158890252</t>
  </si>
  <si>
    <t>Odstranění stromů s odřezáním kmene a s odvětvením listnatých, průměru kmene přes 100 do 300 mm</t>
  </si>
  <si>
    <t>Poznámka k položce:_x000d_
kácení je navrženo v místě přístupu na stavbu a v místě těžení sedimentu v ploše křovin, včetně likvidace dřevní hmoty</t>
  </si>
  <si>
    <t>5</t>
  </si>
  <si>
    <t>112101102</t>
  </si>
  <si>
    <t>Odstranění stromů listnatých průměru kmene přes 300 do 500 mm</t>
  </si>
  <si>
    <t>1458115777</t>
  </si>
  <si>
    <t>Odstranění stromů s odřezáním kmene a s odvětvením listnatých, průměru kmene přes 300 do 500 mm</t>
  </si>
  <si>
    <t>6</t>
  </si>
  <si>
    <t>112101103</t>
  </si>
  <si>
    <t>Odstranění stromů listnatých průměru kmene přes 500 do 700 mm</t>
  </si>
  <si>
    <t>484603951</t>
  </si>
  <si>
    <t>Odstranění stromů s odřezáním kmene a s odvětvením listnatých, průměru kmene přes 500 do 700 mm</t>
  </si>
  <si>
    <t>8</t>
  </si>
  <si>
    <t>112251101r</t>
  </si>
  <si>
    <t>Odstranění pařezů průměru přes 100 do 300 mm</t>
  </si>
  <si>
    <t>-1064875077</t>
  </si>
  <si>
    <t>Odstranění pařezů strojně s jejich vykopáním nebo vytrháním průměru přes 100 do 300 mm</t>
  </si>
  <si>
    <t>Poznámka k položce:_x000d_
včetně likvidace, např. skládka</t>
  </si>
  <si>
    <t>9</t>
  </si>
  <si>
    <t>112251102r</t>
  </si>
  <si>
    <t>Odstranění pařezů průměru přes 300 do 500 mm</t>
  </si>
  <si>
    <t>746549821</t>
  </si>
  <si>
    <t>Odstranění pařezů strojně s jejich vykopáním nebo vytrháním průměru přes 300 do 500 mm</t>
  </si>
  <si>
    <t>10</t>
  </si>
  <si>
    <t>112251103r</t>
  </si>
  <si>
    <t>Odstranění pařezů průměru přes 500 do 700 mm</t>
  </si>
  <si>
    <t>1790674880</t>
  </si>
  <si>
    <t>Odstranění pařezů strojně s jejich vykopáním nebo vytrháním průměru přes 500 do 700 mm</t>
  </si>
  <si>
    <t>11</t>
  </si>
  <si>
    <t>112251r</t>
  </si>
  <si>
    <t>Odstranění pařezů průměru přes 700 do 900 mm</t>
  </si>
  <si>
    <t>975129655</t>
  </si>
  <si>
    <t>Odstranění pařezů strojně s jejich vykopáním nebo vytrháním průměru přes 700 do 900 mm</t>
  </si>
  <si>
    <t>27</t>
  </si>
  <si>
    <t>114203104</t>
  </si>
  <si>
    <t>Rozebrání záhozů a rovnanin na sucho</t>
  </si>
  <si>
    <t>m3</t>
  </si>
  <si>
    <t>-1835071794</t>
  </si>
  <si>
    <t>Rozebrání dlažeb nebo záhozů s naložením na dopravní prostředek záhozů, rovnanin a soustřeďovacích staveb provedených na sucho</t>
  </si>
  <si>
    <t>VV</t>
  </si>
  <si>
    <t xml:space="preserve">1,465 – 1,530 (PS 1) </t>
  </si>
  <si>
    <t xml:space="preserve">1,830 – 1,865 (PS 2) </t>
  </si>
  <si>
    <t xml:space="preserve">2,03 (PS 3) </t>
  </si>
  <si>
    <t>2,3*10*0,5</t>
  </si>
  <si>
    <t xml:space="preserve">2,560 – 2,600 (PS 4) </t>
  </si>
  <si>
    <t xml:space="preserve">2,600 – 2,670 (PS 5) </t>
  </si>
  <si>
    <t xml:space="preserve">2,720 – 2,790 (PS 6) </t>
  </si>
  <si>
    <t xml:space="preserve">2,967 (PS 7) </t>
  </si>
  <si>
    <t xml:space="preserve">3,4295 (PS 8) </t>
  </si>
  <si>
    <t>2,0*15*0,5</t>
  </si>
  <si>
    <t xml:space="preserve">3,600 – 3,620 (PS 9) </t>
  </si>
  <si>
    <t xml:space="preserve">3,850 – 3,858 (PS 10) </t>
  </si>
  <si>
    <t>2,9*0,5*8</t>
  </si>
  <si>
    <t xml:space="preserve">3,878 – 3,885 (PS 11) </t>
  </si>
  <si>
    <t xml:space="preserve">3,990 – 4,015 (PS 12) </t>
  </si>
  <si>
    <t xml:space="preserve">4,590 (PS 13) </t>
  </si>
  <si>
    <t xml:space="preserve">4,620 – 4,632 (PS 14) </t>
  </si>
  <si>
    <t>12*(1,75*0,5)</t>
  </si>
  <si>
    <t xml:space="preserve">4,830 – 8,890 (PS 15) </t>
  </si>
  <si>
    <t>50*2,0*0,5*0,25</t>
  </si>
  <si>
    <t>Součet</t>
  </si>
  <si>
    <t>28</t>
  </si>
  <si>
    <t>114203201</t>
  </si>
  <si>
    <t>Očištění lomového kamene nebo betonových tvárnic od hlíny nebo písku</t>
  </si>
  <si>
    <t>109399040</t>
  </si>
  <si>
    <t>Očištění lomového kamene nebo betonových tvárnic získaných při rozebrání dlažeb, záhozů, rovnanin a soustřeďovacích staveb od hlíny nebo písku</t>
  </si>
  <si>
    <t>61,1*0,5 'Přepočtené koeficientem množství</t>
  </si>
  <si>
    <t>29</t>
  </si>
  <si>
    <t>114253301</t>
  </si>
  <si>
    <t>Třídění lomového kamene nebo betonových tvárnic podle druhu, velikosti nebo tvaru - strojně</t>
  </si>
  <si>
    <t>-438031043</t>
  </si>
  <si>
    <t>Třídění lomového kamene nebo betonových tvárnic strojně získaných při rozebrání dlažeb, záhozů, rovnanin a soustřeďovacích staveb podle druhu, velikosti nebo tvaru</t>
  </si>
  <si>
    <t>13</t>
  </si>
  <si>
    <t>124253101</t>
  </si>
  <si>
    <t>Vykopávky pro koryta vodotečí v hornině třídy těžitelnosti I skupiny 3 objem do 1000 m3 strojně</t>
  </si>
  <si>
    <t>-1017844141</t>
  </si>
  <si>
    <t>Vykopávky pro koryta vodotečí strojně v hornině třídy těžitelnosti I skupiny 3 přes 100 do 1 000 m3</t>
  </si>
  <si>
    <t>1,4*65</t>
  </si>
  <si>
    <t>15</t>
  </si>
  <si>
    <t>2,4*70</t>
  </si>
  <si>
    <t>1,55*70</t>
  </si>
  <si>
    <t>15*0,5</t>
  </si>
  <si>
    <t>1,4*20</t>
  </si>
  <si>
    <t>2,2*7</t>
  </si>
  <si>
    <t>30*1,25</t>
  </si>
  <si>
    <t>10,5*(0,5*0,5+2*0,5)</t>
  </si>
  <si>
    <t>12*1</t>
  </si>
  <si>
    <t>50*0,5*(2,4+0,5)</t>
  </si>
  <si>
    <t>200</t>
  </si>
  <si>
    <t>14</t>
  </si>
  <si>
    <t>124253119</t>
  </si>
  <si>
    <t>Příplatek k vykopávkám pro koryta vodotečí v hornině třídy těžitelnosti I skupiny 3 v tekoucí vodě při LTM</t>
  </si>
  <si>
    <t>-1664211400</t>
  </si>
  <si>
    <t>Vykopávky pro koryta vodotečí strojně Příplatek k cenám za vykopávky pro koryta vodotečí v tekoucí vodě při LTM v hornině třídy těžitelnosti I skupiny 3</t>
  </si>
  <si>
    <t>124353101</t>
  </si>
  <si>
    <t>Vykopávky pro koryta vodotečí v hornině třídy těžitelnosti II skupiny 4 objem do 1000 m3 strojně</t>
  </si>
  <si>
    <t>87018407</t>
  </si>
  <si>
    <t>Vykopávky pro koryta vodotečí strojně v hornině třídy těžitelnosti II skupiny 4 přes 100 do 1 000 m3</t>
  </si>
  <si>
    <t>65*4,5</t>
  </si>
  <si>
    <t>16</t>
  </si>
  <si>
    <t>124353119</t>
  </si>
  <si>
    <t>Příplatek k vykopávkám pro koryta vodotečí v hornině třídy těžitelnosti II skupiny 4 v tekoucí vodě při LTM</t>
  </si>
  <si>
    <t>-184096464</t>
  </si>
  <si>
    <t>Vykopávky pro koryta vodotečí strojně Příplatek k cenám za vykopávky pro koryta vodotečí v tekoucí vodě při LTM v hornině třídy těžitelnosti II skupiny 4</t>
  </si>
  <si>
    <t>17</t>
  </si>
  <si>
    <t>162251102</t>
  </si>
  <si>
    <t>Vodorovné přemístění přes 20 do 50 m výkopku/sypaniny z horniny třídy těžitelnosti I skupiny 1 až 3</t>
  </si>
  <si>
    <t>-1721670435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</si>
  <si>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</si>
  <si>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568,525+292,5+200</t>
  </si>
  <si>
    <t>36</t>
  </si>
  <si>
    <t>162751117</t>
  </si>
  <si>
    <t>Vodorovné přemístění přes 9 000 do 10000 m výkopku/sypaniny z horniny třídy těžitelnosti I skupiny 1 až 3</t>
  </si>
  <si>
    <t>387777040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</si>
  <si>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</si>
  <si>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568,525+292,5+50+30,55+200</t>
  </si>
  <si>
    <t>37</t>
  </si>
  <si>
    <t>162751119</t>
  </si>
  <si>
    <t>Příplatek k vodorovnému přemístění výkopku/sypaniny z horniny třídy těžitelnosti I skupiny 1 až 3 ZKD 1000 m přes 10000 m</t>
  </si>
  <si>
    <t>278864843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</si>
  <si>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</si>
  <si>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1141,575*3 'Přepočtené koeficientem množství</t>
  </si>
  <si>
    <t>18</t>
  </si>
  <si>
    <t>167151111</t>
  </si>
  <si>
    <t>Nakládání výkopku z hornin třídy těžitelnosti I skupiny 1 až 3 přes 100 m3</t>
  </si>
  <si>
    <t>237600623</t>
  </si>
  <si>
    <t>Nakládání, skládání a překládání neulehlého výkopku nebo sypaniny strojně nakládání, množství přes 100 m3, z hornin třídy těžitelnosti I, skupiny 1 až 3</t>
  </si>
  <si>
    <t>1191,575</t>
  </si>
  <si>
    <t>568,525+292,5+30,55+200+50</t>
  </si>
  <si>
    <t>19</t>
  </si>
  <si>
    <t>171251201</t>
  </si>
  <si>
    <t>Uložení sypaniny na skládky nebo meziskládky</t>
  </si>
  <si>
    <t>-1759469633</t>
  </si>
  <si>
    <t>Uložení sypaniny na skládky nebo meziskládky bez hutnění s upravením uložené sypaniny do předepsaného tvaru</t>
  </si>
  <si>
    <t>568,525+292,5+50+30,55+200+50</t>
  </si>
  <si>
    <t>30</t>
  </si>
  <si>
    <t>181451121</t>
  </si>
  <si>
    <t>Založení lučního trávníku výsevem pl přes 1000 m2 v rovině a ve svahu přes 1:5</t>
  </si>
  <si>
    <t>1861740638</t>
  </si>
  <si>
    <t xml:space="preserve">Založení trávníku na půdě předem připravené plochy přes 100 m2 výsevem včetně utažení lučního  na svahu přes 1:5</t>
  </si>
  <si>
    <t>65*1</t>
  </si>
  <si>
    <t>35*1</t>
  </si>
  <si>
    <t>10*1</t>
  </si>
  <si>
    <t>15*1</t>
  </si>
  <si>
    <t>8*(0,5*0,5+0,5*2,9)</t>
  </si>
  <si>
    <t>25*1</t>
  </si>
  <si>
    <t>10,5*1</t>
  </si>
  <si>
    <t>(65+50)*1</t>
  </si>
  <si>
    <t xml:space="preserve">5,010 – 5,025 </t>
  </si>
  <si>
    <t>31</t>
  </si>
  <si>
    <t>M</t>
  </si>
  <si>
    <t>00572470</t>
  </si>
  <si>
    <t>osivo směs travní univerzál</t>
  </si>
  <si>
    <t>kg</t>
  </si>
  <si>
    <t>954692836</t>
  </si>
  <si>
    <t>301,1*0,015 'Přepočtené koeficientem množství</t>
  </si>
  <si>
    <t>20</t>
  </si>
  <si>
    <t>182151111</t>
  </si>
  <si>
    <t>Svahování v zářezech v hornině třídy těžitelnosti I skupiny 1 až 3 strojně</t>
  </si>
  <si>
    <t>893703187</t>
  </si>
  <si>
    <t>Svahování trvalých svahů do projektovaných profilů strojně s potřebným přemístěním výkopku při svahování v zářezech v hornině třídy těžitelnosti I, skupiny 1 až 3</t>
  </si>
  <si>
    <t>65*2,3</t>
  </si>
  <si>
    <t>50</t>
  </si>
  <si>
    <t>10*2,6</t>
  </si>
  <si>
    <t>70*5,5</t>
  </si>
  <si>
    <t>70*4,75</t>
  </si>
  <si>
    <t>15*2,5</t>
  </si>
  <si>
    <t>20*5,75</t>
  </si>
  <si>
    <t>2,9*8</t>
  </si>
  <si>
    <t>7*4,2</t>
  </si>
  <si>
    <t>30*1,5</t>
  </si>
  <si>
    <t>10,5*2</t>
  </si>
  <si>
    <t>12*2,25</t>
  </si>
  <si>
    <t>50*2,0+60*8,5</t>
  </si>
  <si>
    <t>32</t>
  </si>
  <si>
    <t>182351133</t>
  </si>
  <si>
    <t>Rozprostření ornice pl do 500 m2 ve svahu nad 1:5 tl vrstvy do 200 mm strojně</t>
  </si>
  <si>
    <t>2064790427</t>
  </si>
  <si>
    <t>Rozprostření a urovnání ornice ve svahu sklonu přes 1:5 strojně při souvislé ploše do 500 m2, tl. vrstvy do 200 mm</t>
  </si>
  <si>
    <t>Poznámka k položce:_x000d_
využití materiálu z odkopávek vhodného pro zůrodnění</t>
  </si>
  <si>
    <t>R</t>
  </si>
  <si>
    <t>Likvidace vytěženého materiálu včetně případného poplatku za uložení</t>
  </si>
  <si>
    <t>-1853800122</t>
  </si>
  <si>
    <t xml:space="preserve">Poznámka k položce:_x000d_
V PŘÍPADĚ ODKUPU VYZÍSKANÉHO ŘÍČNÍHO MATERIÁLU UCHAZEČ UVEDE_x000d_
 JEDNOTKOVOU CENU V POLOŽCE VÝZISK A JEDNOTKOVOU CENU U TÉTO_x000d_
 POLOŽKY  NEVYPLŇUJE _x000d_
likvidace v souladu se zákonem č. 541/2020 Sb., o odpadech a jeho prováděcími předpisy</t>
  </si>
  <si>
    <t>33</t>
  </si>
  <si>
    <t>R1</t>
  </si>
  <si>
    <t>Přístup do koryta vodního toku</t>
  </si>
  <si>
    <t>komplet</t>
  </si>
  <si>
    <t>-160877379</t>
  </si>
  <si>
    <t>Poznámka k položce:_x000d_
pokosení a likvidace travin, úprava břehové hrany pro nakládání sedimentu a sjezd techniky do koryta toku, provizorní konstrukce, zřízení a likvidace včetně opotřebení materiálu (např. silniční panely, geotextilie ...)</t>
  </si>
  <si>
    <t>34</t>
  </si>
  <si>
    <t>R2</t>
  </si>
  <si>
    <t>Převedení vody za stavby</t>
  </si>
  <si>
    <t>-1585312857</t>
  </si>
  <si>
    <t>Poznámka k položce:_x000d_
dle technologie zvolené zhotovitelem, včetně zřízení a demontáže, včetně čerpání po dobu stavby</t>
  </si>
  <si>
    <t>Vodorovné konstrukce</t>
  </si>
  <si>
    <t>22</t>
  </si>
  <si>
    <t>462512270</t>
  </si>
  <si>
    <t>Zához z lomového kamene s proštěrkováním z terénu hmotnost do 200 kg</t>
  </si>
  <si>
    <t>-1906930859</t>
  </si>
  <si>
    <t>Zához z lomového kamene neupraveného záhozového s proštěrkováním z terénu, hmotnosti jednotlivých kamenů do 200 kg</t>
  </si>
  <si>
    <t>65*0,25</t>
  </si>
  <si>
    <t>10*0,25</t>
  </si>
  <si>
    <t>15*0,25</t>
  </si>
  <si>
    <t>0,25*8</t>
  </si>
  <si>
    <t>30*0,25</t>
  </si>
  <si>
    <t>10,5*0,25</t>
  </si>
  <si>
    <t>12*(0,25*0,5)</t>
  </si>
  <si>
    <t>50*0,25</t>
  </si>
  <si>
    <t>23</t>
  </si>
  <si>
    <t>463212111</t>
  </si>
  <si>
    <t>Rovnanina z lomového kamene upraveného s vyklínováním spár úlomky kamene</t>
  </si>
  <si>
    <t>-1288355085</t>
  </si>
  <si>
    <t>Rovnanina z lomového kamene upraveného, tříděného jakékoliv tloušťky rovnaniny s vyklínováním spár a dutin úlomky kamene</t>
  </si>
  <si>
    <t>65*(0,5*0,5+0,5*2,3+(0,5*1)/2)</t>
  </si>
  <si>
    <t>35*0,5*0,75</t>
  </si>
  <si>
    <t>10*(2,6*0,6+0,5*0,5)</t>
  </si>
  <si>
    <t>15*(0,5*0,5+2,5*0,5)</t>
  </si>
  <si>
    <t>25*(0,5*0,5+0,5*2,5)</t>
  </si>
  <si>
    <t>10,5*(0,5*0,5+0,5*2)</t>
  </si>
  <si>
    <t>12*(0,5*0,5+0,5*2,25)</t>
  </si>
  <si>
    <t>50*(0,5*0,5+0,5*2,4)</t>
  </si>
  <si>
    <t>15*3*0,5*0,2</t>
  </si>
  <si>
    <t>24</t>
  </si>
  <si>
    <t>463212r</t>
  </si>
  <si>
    <t>Rovnanina z vybouraného lomového kamene upraveného s vyklínováním spár úlomky kamene</t>
  </si>
  <si>
    <t>1123232050</t>
  </si>
  <si>
    <t>Rovnanina z vybouraného lomového kamene upraveného, tříděného jakékoliv tloušťky rovnaniny s vyklínováním spár a dutin úlomky kamene</t>
  </si>
  <si>
    <t>35</t>
  </si>
  <si>
    <t>463212191</t>
  </si>
  <si>
    <t>Příplatek za vypracováni líce rovnaniny</t>
  </si>
  <si>
    <t>-808363565</t>
  </si>
  <si>
    <t>Rovnanina z lomového kamene upraveného, tříděného Příplatek k cenám za vypracování líce</t>
  </si>
  <si>
    <t>518,7+61,1</t>
  </si>
  <si>
    <t>Ostatní konstrukce a práce, bourání</t>
  </si>
  <si>
    <t>25</t>
  </si>
  <si>
    <t>981511118</t>
  </si>
  <si>
    <t>Demolice konstrukcí objektů drátokamenných (gabionů) postupným rozebíráním</t>
  </si>
  <si>
    <t>624231654</t>
  </si>
  <si>
    <t>Demolice konstrukcí objektů postupným rozebíráním konstrukcí drátokamenných (gabionů)</t>
  </si>
  <si>
    <t>Poznámka k položce:_x000d_
kámen bude likvidován s výkopkem, poškozené pletivo bude uloženo do šrotu</t>
  </si>
  <si>
    <t>25*1*2</t>
  </si>
  <si>
    <t>998</t>
  </si>
  <si>
    <t>Přesun hmot</t>
  </si>
  <si>
    <t>26</t>
  </si>
  <si>
    <t>998332011</t>
  </si>
  <si>
    <t>Přesun hmot pro úpravy vodních toků a kanály</t>
  </si>
  <si>
    <t>t</t>
  </si>
  <si>
    <t>-1788692117</t>
  </si>
  <si>
    <t>Přesun hmot pro úpravy vodních toků a kanály, hráze rybníků apod. dopravní vzdálenost do 500 m</t>
  </si>
  <si>
    <t xml:space="preserve">Poznámka k položce:_x000d_
Celá stavba je v korytě vodního toku a jako taková je těžko přístupná pro běžnou mechanizaci a dopravu stavebního materiálu, proto je třeba uvažovat s použitím specifické mechanizace a pracovních postupů, včetně svislé dopravy,  použití např. pásového dempru, kráčecího bagru, přesun materiálu korytem vodního toku</t>
  </si>
  <si>
    <t>VON - vedlejší náklady</t>
  </si>
  <si>
    <t>VRN - Vedlejší rozpočtové náklady</t>
  </si>
  <si>
    <t>VRN</t>
  </si>
  <si>
    <t>Vedlejší rozpočtové náklady</t>
  </si>
  <si>
    <t>R 19</t>
  </si>
  <si>
    <t>Geodetické zaměření skutečného stavu včetně zajištění zápisu do DTM u krajského úřadu</t>
  </si>
  <si>
    <t>soubor</t>
  </si>
  <si>
    <t>1024</t>
  </si>
  <si>
    <t>522904431</t>
  </si>
  <si>
    <t>Geodetické zaměření skutečného stavu 2x tištěné a 1x v digitální verzi, včetně zajištění zápisu do DTM u krajského úřadu</t>
  </si>
  <si>
    <t>Aktualizace Povodňového plánu</t>
  </si>
  <si>
    <t>408903347</t>
  </si>
  <si>
    <t xml:space="preserve">Aktualizace  Povodňového plánu</t>
  </si>
  <si>
    <t>Provedení opatření vyplývajících z povodňového plánu</t>
  </si>
  <si>
    <t>-1753580212</t>
  </si>
  <si>
    <t>Poznámka k položce:_x000d_
vyznačení stupňů SPA</t>
  </si>
  <si>
    <t>R3</t>
  </si>
  <si>
    <t xml:space="preserve">Aktualizace Havarijního  plánu</t>
  </si>
  <si>
    <t>2031864825</t>
  </si>
  <si>
    <t>Aktualizace Havarijního plánu</t>
  </si>
  <si>
    <t>R4</t>
  </si>
  <si>
    <t>Provedení opatření vyplývajících z havarijního plánu</t>
  </si>
  <si>
    <t>1794833582</t>
  </si>
  <si>
    <t>Poznámka k položce:_x000d_
např. norné stěny, sorpční prostředky ...</t>
  </si>
  <si>
    <t>R5</t>
  </si>
  <si>
    <t>Aktualizace plánu BOZP</t>
  </si>
  <si>
    <t>863595220</t>
  </si>
  <si>
    <t>R6</t>
  </si>
  <si>
    <t>vytyčení inženýrských sítí a zařízení, včetně zajištění případné aktualizace vyjádření správců sítí</t>
  </si>
  <si>
    <t>96805727</t>
  </si>
  <si>
    <t>7</t>
  </si>
  <si>
    <t>R7</t>
  </si>
  <si>
    <t>vytýčení stavby a hranic pozemků odborně způsobilou osobou v oboru zeměměřičství</t>
  </si>
  <si>
    <t>572997680</t>
  </si>
  <si>
    <t>R8</t>
  </si>
  <si>
    <t>zajištění a zabezpečení staveniště, zřízení a likvidace zařízení staveniště, včetně případných přípojek, přístupů a skládek, deponií apod.</t>
  </si>
  <si>
    <t>-1057540590</t>
  </si>
  <si>
    <t>Poznámka k položce:_x000d_
včetně zabezpečení prostoru stavby, např. výstražné pásky, zábrany</t>
  </si>
  <si>
    <t>R9</t>
  </si>
  <si>
    <t>projednání a zajištění zvláštního užívání komunikací a veřejných ploch, včetně zajištění dopravního značení, a to v rozsahu nezbytném pro řádné a bezpečné provádění stavby</t>
  </si>
  <si>
    <t>935854877</t>
  </si>
  <si>
    <t>R10</t>
  </si>
  <si>
    <t>provedení pasportu komunikací před stavbou včetně fotodokumentace</t>
  </si>
  <si>
    <t>1638073659</t>
  </si>
  <si>
    <t>R11</t>
  </si>
  <si>
    <t>protokolární předání stavbou dotčených pozemků a komunikací, uvedených do původního stavu, zpět jejich vlastníkům</t>
  </si>
  <si>
    <t>917306848</t>
  </si>
  <si>
    <t>R12</t>
  </si>
  <si>
    <t xml:space="preserve">Zpracování a předání dokumentace skutečného provedení stavby </t>
  </si>
  <si>
    <t>122898433</t>
  </si>
  <si>
    <t>Zpracování a předání dokumentace skutečného provedení stavby (3 paré + 1 v elektronické formě) objednateli a zaměření skutečného provedení stavby - geodetická část dokumentace (3 paré + 1 v elektronické formě) v rozsahu odpovídajícím příslušným právním předpisůmodborně způsobilou osobou v oboru zeměměřičství. Pořízení fotodokumentace stavby.</t>
  </si>
  <si>
    <t>R 13</t>
  </si>
  <si>
    <t>čištění komunikací</t>
  </si>
  <si>
    <t>-707027937</t>
  </si>
  <si>
    <t>čištění komunikací znečištěných stavbou</t>
  </si>
  <si>
    <t>R 14</t>
  </si>
  <si>
    <t>uvedení pozemků dotčených stavbou do původního stavu</t>
  </si>
  <si>
    <t>-262582358</t>
  </si>
  <si>
    <t xml:space="preserve">uvedení pozemků dotčených stavbou do původního stavu </t>
  </si>
  <si>
    <t>Poznámka k položce:_x000d_
včetně úpravy koryta vodního toku dle požadavku CHKO</t>
  </si>
  <si>
    <t>R 15</t>
  </si>
  <si>
    <t>poplatek za zábor veřejného prostranství pro potřeby stavby</t>
  </si>
  <si>
    <t>-1882510169</t>
  </si>
  <si>
    <t>R 16</t>
  </si>
  <si>
    <t>slovení rybí obsádky</t>
  </si>
  <si>
    <t>355083866</t>
  </si>
  <si>
    <t>R 17</t>
  </si>
  <si>
    <t>účast biologického dozoru na stavbě</t>
  </si>
  <si>
    <t>-519048602</t>
  </si>
  <si>
    <t>R 18</t>
  </si>
  <si>
    <t>aktualizace rozborů sedimentů</t>
  </si>
  <si>
    <t>-1788708109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</si>
</sst>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107</xdr:row>
      <xdr:rowOff>0</xdr:rowOff>
    </xdr:from>
    <xdr:to>
      <xdr:col>9</xdr:col>
      <xdr:colOff>1215390</xdr:colOff>
      <xdr:row>111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103</xdr:row>
      <xdr:rowOff>0</xdr:rowOff>
    </xdr:from>
    <xdr:to>
      <xdr:col>9</xdr:col>
      <xdr:colOff>1215390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33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35</v>
      </c>
      <c r="AO20" s="22"/>
      <c r="AP20" s="22"/>
      <c r="AQ20" s="22"/>
      <c r="AR20" s="20"/>
      <c r="BE20" s="31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53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55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54</v>
      </c>
      <c r="AI60" s="42"/>
      <c r="AJ60" s="42"/>
      <c r="AK60" s="42"/>
      <c r="AL60" s="42"/>
      <c r="AM60" s="64" t="s">
        <v>55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56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57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54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55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54</v>
      </c>
      <c r="AI75" s="42"/>
      <c r="AJ75" s="42"/>
      <c r="AK75" s="42"/>
      <c r="AL75" s="42"/>
      <c r="AM75" s="64" t="s">
        <v>55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58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20250613a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Merta, Sobotín - Vernířovice ř. km 5,619 – 12,000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Vernířovice u Sobotína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13. 6. 2025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Ing. Tomáš Pecival, Ph.D.</v>
      </c>
      <c r="AN89" s="71"/>
      <c r="AO89" s="71"/>
      <c r="AP89" s="71"/>
      <c r="AQ89" s="40"/>
      <c r="AR89" s="44"/>
      <c r="AS89" s="81" t="s">
        <v>59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>Ing. Tomáš Pecival, Ph.D.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60</v>
      </c>
      <c r="D92" s="94"/>
      <c r="E92" s="94"/>
      <c r="F92" s="94"/>
      <c r="G92" s="94"/>
      <c r="H92" s="95"/>
      <c r="I92" s="96" t="s">
        <v>61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62</v>
      </c>
      <c r="AH92" s="94"/>
      <c r="AI92" s="94"/>
      <c r="AJ92" s="94"/>
      <c r="AK92" s="94"/>
      <c r="AL92" s="94"/>
      <c r="AM92" s="94"/>
      <c r="AN92" s="96" t="s">
        <v>63</v>
      </c>
      <c r="AO92" s="94"/>
      <c r="AP92" s="98"/>
      <c r="AQ92" s="99" t="s">
        <v>64</v>
      </c>
      <c r="AR92" s="44"/>
      <c r="AS92" s="100" t="s">
        <v>65</v>
      </c>
      <c r="AT92" s="101" t="s">
        <v>66</v>
      </c>
      <c r="AU92" s="101" t="s">
        <v>67</v>
      </c>
      <c r="AV92" s="101" t="s">
        <v>68</v>
      </c>
      <c r="AW92" s="101" t="s">
        <v>69</v>
      </c>
      <c r="AX92" s="101" t="s">
        <v>70</v>
      </c>
      <c r="AY92" s="101" t="s">
        <v>71</v>
      </c>
      <c r="AZ92" s="101" t="s">
        <v>72</v>
      </c>
      <c r="BA92" s="101" t="s">
        <v>73</v>
      </c>
      <c r="BB92" s="101" t="s">
        <v>74</v>
      </c>
      <c r="BC92" s="101" t="s">
        <v>75</v>
      </c>
      <c r="BD92" s="102" t="s">
        <v>76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77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78</v>
      </c>
      <c r="BT94" s="117" t="s">
        <v>79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16.5" customHeight="1">
      <c r="A95" s="119" t="s">
        <v>83</v>
      </c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- stavba'!J30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86</v>
      </c>
      <c r="AR95" s="126"/>
      <c r="AS95" s="127">
        <v>0</v>
      </c>
      <c r="AT95" s="128">
        <f>ROUND(SUM(AV95:AW95),2)</f>
        <v>0</v>
      </c>
      <c r="AU95" s="129">
        <f>'SO - stavba'!P121</f>
        <v>0</v>
      </c>
      <c r="AV95" s="128">
        <f>'SO - stavba'!J33</f>
        <v>0</v>
      </c>
      <c r="AW95" s="128">
        <f>'SO - stavba'!J34</f>
        <v>0</v>
      </c>
      <c r="AX95" s="128">
        <f>'SO - stavba'!J35</f>
        <v>0</v>
      </c>
      <c r="AY95" s="128">
        <f>'SO - stavba'!J36</f>
        <v>0</v>
      </c>
      <c r="AZ95" s="128">
        <f>'SO - stavba'!F33</f>
        <v>0</v>
      </c>
      <c r="BA95" s="128">
        <f>'SO - stavba'!F34</f>
        <v>0</v>
      </c>
      <c r="BB95" s="128">
        <f>'SO - stavba'!F35</f>
        <v>0</v>
      </c>
      <c r="BC95" s="128">
        <f>'SO - stavba'!F36</f>
        <v>0</v>
      </c>
      <c r="BD95" s="130">
        <f>'SO - stavba'!F37</f>
        <v>0</v>
      </c>
      <c r="BE95" s="7"/>
      <c r="BT95" s="131" t="s">
        <v>87</v>
      </c>
      <c r="BV95" s="131" t="s">
        <v>81</v>
      </c>
      <c r="BW95" s="131" t="s">
        <v>88</v>
      </c>
      <c r="BX95" s="131" t="s">
        <v>5</v>
      </c>
      <c r="CL95" s="131" t="s">
        <v>1</v>
      </c>
      <c r="CM95" s="131" t="s">
        <v>89</v>
      </c>
    </row>
    <row r="96" s="7" customFormat="1" ht="16.5" customHeight="1">
      <c r="A96" s="119" t="s">
        <v>83</v>
      </c>
      <c r="B96" s="120"/>
      <c r="C96" s="121"/>
      <c r="D96" s="122" t="s">
        <v>90</v>
      </c>
      <c r="E96" s="122"/>
      <c r="F96" s="122"/>
      <c r="G96" s="122"/>
      <c r="H96" s="122"/>
      <c r="I96" s="123"/>
      <c r="J96" s="122" t="s">
        <v>91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'VON - vedlejší náklady'!J30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86</v>
      </c>
      <c r="AR96" s="126"/>
      <c r="AS96" s="132">
        <v>0</v>
      </c>
      <c r="AT96" s="133">
        <f>ROUND(SUM(AV96:AW96),2)</f>
        <v>0</v>
      </c>
      <c r="AU96" s="134">
        <f>'VON - vedlejší náklady'!P117</f>
        <v>0</v>
      </c>
      <c r="AV96" s="133">
        <f>'VON - vedlejší náklady'!J33</f>
        <v>0</v>
      </c>
      <c r="AW96" s="133">
        <f>'VON - vedlejší náklady'!J34</f>
        <v>0</v>
      </c>
      <c r="AX96" s="133">
        <f>'VON - vedlejší náklady'!J35</f>
        <v>0</v>
      </c>
      <c r="AY96" s="133">
        <f>'VON - vedlejší náklady'!J36</f>
        <v>0</v>
      </c>
      <c r="AZ96" s="133">
        <f>'VON - vedlejší náklady'!F33</f>
        <v>0</v>
      </c>
      <c r="BA96" s="133">
        <f>'VON - vedlejší náklady'!F34</f>
        <v>0</v>
      </c>
      <c r="BB96" s="133">
        <f>'VON - vedlejší náklady'!F35</f>
        <v>0</v>
      </c>
      <c r="BC96" s="133">
        <f>'VON - vedlejší náklady'!F36</f>
        <v>0</v>
      </c>
      <c r="BD96" s="135">
        <f>'VON - vedlejší náklady'!F37</f>
        <v>0</v>
      </c>
      <c r="BE96" s="7"/>
      <c r="BT96" s="131" t="s">
        <v>87</v>
      </c>
      <c r="BV96" s="131" t="s">
        <v>81</v>
      </c>
      <c r="BW96" s="131" t="s">
        <v>92</v>
      </c>
      <c r="BX96" s="131" t="s">
        <v>5</v>
      </c>
      <c r="CL96" s="131" t="s">
        <v>1</v>
      </c>
      <c r="CM96" s="131" t="s">
        <v>89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b2LXc2JmflS5C6pIASj6HszkqA7ZVIUzejQZgX/o1c3aT/fo4PQYNNzMMjq6Qp0fCoqDO4T8/P2r2exxF0ZzBA==" hashValue="zm5U4e1GgI9GzUhAa8tjaAuc4ldk0Bc+S6cVPHc6sQWGoarRtyuxyWfKhbratlOxceJwUpsLe7L4MttEiBKA3A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- stavba'!C2" display="/"/>
    <hyperlink ref="A96" location="'VON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Merta, Sobotín - Vernířovice ř. km 5,619 – 12,000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28</v>
      </c>
      <c r="J24" s="143" t="s">
        <v>35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ROUND((SUM(BE121:BE545)),  2)</f>
        <v>0</v>
      </c>
      <c r="G33" s="38"/>
      <c r="H33" s="38"/>
      <c r="I33" s="155">
        <v>0.20999999999999999</v>
      </c>
      <c r="J33" s="154">
        <f>ROUND(((SUM(BE121:BE545))*I33),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ROUND((SUM(BF121:BF545)),  2)</f>
        <v>0</v>
      </c>
      <c r="G34" s="38"/>
      <c r="H34" s="38"/>
      <c r="I34" s="155">
        <v>0.12</v>
      </c>
      <c r="J34" s="154">
        <f>ROUND(((SUM(BF121:BF545))*I34),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ROUND((SUM(BG121:BG545)),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ROUND((SUM(BH121:BH545)),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ROUND((SUM(BI121:BI545)),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Merta, Sobotín - Vernířovice ř. km 5,619 – 12,000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- stavba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Vernířovice u Sobotína </v>
      </c>
      <c r="G89" s="40"/>
      <c r="H89" s="40"/>
      <c r="I89" s="32" t="s">
        <v>22</v>
      </c>
      <c r="J89" s="79" t="str">
        <f>IF(J12="","",J12)</f>
        <v>13. 6. 2025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Ing. Tomáš Pecival, Ph.D.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Ing. Tomáš Pecival, Ph.D.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J462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J537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105</v>
      </c>
      <c r="E101" s="188"/>
      <c r="F101" s="188"/>
      <c r="G101" s="188"/>
      <c r="H101" s="188"/>
      <c r="I101" s="188"/>
      <c r="J101" s="189">
        <f>J542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106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Merta, Sobotín - Vernířovice ř. km 5,619 – 12,000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- stavba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Vernířovice u Sobotína </v>
      </c>
      <c r="G115" s="40"/>
      <c r="H115" s="40"/>
      <c r="I115" s="32" t="s">
        <v>22</v>
      </c>
      <c r="J115" s="79" t="str">
        <f>IF(J12="","",J12)</f>
        <v>13. 6. 2025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40"/>
      <c r="E117" s="40"/>
      <c r="F117" s="27" t="str">
        <f>E15</f>
        <v>Povodí Moravy, s.p.</v>
      </c>
      <c r="G117" s="40"/>
      <c r="H117" s="40"/>
      <c r="I117" s="32" t="s">
        <v>32</v>
      </c>
      <c r="J117" s="36" t="str">
        <f>E21</f>
        <v>Ing. Tomáš Pecival, Ph.D.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37</v>
      </c>
      <c r="J118" s="36" t="str">
        <f>E24</f>
        <v>Ing. Tomáš Pecival, Ph.D.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107</v>
      </c>
      <c r="D120" s="194" t="s">
        <v>64</v>
      </c>
      <c r="E120" s="194" t="s">
        <v>60</v>
      </c>
      <c r="F120" s="194" t="s">
        <v>61</v>
      </c>
      <c r="G120" s="194" t="s">
        <v>108</v>
      </c>
      <c r="H120" s="194" t="s">
        <v>109</v>
      </c>
      <c r="I120" s="194" t="s">
        <v>110</v>
      </c>
      <c r="J120" s="195" t="s">
        <v>98</v>
      </c>
      <c r="K120" s="196" t="s">
        <v>111</v>
      </c>
      <c r="L120" s="197"/>
      <c r="M120" s="100" t="s">
        <v>1</v>
      </c>
      <c r="N120" s="101" t="s">
        <v>43</v>
      </c>
      <c r="O120" s="101" t="s">
        <v>112</v>
      </c>
      <c r="P120" s="101" t="s">
        <v>113</v>
      </c>
      <c r="Q120" s="101" t="s">
        <v>114</v>
      </c>
      <c r="R120" s="101" t="s">
        <v>115</v>
      </c>
      <c r="S120" s="101" t="s">
        <v>116</v>
      </c>
      <c r="T120" s="102" t="s">
        <v>117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118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1227.173847</v>
      </c>
      <c r="S121" s="104"/>
      <c r="T121" s="201">
        <f>T122</f>
        <v>226.202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78</v>
      </c>
      <c r="AU121" s="17" t="s">
        <v>100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78</v>
      </c>
      <c r="E122" s="206" t="s">
        <v>119</v>
      </c>
      <c r="F122" s="206" t="s">
        <v>120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P123+P462+P537+P542</f>
        <v>0</v>
      </c>
      <c r="Q122" s="211"/>
      <c r="R122" s="212">
        <f>R123+R462+R537+R542</f>
        <v>1227.173847</v>
      </c>
      <c r="S122" s="211"/>
      <c r="T122" s="213">
        <f>T123+T462+T537+T542</f>
        <v>226.202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87</v>
      </c>
      <c r="AT122" s="215" t="s">
        <v>78</v>
      </c>
      <c r="AU122" s="215" t="s">
        <v>79</v>
      </c>
      <c r="AY122" s="214" t="s">
        <v>121</v>
      </c>
      <c r="BK122" s="216">
        <f>BK123+BK462+BK537+BK542</f>
        <v>0</v>
      </c>
    </row>
    <row r="123" s="12" customFormat="1" ht="22.8" customHeight="1">
      <c r="A123" s="12"/>
      <c r="B123" s="203"/>
      <c r="C123" s="204"/>
      <c r="D123" s="205" t="s">
        <v>78</v>
      </c>
      <c r="E123" s="217" t="s">
        <v>87</v>
      </c>
      <c r="F123" s="217" t="s">
        <v>122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SUM(P124:P461)</f>
        <v>0</v>
      </c>
      <c r="Q123" s="211"/>
      <c r="R123" s="212">
        <f>SUM(R124:R461)</f>
        <v>12.224547000000001</v>
      </c>
      <c r="S123" s="211"/>
      <c r="T123" s="213">
        <f>SUM(T124:T461)</f>
        <v>111.20200000000001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87</v>
      </c>
      <c r="AT123" s="215" t="s">
        <v>78</v>
      </c>
      <c r="AU123" s="215" t="s">
        <v>87</v>
      </c>
      <c r="AY123" s="214" t="s">
        <v>121</v>
      </c>
      <c r="BK123" s="216">
        <f>SUM(BK124:BK461)</f>
        <v>0</v>
      </c>
    </row>
    <row r="124" s="2" customFormat="1" ht="21.75" customHeight="1">
      <c r="A124" s="38"/>
      <c r="B124" s="39"/>
      <c r="C124" s="219" t="s">
        <v>87</v>
      </c>
      <c r="D124" s="219" t="s">
        <v>123</v>
      </c>
      <c r="E124" s="220" t="s">
        <v>124</v>
      </c>
      <c r="F124" s="221" t="s">
        <v>125</v>
      </c>
      <c r="G124" s="222" t="s">
        <v>126</v>
      </c>
      <c r="H124" s="223">
        <v>20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44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127</v>
      </c>
      <c r="AT124" s="231" t="s">
        <v>123</v>
      </c>
      <c r="AU124" s="231" t="s">
        <v>89</v>
      </c>
      <c r="AY124" s="17" t="s">
        <v>121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87</v>
      </c>
      <c r="BK124" s="232">
        <f>ROUND(I124*H124,2)</f>
        <v>0</v>
      </c>
      <c r="BL124" s="17" t="s">
        <v>127</v>
      </c>
      <c r="BM124" s="231" t="s">
        <v>128</v>
      </c>
    </row>
    <row r="125" s="2" customFormat="1">
      <c r="A125" s="38"/>
      <c r="B125" s="39"/>
      <c r="C125" s="40"/>
      <c r="D125" s="233" t="s">
        <v>129</v>
      </c>
      <c r="E125" s="40"/>
      <c r="F125" s="234" t="s">
        <v>130</v>
      </c>
      <c r="G125" s="40"/>
      <c r="H125" s="40"/>
      <c r="I125" s="235"/>
      <c r="J125" s="40"/>
      <c r="K125" s="40"/>
      <c r="L125" s="44"/>
      <c r="M125" s="236"/>
      <c r="N125" s="23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129</v>
      </c>
      <c r="AU125" s="17" t="s">
        <v>89</v>
      </c>
    </row>
    <row r="126" s="2" customFormat="1">
      <c r="A126" s="38"/>
      <c r="B126" s="39"/>
      <c r="C126" s="40"/>
      <c r="D126" s="233" t="s">
        <v>131</v>
      </c>
      <c r="E126" s="40"/>
      <c r="F126" s="238" t="s">
        <v>132</v>
      </c>
      <c r="G126" s="40"/>
      <c r="H126" s="40"/>
      <c r="I126" s="235"/>
      <c r="J126" s="40"/>
      <c r="K126" s="40"/>
      <c r="L126" s="44"/>
      <c r="M126" s="236"/>
      <c r="N126" s="23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131</v>
      </c>
      <c r="AU126" s="17" t="s">
        <v>89</v>
      </c>
    </row>
    <row r="127" s="2" customFormat="1" ht="24.15" customHeight="1">
      <c r="A127" s="38"/>
      <c r="B127" s="39"/>
      <c r="C127" s="219" t="s">
        <v>89</v>
      </c>
      <c r="D127" s="219" t="s">
        <v>123</v>
      </c>
      <c r="E127" s="220" t="s">
        <v>133</v>
      </c>
      <c r="F127" s="221" t="s">
        <v>134</v>
      </c>
      <c r="G127" s="222" t="s">
        <v>126</v>
      </c>
      <c r="H127" s="223">
        <v>2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44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127</v>
      </c>
      <c r="AT127" s="231" t="s">
        <v>123</v>
      </c>
      <c r="AU127" s="231" t="s">
        <v>89</v>
      </c>
      <c r="AY127" s="17" t="s">
        <v>121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87</v>
      </c>
      <c r="BK127" s="232">
        <f>ROUND(I127*H127,2)</f>
        <v>0</v>
      </c>
      <c r="BL127" s="17" t="s">
        <v>127</v>
      </c>
      <c r="BM127" s="231" t="s">
        <v>135</v>
      </c>
    </row>
    <row r="128" s="2" customFormat="1">
      <c r="A128" s="38"/>
      <c r="B128" s="39"/>
      <c r="C128" s="40"/>
      <c r="D128" s="233" t="s">
        <v>129</v>
      </c>
      <c r="E128" s="40"/>
      <c r="F128" s="234" t="s">
        <v>136</v>
      </c>
      <c r="G128" s="40"/>
      <c r="H128" s="40"/>
      <c r="I128" s="235"/>
      <c r="J128" s="40"/>
      <c r="K128" s="40"/>
      <c r="L128" s="44"/>
      <c r="M128" s="236"/>
      <c r="N128" s="23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129</v>
      </c>
      <c r="AU128" s="17" t="s">
        <v>89</v>
      </c>
    </row>
    <row r="129" s="2" customFormat="1">
      <c r="A129" s="38"/>
      <c r="B129" s="39"/>
      <c r="C129" s="40"/>
      <c r="D129" s="233" t="s">
        <v>131</v>
      </c>
      <c r="E129" s="40"/>
      <c r="F129" s="238" t="s">
        <v>132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131</v>
      </c>
      <c r="AU129" s="17" t="s">
        <v>89</v>
      </c>
    </row>
    <row r="130" s="2" customFormat="1" ht="37.8" customHeight="1">
      <c r="A130" s="38"/>
      <c r="B130" s="39"/>
      <c r="C130" s="219" t="s">
        <v>137</v>
      </c>
      <c r="D130" s="219" t="s">
        <v>123</v>
      </c>
      <c r="E130" s="220" t="s">
        <v>138</v>
      </c>
      <c r="F130" s="221" t="s">
        <v>139</v>
      </c>
      <c r="G130" s="222" t="s">
        <v>140</v>
      </c>
      <c r="H130" s="223">
        <v>350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44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127</v>
      </c>
      <c r="AT130" s="231" t="s">
        <v>123</v>
      </c>
      <c r="AU130" s="231" t="s">
        <v>89</v>
      </c>
      <c r="AY130" s="17" t="s">
        <v>121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87</v>
      </c>
      <c r="BK130" s="232">
        <f>ROUND(I130*H130,2)</f>
        <v>0</v>
      </c>
      <c r="BL130" s="17" t="s">
        <v>127</v>
      </c>
      <c r="BM130" s="231" t="s">
        <v>141</v>
      </c>
    </row>
    <row r="131" s="2" customFormat="1">
      <c r="A131" s="38"/>
      <c r="B131" s="39"/>
      <c r="C131" s="40"/>
      <c r="D131" s="233" t="s">
        <v>129</v>
      </c>
      <c r="E131" s="40"/>
      <c r="F131" s="234" t="s">
        <v>142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129</v>
      </c>
      <c r="AU131" s="17" t="s">
        <v>89</v>
      </c>
    </row>
    <row r="132" s="2" customFormat="1">
      <c r="A132" s="38"/>
      <c r="B132" s="39"/>
      <c r="C132" s="40"/>
      <c r="D132" s="233" t="s">
        <v>131</v>
      </c>
      <c r="E132" s="40"/>
      <c r="F132" s="238" t="s">
        <v>132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131</v>
      </c>
      <c r="AU132" s="17" t="s">
        <v>89</v>
      </c>
    </row>
    <row r="133" s="2" customFormat="1" ht="24.15" customHeight="1">
      <c r="A133" s="38"/>
      <c r="B133" s="39"/>
      <c r="C133" s="219" t="s">
        <v>127</v>
      </c>
      <c r="D133" s="219" t="s">
        <v>123</v>
      </c>
      <c r="E133" s="220" t="s">
        <v>143</v>
      </c>
      <c r="F133" s="221" t="s">
        <v>144</v>
      </c>
      <c r="G133" s="222" t="s">
        <v>126</v>
      </c>
      <c r="H133" s="223">
        <v>20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127</v>
      </c>
      <c r="AT133" s="231" t="s">
        <v>123</v>
      </c>
      <c r="AU133" s="231" t="s">
        <v>89</v>
      </c>
      <c r="AY133" s="17" t="s">
        <v>121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127</v>
      </c>
      <c r="BM133" s="231" t="s">
        <v>145</v>
      </c>
    </row>
    <row r="134" s="2" customFormat="1">
      <c r="A134" s="38"/>
      <c r="B134" s="39"/>
      <c r="C134" s="40"/>
      <c r="D134" s="233" t="s">
        <v>129</v>
      </c>
      <c r="E134" s="40"/>
      <c r="F134" s="234" t="s">
        <v>146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129</v>
      </c>
      <c r="AU134" s="17" t="s">
        <v>89</v>
      </c>
    </row>
    <row r="135" s="2" customFormat="1">
      <c r="A135" s="38"/>
      <c r="B135" s="39"/>
      <c r="C135" s="40"/>
      <c r="D135" s="233" t="s">
        <v>131</v>
      </c>
      <c r="E135" s="40"/>
      <c r="F135" s="238" t="s">
        <v>147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131</v>
      </c>
      <c r="AU135" s="17" t="s">
        <v>89</v>
      </c>
    </row>
    <row r="136" s="2" customFormat="1" ht="24.15" customHeight="1">
      <c r="A136" s="38"/>
      <c r="B136" s="39"/>
      <c r="C136" s="219" t="s">
        <v>148</v>
      </c>
      <c r="D136" s="219" t="s">
        <v>123</v>
      </c>
      <c r="E136" s="220" t="s">
        <v>149</v>
      </c>
      <c r="F136" s="221" t="s">
        <v>150</v>
      </c>
      <c r="G136" s="222" t="s">
        <v>126</v>
      </c>
      <c r="H136" s="223">
        <v>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44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127</v>
      </c>
      <c r="AT136" s="231" t="s">
        <v>123</v>
      </c>
      <c r="AU136" s="231" t="s">
        <v>89</v>
      </c>
      <c r="AY136" s="17" t="s">
        <v>121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87</v>
      </c>
      <c r="BK136" s="232">
        <f>ROUND(I136*H136,2)</f>
        <v>0</v>
      </c>
      <c r="BL136" s="17" t="s">
        <v>127</v>
      </c>
      <c r="BM136" s="231" t="s">
        <v>151</v>
      </c>
    </row>
    <row r="137" s="2" customFormat="1">
      <c r="A137" s="38"/>
      <c r="B137" s="39"/>
      <c r="C137" s="40"/>
      <c r="D137" s="233" t="s">
        <v>129</v>
      </c>
      <c r="E137" s="40"/>
      <c r="F137" s="234" t="s">
        <v>152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129</v>
      </c>
      <c r="AU137" s="17" t="s">
        <v>89</v>
      </c>
    </row>
    <row r="138" s="2" customFormat="1" ht="24.15" customHeight="1">
      <c r="A138" s="38"/>
      <c r="B138" s="39"/>
      <c r="C138" s="219" t="s">
        <v>153</v>
      </c>
      <c r="D138" s="219" t="s">
        <v>123</v>
      </c>
      <c r="E138" s="220" t="s">
        <v>154</v>
      </c>
      <c r="F138" s="221" t="s">
        <v>155</v>
      </c>
      <c r="G138" s="222" t="s">
        <v>126</v>
      </c>
      <c r="H138" s="223">
        <v>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44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127</v>
      </c>
      <c r="AT138" s="231" t="s">
        <v>123</v>
      </c>
      <c r="AU138" s="231" t="s">
        <v>89</v>
      </c>
      <c r="AY138" s="17" t="s">
        <v>121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87</v>
      </c>
      <c r="BK138" s="232">
        <f>ROUND(I138*H138,2)</f>
        <v>0</v>
      </c>
      <c r="BL138" s="17" t="s">
        <v>127</v>
      </c>
      <c r="BM138" s="231" t="s">
        <v>156</v>
      </c>
    </row>
    <row r="139" s="2" customFormat="1">
      <c r="A139" s="38"/>
      <c r="B139" s="39"/>
      <c r="C139" s="40"/>
      <c r="D139" s="233" t="s">
        <v>129</v>
      </c>
      <c r="E139" s="40"/>
      <c r="F139" s="234" t="s">
        <v>157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129</v>
      </c>
      <c r="AU139" s="17" t="s">
        <v>89</v>
      </c>
    </row>
    <row r="140" s="2" customFormat="1" ht="21.75" customHeight="1">
      <c r="A140" s="38"/>
      <c r="B140" s="39"/>
      <c r="C140" s="219" t="s">
        <v>158</v>
      </c>
      <c r="D140" s="219" t="s">
        <v>123</v>
      </c>
      <c r="E140" s="220" t="s">
        <v>159</v>
      </c>
      <c r="F140" s="221" t="s">
        <v>160</v>
      </c>
      <c r="G140" s="222" t="s">
        <v>126</v>
      </c>
      <c r="H140" s="223">
        <v>20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44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127</v>
      </c>
      <c r="AT140" s="231" t="s">
        <v>123</v>
      </c>
      <c r="AU140" s="231" t="s">
        <v>89</v>
      </c>
      <c r="AY140" s="17" t="s">
        <v>121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87</v>
      </c>
      <c r="BK140" s="232">
        <f>ROUND(I140*H140,2)</f>
        <v>0</v>
      </c>
      <c r="BL140" s="17" t="s">
        <v>127</v>
      </c>
      <c r="BM140" s="231" t="s">
        <v>161</v>
      </c>
    </row>
    <row r="141" s="2" customFormat="1">
      <c r="A141" s="38"/>
      <c r="B141" s="39"/>
      <c r="C141" s="40"/>
      <c r="D141" s="233" t="s">
        <v>129</v>
      </c>
      <c r="E141" s="40"/>
      <c r="F141" s="234" t="s">
        <v>162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129</v>
      </c>
      <c r="AU141" s="17" t="s">
        <v>89</v>
      </c>
    </row>
    <row r="142" s="2" customFormat="1">
      <c r="A142" s="38"/>
      <c r="B142" s="39"/>
      <c r="C142" s="40"/>
      <c r="D142" s="233" t="s">
        <v>131</v>
      </c>
      <c r="E142" s="40"/>
      <c r="F142" s="238" t="s">
        <v>163</v>
      </c>
      <c r="G142" s="40"/>
      <c r="H142" s="40"/>
      <c r="I142" s="235"/>
      <c r="J142" s="40"/>
      <c r="K142" s="40"/>
      <c r="L142" s="44"/>
      <c r="M142" s="236"/>
      <c r="N142" s="23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131</v>
      </c>
      <c r="AU142" s="17" t="s">
        <v>89</v>
      </c>
    </row>
    <row r="143" s="2" customFormat="1" ht="21.75" customHeight="1">
      <c r="A143" s="38"/>
      <c r="B143" s="39"/>
      <c r="C143" s="219" t="s">
        <v>164</v>
      </c>
      <c r="D143" s="219" t="s">
        <v>123</v>
      </c>
      <c r="E143" s="220" t="s">
        <v>165</v>
      </c>
      <c r="F143" s="221" t="s">
        <v>166</v>
      </c>
      <c r="G143" s="222" t="s">
        <v>126</v>
      </c>
      <c r="H143" s="223">
        <v>2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44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127</v>
      </c>
      <c r="AT143" s="231" t="s">
        <v>123</v>
      </c>
      <c r="AU143" s="231" t="s">
        <v>89</v>
      </c>
      <c r="AY143" s="17" t="s">
        <v>121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87</v>
      </c>
      <c r="BK143" s="232">
        <f>ROUND(I143*H143,2)</f>
        <v>0</v>
      </c>
      <c r="BL143" s="17" t="s">
        <v>127</v>
      </c>
      <c r="BM143" s="231" t="s">
        <v>167</v>
      </c>
    </row>
    <row r="144" s="2" customFormat="1">
      <c r="A144" s="38"/>
      <c r="B144" s="39"/>
      <c r="C144" s="40"/>
      <c r="D144" s="233" t="s">
        <v>129</v>
      </c>
      <c r="E144" s="40"/>
      <c r="F144" s="234" t="s">
        <v>168</v>
      </c>
      <c r="G144" s="40"/>
      <c r="H144" s="40"/>
      <c r="I144" s="235"/>
      <c r="J144" s="40"/>
      <c r="K144" s="40"/>
      <c r="L144" s="44"/>
      <c r="M144" s="236"/>
      <c r="N144" s="23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129</v>
      </c>
      <c r="AU144" s="17" t="s">
        <v>89</v>
      </c>
    </row>
    <row r="145" s="2" customFormat="1">
      <c r="A145" s="38"/>
      <c r="B145" s="39"/>
      <c r="C145" s="40"/>
      <c r="D145" s="233" t="s">
        <v>131</v>
      </c>
      <c r="E145" s="40"/>
      <c r="F145" s="238" t="s">
        <v>163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131</v>
      </c>
      <c r="AU145" s="17" t="s">
        <v>89</v>
      </c>
    </row>
    <row r="146" s="2" customFormat="1" ht="21.75" customHeight="1">
      <c r="A146" s="38"/>
      <c r="B146" s="39"/>
      <c r="C146" s="219" t="s">
        <v>169</v>
      </c>
      <c r="D146" s="219" t="s">
        <v>123</v>
      </c>
      <c r="E146" s="220" t="s">
        <v>170</v>
      </c>
      <c r="F146" s="221" t="s">
        <v>171</v>
      </c>
      <c r="G146" s="222" t="s">
        <v>126</v>
      </c>
      <c r="H146" s="223">
        <v>5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44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127</v>
      </c>
      <c r="AT146" s="231" t="s">
        <v>123</v>
      </c>
      <c r="AU146" s="231" t="s">
        <v>89</v>
      </c>
      <c r="AY146" s="17" t="s">
        <v>121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87</v>
      </c>
      <c r="BK146" s="232">
        <f>ROUND(I146*H146,2)</f>
        <v>0</v>
      </c>
      <c r="BL146" s="17" t="s">
        <v>127</v>
      </c>
      <c r="BM146" s="231" t="s">
        <v>172</v>
      </c>
    </row>
    <row r="147" s="2" customFormat="1">
      <c r="A147" s="38"/>
      <c r="B147" s="39"/>
      <c r="C147" s="40"/>
      <c r="D147" s="233" t="s">
        <v>129</v>
      </c>
      <c r="E147" s="40"/>
      <c r="F147" s="234" t="s">
        <v>173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129</v>
      </c>
      <c r="AU147" s="17" t="s">
        <v>89</v>
      </c>
    </row>
    <row r="148" s="2" customFormat="1">
      <c r="A148" s="38"/>
      <c r="B148" s="39"/>
      <c r="C148" s="40"/>
      <c r="D148" s="233" t="s">
        <v>131</v>
      </c>
      <c r="E148" s="40"/>
      <c r="F148" s="238" t="s">
        <v>163</v>
      </c>
      <c r="G148" s="40"/>
      <c r="H148" s="40"/>
      <c r="I148" s="235"/>
      <c r="J148" s="40"/>
      <c r="K148" s="40"/>
      <c r="L148" s="44"/>
      <c r="M148" s="236"/>
      <c r="N148" s="23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131</v>
      </c>
      <c r="AU148" s="17" t="s">
        <v>89</v>
      </c>
    </row>
    <row r="149" s="2" customFormat="1" ht="21.75" customHeight="1">
      <c r="A149" s="38"/>
      <c r="B149" s="39"/>
      <c r="C149" s="219" t="s">
        <v>174</v>
      </c>
      <c r="D149" s="219" t="s">
        <v>123</v>
      </c>
      <c r="E149" s="220" t="s">
        <v>175</v>
      </c>
      <c r="F149" s="221" t="s">
        <v>176</v>
      </c>
      <c r="G149" s="222" t="s">
        <v>126</v>
      </c>
      <c r="H149" s="223">
        <v>10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44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127</v>
      </c>
      <c r="AT149" s="231" t="s">
        <v>123</v>
      </c>
      <c r="AU149" s="231" t="s">
        <v>89</v>
      </c>
      <c r="AY149" s="17" t="s">
        <v>121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87</v>
      </c>
      <c r="BK149" s="232">
        <f>ROUND(I149*H149,2)</f>
        <v>0</v>
      </c>
      <c r="BL149" s="17" t="s">
        <v>127</v>
      </c>
      <c r="BM149" s="231" t="s">
        <v>177</v>
      </c>
    </row>
    <row r="150" s="2" customFormat="1">
      <c r="A150" s="38"/>
      <c r="B150" s="39"/>
      <c r="C150" s="40"/>
      <c r="D150" s="233" t="s">
        <v>129</v>
      </c>
      <c r="E150" s="40"/>
      <c r="F150" s="234" t="s">
        <v>178</v>
      </c>
      <c r="G150" s="40"/>
      <c r="H150" s="40"/>
      <c r="I150" s="235"/>
      <c r="J150" s="40"/>
      <c r="K150" s="40"/>
      <c r="L150" s="44"/>
      <c r="M150" s="236"/>
      <c r="N150" s="23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129</v>
      </c>
      <c r="AU150" s="17" t="s">
        <v>89</v>
      </c>
    </row>
    <row r="151" s="2" customFormat="1">
      <c r="A151" s="38"/>
      <c r="B151" s="39"/>
      <c r="C151" s="40"/>
      <c r="D151" s="233" t="s">
        <v>131</v>
      </c>
      <c r="E151" s="40"/>
      <c r="F151" s="238" t="s">
        <v>163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131</v>
      </c>
      <c r="AU151" s="17" t="s">
        <v>89</v>
      </c>
    </row>
    <row r="152" s="2" customFormat="1" ht="16.5" customHeight="1">
      <c r="A152" s="38"/>
      <c r="B152" s="39"/>
      <c r="C152" s="219" t="s">
        <v>179</v>
      </c>
      <c r="D152" s="219" t="s">
        <v>123</v>
      </c>
      <c r="E152" s="220" t="s">
        <v>180</v>
      </c>
      <c r="F152" s="221" t="s">
        <v>181</v>
      </c>
      <c r="G152" s="222" t="s">
        <v>182</v>
      </c>
      <c r="H152" s="223">
        <v>61.100000000000001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44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1.8200000000000001</v>
      </c>
      <c r="T152" s="230">
        <f>S152*H152</f>
        <v>111.20200000000001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127</v>
      </c>
      <c r="AT152" s="231" t="s">
        <v>123</v>
      </c>
      <c r="AU152" s="231" t="s">
        <v>89</v>
      </c>
      <c r="AY152" s="17" t="s">
        <v>121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87</v>
      </c>
      <c r="BK152" s="232">
        <f>ROUND(I152*H152,2)</f>
        <v>0</v>
      </c>
      <c r="BL152" s="17" t="s">
        <v>127</v>
      </c>
      <c r="BM152" s="231" t="s">
        <v>183</v>
      </c>
    </row>
    <row r="153" s="2" customFormat="1">
      <c r="A153" s="38"/>
      <c r="B153" s="39"/>
      <c r="C153" s="40"/>
      <c r="D153" s="233" t="s">
        <v>129</v>
      </c>
      <c r="E153" s="40"/>
      <c r="F153" s="234" t="s">
        <v>184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129</v>
      </c>
      <c r="AU153" s="17" t="s">
        <v>89</v>
      </c>
    </row>
    <row r="154" s="13" customFormat="1">
      <c r="A154" s="13"/>
      <c r="B154" s="239"/>
      <c r="C154" s="240"/>
      <c r="D154" s="233" t="s">
        <v>185</v>
      </c>
      <c r="E154" s="241" t="s">
        <v>1</v>
      </c>
      <c r="F154" s="242" t="s">
        <v>186</v>
      </c>
      <c r="G154" s="240"/>
      <c r="H154" s="241" t="s">
        <v>1</v>
      </c>
      <c r="I154" s="243"/>
      <c r="J154" s="240"/>
      <c r="K154" s="240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185</v>
      </c>
      <c r="AU154" s="248" t="s">
        <v>89</v>
      </c>
      <c r="AV154" s="13" t="s">
        <v>87</v>
      </c>
      <c r="AW154" s="13" t="s">
        <v>36</v>
      </c>
      <c r="AX154" s="13" t="s">
        <v>79</v>
      </c>
      <c r="AY154" s="248" t="s">
        <v>121</v>
      </c>
    </row>
    <row r="155" s="14" customFormat="1">
      <c r="A155" s="14"/>
      <c r="B155" s="249"/>
      <c r="C155" s="250"/>
      <c r="D155" s="233" t="s">
        <v>185</v>
      </c>
      <c r="E155" s="251" t="s">
        <v>1</v>
      </c>
      <c r="F155" s="252" t="s">
        <v>79</v>
      </c>
      <c r="G155" s="250"/>
      <c r="H155" s="253">
        <v>0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185</v>
      </c>
      <c r="AU155" s="259" t="s">
        <v>89</v>
      </c>
      <c r="AV155" s="14" t="s">
        <v>89</v>
      </c>
      <c r="AW155" s="14" t="s">
        <v>36</v>
      </c>
      <c r="AX155" s="14" t="s">
        <v>79</v>
      </c>
      <c r="AY155" s="259" t="s">
        <v>121</v>
      </c>
    </row>
    <row r="156" s="13" customFormat="1">
      <c r="A156" s="13"/>
      <c r="B156" s="239"/>
      <c r="C156" s="240"/>
      <c r="D156" s="233" t="s">
        <v>185</v>
      </c>
      <c r="E156" s="241" t="s">
        <v>1</v>
      </c>
      <c r="F156" s="242" t="s">
        <v>187</v>
      </c>
      <c r="G156" s="240"/>
      <c r="H156" s="241" t="s">
        <v>1</v>
      </c>
      <c r="I156" s="243"/>
      <c r="J156" s="240"/>
      <c r="K156" s="240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185</v>
      </c>
      <c r="AU156" s="248" t="s">
        <v>89</v>
      </c>
      <c r="AV156" s="13" t="s">
        <v>87</v>
      </c>
      <c r="AW156" s="13" t="s">
        <v>36</v>
      </c>
      <c r="AX156" s="13" t="s">
        <v>79</v>
      </c>
      <c r="AY156" s="248" t="s">
        <v>121</v>
      </c>
    </row>
    <row r="157" s="14" customFormat="1">
      <c r="A157" s="14"/>
      <c r="B157" s="249"/>
      <c r="C157" s="250"/>
      <c r="D157" s="233" t="s">
        <v>185</v>
      </c>
      <c r="E157" s="251" t="s">
        <v>1</v>
      </c>
      <c r="F157" s="252" t="s">
        <v>79</v>
      </c>
      <c r="G157" s="250"/>
      <c r="H157" s="253">
        <v>0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185</v>
      </c>
      <c r="AU157" s="259" t="s">
        <v>89</v>
      </c>
      <c r="AV157" s="14" t="s">
        <v>89</v>
      </c>
      <c r="AW157" s="14" t="s">
        <v>36</v>
      </c>
      <c r="AX157" s="14" t="s">
        <v>79</v>
      </c>
      <c r="AY157" s="259" t="s">
        <v>121</v>
      </c>
    </row>
    <row r="158" s="13" customFormat="1">
      <c r="A158" s="13"/>
      <c r="B158" s="239"/>
      <c r="C158" s="240"/>
      <c r="D158" s="233" t="s">
        <v>185</v>
      </c>
      <c r="E158" s="241" t="s">
        <v>1</v>
      </c>
      <c r="F158" s="242" t="s">
        <v>188</v>
      </c>
      <c r="G158" s="240"/>
      <c r="H158" s="241" t="s">
        <v>1</v>
      </c>
      <c r="I158" s="243"/>
      <c r="J158" s="240"/>
      <c r="K158" s="240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185</v>
      </c>
      <c r="AU158" s="248" t="s">
        <v>89</v>
      </c>
      <c r="AV158" s="13" t="s">
        <v>87</v>
      </c>
      <c r="AW158" s="13" t="s">
        <v>36</v>
      </c>
      <c r="AX158" s="13" t="s">
        <v>79</v>
      </c>
      <c r="AY158" s="248" t="s">
        <v>121</v>
      </c>
    </row>
    <row r="159" s="14" customFormat="1">
      <c r="A159" s="14"/>
      <c r="B159" s="249"/>
      <c r="C159" s="250"/>
      <c r="D159" s="233" t="s">
        <v>185</v>
      </c>
      <c r="E159" s="251" t="s">
        <v>1</v>
      </c>
      <c r="F159" s="252" t="s">
        <v>189</v>
      </c>
      <c r="G159" s="250"/>
      <c r="H159" s="253">
        <v>11.5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185</v>
      </c>
      <c r="AU159" s="259" t="s">
        <v>89</v>
      </c>
      <c r="AV159" s="14" t="s">
        <v>89</v>
      </c>
      <c r="AW159" s="14" t="s">
        <v>36</v>
      </c>
      <c r="AX159" s="14" t="s">
        <v>79</v>
      </c>
      <c r="AY159" s="259" t="s">
        <v>121</v>
      </c>
    </row>
    <row r="160" s="13" customFormat="1">
      <c r="A160" s="13"/>
      <c r="B160" s="239"/>
      <c r="C160" s="240"/>
      <c r="D160" s="233" t="s">
        <v>185</v>
      </c>
      <c r="E160" s="241" t="s">
        <v>1</v>
      </c>
      <c r="F160" s="242" t="s">
        <v>190</v>
      </c>
      <c r="G160" s="240"/>
      <c r="H160" s="241" t="s">
        <v>1</v>
      </c>
      <c r="I160" s="243"/>
      <c r="J160" s="240"/>
      <c r="K160" s="240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185</v>
      </c>
      <c r="AU160" s="248" t="s">
        <v>89</v>
      </c>
      <c r="AV160" s="13" t="s">
        <v>87</v>
      </c>
      <c r="AW160" s="13" t="s">
        <v>36</v>
      </c>
      <c r="AX160" s="13" t="s">
        <v>79</v>
      </c>
      <c r="AY160" s="248" t="s">
        <v>121</v>
      </c>
    </row>
    <row r="161" s="14" customFormat="1">
      <c r="A161" s="14"/>
      <c r="B161" s="249"/>
      <c r="C161" s="250"/>
      <c r="D161" s="233" t="s">
        <v>185</v>
      </c>
      <c r="E161" s="251" t="s">
        <v>1</v>
      </c>
      <c r="F161" s="252" t="s">
        <v>79</v>
      </c>
      <c r="G161" s="250"/>
      <c r="H161" s="253">
        <v>0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185</v>
      </c>
      <c r="AU161" s="259" t="s">
        <v>89</v>
      </c>
      <c r="AV161" s="14" t="s">
        <v>89</v>
      </c>
      <c r="AW161" s="14" t="s">
        <v>36</v>
      </c>
      <c r="AX161" s="14" t="s">
        <v>79</v>
      </c>
      <c r="AY161" s="259" t="s">
        <v>121</v>
      </c>
    </row>
    <row r="162" s="13" customFormat="1">
      <c r="A162" s="13"/>
      <c r="B162" s="239"/>
      <c r="C162" s="240"/>
      <c r="D162" s="233" t="s">
        <v>185</v>
      </c>
      <c r="E162" s="241" t="s">
        <v>1</v>
      </c>
      <c r="F162" s="242" t="s">
        <v>191</v>
      </c>
      <c r="G162" s="240"/>
      <c r="H162" s="241" t="s">
        <v>1</v>
      </c>
      <c r="I162" s="243"/>
      <c r="J162" s="240"/>
      <c r="K162" s="240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185</v>
      </c>
      <c r="AU162" s="248" t="s">
        <v>89</v>
      </c>
      <c r="AV162" s="13" t="s">
        <v>87</v>
      </c>
      <c r="AW162" s="13" t="s">
        <v>36</v>
      </c>
      <c r="AX162" s="13" t="s">
        <v>79</v>
      </c>
      <c r="AY162" s="248" t="s">
        <v>121</v>
      </c>
    </row>
    <row r="163" s="14" customFormat="1">
      <c r="A163" s="14"/>
      <c r="B163" s="249"/>
      <c r="C163" s="250"/>
      <c r="D163" s="233" t="s">
        <v>185</v>
      </c>
      <c r="E163" s="251" t="s">
        <v>1</v>
      </c>
      <c r="F163" s="252" t="s">
        <v>79</v>
      </c>
      <c r="G163" s="250"/>
      <c r="H163" s="253">
        <v>0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9" t="s">
        <v>185</v>
      </c>
      <c r="AU163" s="259" t="s">
        <v>89</v>
      </c>
      <c r="AV163" s="14" t="s">
        <v>89</v>
      </c>
      <c r="AW163" s="14" t="s">
        <v>36</v>
      </c>
      <c r="AX163" s="14" t="s">
        <v>79</v>
      </c>
      <c r="AY163" s="259" t="s">
        <v>121</v>
      </c>
    </row>
    <row r="164" s="13" customFormat="1">
      <c r="A164" s="13"/>
      <c r="B164" s="239"/>
      <c r="C164" s="240"/>
      <c r="D164" s="233" t="s">
        <v>185</v>
      </c>
      <c r="E164" s="241" t="s">
        <v>1</v>
      </c>
      <c r="F164" s="242" t="s">
        <v>192</v>
      </c>
      <c r="G164" s="240"/>
      <c r="H164" s="241" t="s">
        <v>1</v>
      </c>
      <c r="I164" s="243"/>
      <c r="J164" s="240"/>
      <c r="K164" s="240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185</v>
      </c>
      <c r="AU164" s="248" t="s">
        <v>89</v>
      </c>
      <c r="AV164" s="13" t="s">
        <v>87</v>
      </c>
      <c r="AW164" s="13" t="s">
        <v>36</v>
      </c>
      <c r="AX164" s="13" t="s">
        <v>79</v>
      </c>
      <c r="AY164" s="248" t="s">
        <v>121</v>
      </c>
    </row>
    <row r="165" s="14" customFormat="1">
      <c r="A165" s="14"/>
      <c r="B165" s="249"/>
      <c r="C165" s="250"/>
      <c r="D165" s="233" t="s">
        <v>185</v>
      </c>
      <c r="E165" s="251" t="s">
        <v>1</v>
      </c>
      <c r="F165" s="252" t="s">
        <v>79</v>
      </c>
      <c r="G165" s="250"/>
      <c r="H165" s="253">
        <v>0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9" t="s">
        <v>185</v>
      </c>
      <c r="AU165" s="259" t="s">
        <v>89</v>
      </c>
      <c r="AV165" s="14" t="s">
        <v>89</v>
      </c>
      <c r="AW165" s="14" t="s">
        <v>36</v>
      </c>
      <c r="AX165" s="14" t="s">
        <v>79</v>
      </c>
      <c r="AY165" s="259" t="s">
        <v>121</v>
      </c>
    </row>
    <row r="166" s="13" customFormat="1">
      <c r="A166" s="13"/>
      <c r="B166" s="239"/>
      <c r="C166" s="240"/>
      <c r="D166" s="233" t="s">
        <v>185</v>
      </c>
      <c r="E166" s="241" t="s">
        <v>1</v>
      </c>
      <c r="F166" s="242" t="s">
        <v>193</v>
      </c>
      <c r="G166" s="240"/>
      <c r="H166" s="241" t="s">
        <v>1</v>
      </c>
      <c r="I166" s="243"/>
      <c r="J166" s="240"/>
      <c r="K166" s="240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185</v>
      </c>
      <c r="AU166" s="248" t="s">
        <v>89</v>
      </c>
      <c r="AV166" s="13" t="s">
        <v>87</v>
      </c>
      <c r="AW166" s="13" t="s">
        <v>36</v>
      </c>
      <c r="AX166" s="13" t="s">
        <v>79</v>
      </c>
      <c r="AY166" s="248" t="s">
        <v>121</v>
      </c>
    </row>
    <row r="167" s="14" customFormat="1">
      <c r="A167" s="14"/>
      <c r="B167" s="249"/>
      <c r="C167" s="250"/>
      <c r="D167" s="233" t="s">
        <v>185</v>
      </c>
      <c r="E167" s="251" t="s">
        <v>1</v>
      </c>
      <c r="F167" s="252" t="s">
        <v>79</v>
      </c>
      <c r="G167" s="250"/>
      <c r="H167" s="253">
        <v>0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185</v>
      </c>
      <c r="AU167" s="259" t="s">
        <v>89</v>
      </c>
      <c r="AV167" s="14" t="s">
        <v>89</v>
      </c>
      <c r="AW167" s="14" t="s">
        <v>36</v>
      </c>
      <c r="AX167" s="14" t="s">
        <v>79</v>
      </c>
      <c r="AY167" s="259" t="s">
        <v>121</v>
      </c>
    </row>
    <row r="168" s="13" customFormat="1">
      <c r="A168" s="13"/>
      <c r="B168" s="239"/>
      <c r="C168" s="240"/>
      <c r="D168" s="233" t="s">
        <v>185</v>
      </c>
      <c r="E168" s="241" t="s">
        <v>1</v>
      </c>
      <c r="F168" s="242" t="s">
        <v>194</v>
      </c>
      <c r="G168" s="240"/>
      <c r="H168" s="241" t="s">
        <v>1</v>
      </c>
      <c r="I168" s="243"/>
      <c r="J168" s="240"/>
      <c r="K168" s="240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185</v>
      </c>
      <c r="AU168" s="248" t="s">
        <v>89</v>
      </c>
      <c r="AV168" s="13" t="s">
        <v>87</v>
      </c>
      <c r="AW168" s="13" t="s">
        <v>36</v>
      </c>
      <c r="AX168" s="13" t="s">
        <v>79</v>
      </c>
      <c r="AY168" s="248" t="s">
        <v>121</v>
      </c>
    </row>
    <row r="169" s="14" customFormat="1">
      <c r="A169" s="14"/>
      <c r="B169" s="249"/>
      <c r="C169" s="250"/>
      <c r="D169" s="233" t="s">
        <v>185</v>
      </c>
      <c r="E169" s="251" t="s">
        <v>1</v>
      </c>
      <c r="F169" s="252" t="s">
        <v>195</v>
      </c>
      <c r="G169" s="250"/>
      <c r="H169" s="253">
        <v>15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185</v>
      </c>
      <c r="AU169" s="259" t="s">
        <v>89</v>
      </c>
      <c r="AV169" s="14" t="s">
        <v>89</v>
      </c>
      <c r="AW169" s="14" t="s">
        <v>36</v>
      </c>
      <c r="AX169" s="14" t="s">
        <v>79</v>
      </c>
      <c r="AY169" s="259" t="s">
        <v>121</v>
      </c>
    </row>
    <row r="170" s="13" customFormat="1">
      <c r="A170" s="13"/>
      <c r="B170" s="239"/>
      <c r="C170" s="240"/>
      <c r="D170" s="233" t="s">
        <v>185</v>
      </c>
      <c r="E170" s="241" t="s">
        <v>1</v>
      </c>
      <c r="F170" s="242" t="s">
        <v>196</v>
      </c>
      <c r="G170" s="240"/>
      <c r="H170" s="241" t="s">
        <v>1</v>
      </c>
      <c r="I170" s="243"/>
      <c r="J170" s="240"/>
      <c r="K170" s="240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185</v>
      </c>
      <c r="AU170" s="248" t="s">
        <v>89</v>
      </c>
      <c r="AV170" s="13" t="s">
        <v>87</v>
      </c>
      <c r="AW170" s="13" t="s">
        <v>36</v>
      </c>
      <c r="AX170" s="13" t="s">
        <v>79</v>
      </c>
      <c r="AY170" s="248" t="s">
        <v>121</v>
      </c>
    </row>
    <row r="171" s="14" customFormat="1">
      <c r="A171" s="14"/>
      <c r="B171" s="249"/>
      <c r="C171" s="250"/>
      <c r="D171" s="233" t="s">
        <v>185</v>
      </c>
      <c r="E171" s="251" t="s">
        <v>1</v>
      </c>
      <c r="F171" s="252" t="s">
        <v>79</v>
      </c>
      <c r="G171" s="250"/>
      <c r="H171" s="253">
        <v>0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9" t="s">
        <v>185</v>
      </c>
      <c r="AU171" s="259" t="s">
        <v>89</v>
      </c>
      <c r="AV171" s="14" t="s">
        <v>89</v>
      </c>
      <c r="AW171" s="14" t="s">
        <v>36</v>
      </c>
      <c r="AX171" s="14" t="s">
        <v>79</v>
      </c>
      <c r="AY171" s="259" t="s">
        <v>121</v>
      </c>
    </row>
    <row r="172" s="13" customFormat="1">
      <c r="A172" s="13"/>
      <c r="B172" s="239"/>
      <c r="C172" s="240"/>
      <c r="D172" s="233" t="s">
        <v>185</v>
      </c>
      <c r="E172" s="241" t="s">
        <v>1</v>
      </c>
      <c r="F172" s="242" t="s">
        <v>197</v>
      </c>
      <c r="G172" s="240"/>
      <c r="H172" s="241" t="s">
        <v>1</v>
      </c>
      <c r="I172" s="243"/>
      <c r="J172" s="240"/>
      <c r="K172" s="240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185</v>
      </c>
      <c r="AU172" s="248" t="s">
        <v>89</v>
      </c>
      <c r="AV172" s="13" t="s">
        <v>87</v>
      </c>
      <c r="AW172" s="13" t="s">
        <v>36</v>
      </c>
      <c r="AX172" s="13" t="s">
        <v>79</v>
      </c>
      <c r="AY172" s="248" t="s">
        <v>121</v>
      </c>
    </row>
    <row r="173" s="14" customFormat="1">
      <c r="A173" s="14"/>
      <c r="B173" s="249"/>
      <c r="C173" s="250"/>
      <c r="D173" s="233" t="s">
        <v>185</v>
      </c>
      <c r="E173" s="251" t="s">
        <v>1</v>
      </c>
      <c r="F173" s="252" t="s">
        <v>198</v>
      </c>
      <c r="G173" s="250"/>
      <c r="H173" s="253">
        <v>11.6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185</v>
      </c>
      <c r="AU173" s="259" t="s">
        <v>89</v>
      </c>
      <c r="AV173" s="14" t="s">
        <v>89</v>
      </c>
      <c r="AW173" s="14" t="s">
        <v>36</v>
      </c>
      <c r="AX173" s="14" t="s">
        <v>79</v>
      </c>
      <c r="AY173" s="259" t="s">
        <v>121</v>
      </c>
    </row>
    <row r="174" s="13" customFormat="1">
      <c r="A174" s="13"/>
      <c r="B174" s="239"/>
      <c r="C174" s="240"/>
      <c r="D174" s="233" t="s">
        <v>185</v>
      </c>
      <c r="E174" s="241" t="s">
        <v>1</v>
      </c>
      <c r="F174" s="242" t="s">
        <v>199</v>
      </c>
      <c r="G174" s="240"/>
      <c r="H174" s="241" t="s">
        <v>1</v>
      </c>
      <c r="I174" s="243"/>
      <c r="J174" s="240"/>
      <c r="K174" s="240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185</v>
      </c>
      <c r="AU174" s="248" t="s">
        <v>89</v>
      </c>
      <c r="AV174" s="13" t="s">
        <v>87</v>
      </c>
      <c r="AW174" s="13" t="s">
        <v>36</v>
      </c>
      <c r="AX174" s="13" t="s">
        <v>79</v>
      </c>
      <c r="AY174" s="248" t="s">
        <v>121</v>
      </c>
    </row>
    <row r="175" s="14" customFormat="1">
      <c r="A175" s="14"/>
      <c r="B175" s="249"/>
      <c r="C175" s="250"/>
      <c r="D175" s="233" t="s">
        <v>185</v>
      </c>
      <c r="E175" s="251" t="s">
        <v>1</v>
      </c>
      <c r="F175" s="252" t="s">
        <v>79</v>
      </c>
      <c r="G175" s="250"/>
      <c r="H175" s="253">
        <v>0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185</v>
      </c>
      <c r="AU175" s="259" t="s">
        <v>89</v>
      </c>
      <c r="AV175" s="14" t="s">
        <v>89</v>
      </c>
      <c r="AW175" s="14" t="s">
        <v>36</v>
      </c>
      <c r="AX175" s="14" t="s">
        <v>79</v>
      </c>
      <c r="AY175" s="259" t="s">
        <v>121</v>
      </c>
    </row>
    <row r="176" s="13" customFormat="1">
      <c r="A176" s="13"/>
      <c r="B176" s="239"/>
      <c r="C176" s="240"/>
      <c r="D176" s="233" t="s">
        <v>185</v>
      </c>
      <c r="E176" s="241" t="s">
        <v>1</v>
      </c>
      <c r="F176" s="242" t="s">
        <v>200</v>
      </c>
      <c r="G176" s="240"/>
      <c r="H176" s="241" t="s">
        <v>1</v>
      </c>
      <c r="I176" s="243"/>
      <c r="J176" s="240"/>
      <c r="K176" s="240"/>
      <c r="L176" s="244"/>
      <c r="M176" s="245"/>
      <c r="N176" s="246"/>
      <c r="O176" s="246"/>
      <c r="P176" s="246"/>
      <c r="Q176" s="246"/>
      <c r="R176" s="246"/>
      <c r="S176" s="246"/>
      <c r="T176" s="24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8" t="s">
        <v>185</v>
      </c>
      <c r="AU176" s="248" t="s">
        <v>89</v>
      </c>
      <c r="AV176" s="13" t="s">
        <v>87</v>
      </c>
      <c r="AW176" s="13" t="s">
        <v>36</v>
      </c>
      <c r="AX176" s="13" t="s">
        <v>79</v>
      </c>
      <c r="AY176" s="248" t="s">
        <v>121</v>
      </c>
    </row>
    <row r="177" s="14" customFormat="1">
      <c r="A177" s="14"/>
      <c r="B177" s="249"/>
      <c r="C177" s="250"/>
      <c r="D177" s="233" t="s">
        <v>185</v>
      </c>
      <c r="E177" s="251" t="s">
        <v>1</v>
      </c>
      <c r="F177" s="252" t="s">
        <v>79</v>
      </c>
      <c r="G177" s="250"/>
      <c r="H177" s="253">
        <v>0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9" t="s">
        <v>185</v>
      </c>
      <c r="AU177" s="259" t="s">
        <v>89</v>
      </c>
      <c r="AV177" s="14" t="s">
        <v>89</v>
      </c>
      <c r="AW177" s="14" t="s">
        <v>36</v>
      </c>
      <c r="AX177" s="14" t="s">
        <v>79</v>
      </c>
      <c r="AY177" s="259" t="s">
        <v>121</v>
      </c>
    </row>
    <row r="178" s="13" customFormat="1">
      <c r="A178" s="13"/>
      <c r="B178" s="239"/>
      <c r="C178" s="240"/>
      <c r="D178" s="233" t="s">
        <v>185</v>
      </c>
      <c r="E178" s="241" t="s">
        <v>1</v>
      </c>
      <c r="F178" s="242" t="s">
        <v>201</v>
      </c>
      <c r="G178" s="240"/>
      <c r="H178" s="241" t="s">
        <v>1</v>
      </c>
      <c r="I178" s="243"/>
      <c r="J178" s="240"/>
      <c r="K178" s="240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185</v>
      </c>
      <c r="AU178" s="248" t="s">
        <v>89</v>
      </c>
      <c r="AV178" s="13" t="s">
        <v>87</v>
      </c>
      <c r="AW178" s="13" t="s">
        <v>36</v>
      </c>
      <c r="AX178" s="13" t="s">
        <v>79</v>
      </c>
      <c r="AY178" s="248" t="s">
        <v>121</v>
      </c>
    </row>
    <row r="179" s="14" customFormat="1">
      <c r="A179" s="14"/>
      <c r="B179" s="249"/>
      <c r="C179" s="250"/>
      <c r="D179" s="233" t="s">
        <v>185</v>
      </c>
      <c r="E179" s="251" t="s">
        <v>1</v>
      </c>
      <c r="F179" s="252" t="s">
        <v>79</v>
      </c>
      <c r="G179" s="250"/>
      <c r="H179" s="253">
        <v>0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185</v>
      </c>
      <c r="AU179" s="259" t="s">
        <v>89</v>
      </c>
      <c r="AV179" s="14" t="s">
        <v>89</v>
      </c>
      <c r="AW179" s="14" t="s">
        <v>36</v>
      </c>
      <c r="AX179" s="14" t="s">
        <v>79</v>
      </c>
      <c r="AY179" s="259" t="s">
        <v>121</v>
      </c>
    </row>
    <row r="180" s="13" customFormat="1">
      <c r="A180" s="13"/>
      <c r="B180" s="239"/>
      <c r="C180" s="240"/>
      <c r="D180" s="233" t="s">
        <v>185</v>
      </c>
      <c r="E180" s="241" t="s">
        <v>1</v>
      </c>
      <c r="F180" s="242" t="s">
        <v>202</v>
      </c>
      <c r="G180" s="240"/>
      <c r="H180" s="241" t="s">
        <v>1</v>
      </c>
      <c r="I180" s="243"/>
      <c r="J180" s="240"/>
      <c r="K180" s="240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185</v>
      </c>
      <c r="AU180" s="248" t="s">
        <v>89</v>
      </c>
      <c r="AV180" s="13" t="s">
        <v>87</v>
      </c>
      <c r="AW180" s="13" t="s">
        <v>36</v>
      </c>
      <c r="AX180" s="13" t="s">
        <v>79</v>
      </c>
      <c r="AY180" s="248" t="s">
        <v>121</v>
      </c>
    </row>
    <row r="181" s="14" customFormat="1">
      <c r="A181" s="14"/>
      <c r="B181" s="249"/>
      <c r="C181" s="250"/>
      <c r="D181" s="233" t="s">
        <v>185</v>
      </c>
      <c r="E181" s="251" t="s">
        <v>1</v>
      </c>
      <c r="F181" s="252" t="s">
        <v>203</v>
      </c>
      <c r="G181" s="250"/>
      <c r="H181" s="253">
        <v>10.5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185</v>
      </c>
      <c r="AU181" s="259" t="s">
        <v>89</v>
      </c>
      <c r="AV181" s="14" t="s">
        <v>89</v>
      </c>
      <c r="AW181" s="14" t="s">
        <v>36</v>
      </c>
      <c r="AX181" s="14" t="s">
        <v>79</v>
      </c>
      <c r="AY181" s="259" t="s">
        <v>121</v>
      </c>
    </row>
    <row r="182" s="13" customFormat="1">
      <c r="A182" s="13"/>
      <c r="B182" s="239"/>
      <c r="C182" s="240"/>
      <c r="D182" s="233" t="s">
        <v>185</v>
      </c>
      <c r="E182" s="241" t="s">
        <v>1</v>
      </c>
      <c r="F182" s="242" t="s">
        <v>204</v>
      </c>
      <c r="G182" s="240"/>
      <c r="H182" s="241" t="s">
        <v>1</v>
      </c>
      <c r="I182" s="243"/>
      <c r="J182" s="240"/>
      <c r="K182" s="240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185</v>
      </c>
      <c r="AU182" s="248" t="s">
        <v>89</v>
      </c>
      <c r="AV182" s="13" t="s">
        <v>87</v>
      </c>
      <c r="AW182" s="13" t="s">
        <v>36</v>
      </c>
      <c r="AX182" s="13" t="s">
        <v>79</v>
      </c>
      <c r="AY182" s="248" t="s">
        <v>121</v>
      </c>
    </row>
    <row r="183" s="14" customFormat="1">
      <c r="A183" s="14"/>
      <c r="B183" s="249"/>
      <c r="C183" s="250"/>
      <c r="D183" s="233" t="s">
        <v>185</v>
      </c>
      <c r="E183" s="251" t="s">
        <v>1</v>
      </c>
      <c r="F183" s="252" t="s">
        <v>205</v>
      </c>
      <c r="G183" s="250"/>
      <c r="H183" s="253">
        <v>12.5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185</v>
      </c>
      <c r="AU183" s="259" t="s">
        <v>89</v>
      </c>
      <c r="AV183" s="14" t="s">
        <v>89</v>
      </c>
      <c r="AW183" s="14" t="s">
        <v>36</v>
      </c>
      <c r="AX183" s="14" t="s">
        <v>79</v>
      </c>
      <c r="AY183" s="259" t="s">
        <v>121</v>
      </c>
    </row>
    <row r="184" s="15" customFormat="1">
      <c r="A184" s="15"/>
      <c r="B184" s="260"/>
      <c r="C184" s="261"/>
      <c r="D184" s="233" t="s">
        <v>185</v>
      </c>
      <c r="E184" s="262" t="s">
        <v>1</v>
      </c>
      <c r="F184" s="263" t="s">
        <v>206</v>
      </c>
      <c r="G184" s="261"/>
      <c r="H184" s="264">
        <v>61.100000000000001</v>
      </c>
      <c r="I184" s="265"/>
      <c r="J184" s="261"/>
      <c r="K184" s="261"/>
      <c r="L184" s="266"/>
      <c r="M184" s="267"/>
      <c r="N184" s="268"/>
      <c r="O184" s="268"/>
      <c r="P184" s="268"/>
      <c r="Q184" s="268"/>
      <c r="R184" s="268"/>
      <c r="S184" s="268"/>
      <c r="T184" s="269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0" t="s">
        <v>185</v>
      </c>
      <c r="AU184" s="270" t="s">
        <v>89</v>
      </c>
      <c r="AV184" s="15" t="s">
        <v>127</v>
      </c>
      <c r="AW184" s="15" t="s">
        <v>36</v>
      </c>
      <c r="AX184" s="15" t="s">
        <v>87</v>
      </c>
      <c r="AY184" s="270" t="s">
        <v>121</v>
      </c>
    </row>
    <row r="185" s="2" customFormat="1" ht="24.15" customHeight="1">
      <c r="A185" s="38"/>
      <c r="B185" s="39"/>
      <c r="C185" s="219" t="s">
        <v>207</v>
      </c>
      <c r="D185" s="219" t="s">
        <v>123</v>
      </c>
      <c r="E185" s="220" t="s">
        <v>208</v>
      </c>
      <c r="F185" s="221" t="s">
        <v>209</v>
      </c>
      <c r="G185" s="222" t="s">
        <v>182</v>
      </c>
      <c r="H185" s="223">
        <v>30.550000000000001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44</v>
      </c>
      <c r="O185" s="91"/>
      <c r="P185" s="229">
        <f>O185*H185</f>
        <v>0</v>
      </c>
      <c r="Q185" s="229">
        <v>0.40000000000000002</v>
      </c>
      <c r="R185" s="229">
        <f>Q185*H185</f>
        <v>12.220000000000001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127</v>
      </c>
      <c r="AT185" s="231" t="s">
        <v>123</v>
      </c>
      <c r="AU185" s="231" t="s">
        <v>89</v>
      </c>
      <c r="AY185" s="17" t="s">
        <v>121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87</v>
      </c>
      <c r="BK185" s="232">
        <f>ROUND(I185*H185,2)</f>
        <v>0</v>
      </c>
      <c r="BL185" s="17" t="s">
        <v>127</v>
      </c>
      <c r="BM185" s="231" t="s">
        <v>210</v>
      </c>
    </row>
    <row r="186" s="2" customFormat="1">
      <c r="A186" s="38"/>
      <c r="B186" s="39"/>
      <c r="C186" s="40"/>
      <c r="D186" s="233" t="s">
        <v>129</v>
      </c>
      <c r="E186" s="40"/>
      <c r="F186" s="234" t="s">
        <v>211</v>
      </c>
      <c r="G186" s="40"/>
      <c r="H186" s="40"/>
      <c r="I186" s="235"/>
      <c r="J186" s="40"/>
      <c r="K186" s="40"/>
      <c r="L186" s="44"/>
      <c r="M186" s="236"/>
      <c r="N186" s="237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129</v>
      </c>
      <c r="AU186" s="17" t="s">
        <v>89</v>
      </c>
    </row>
    <row r="187" s="13" customFormat="1">
      <c r="A187" s="13"/>
      <c r="B187" s="239"/>
      <c r="C187" s="240"/>
      <c r="D187" s="233" t="s">
        <v>185</v>
      </c>
      <c r="E187" s="241" t="s">
        <v>1</v>
      </c>
      <c r="F187" s="242" t="s">
        <v>186</v>
      </c>
      <c r="G187" s="240"/>
      <c r="H187" s="241" t="s">
        <v>1</v>
      </c>
      <c r="I187" s="243"/>
      <c r="J187" s="240"/>
      <c r="K187" s="240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185</v>
      </c>
      <c r="AU187" s="248" t="s">
        <v>89</v>
      </c>
      <c r="AV187" s="13" t="s">
        <v>87</v>
      </c>
      <c r="AW187" s="13" t="s">
        <v>36</v>
      </c>
      <c r="AX187" s="13" t="s">
        <v>79</v>
      </c>
      <c r="AY187" s="248" t="s">
        <v>121</v>
      </c>
    </row>
    <row r="188" s="14" customFormat="1">
      <c r="A188" s="14"/>
      <c r="B188" s="249"/>
      <c r="C188" s="250"/>
      <c r="D188" s="233" t="s">
        <v>185</v>
      </c>
      <c r="E188" s="251" t="s">
        <v>1</v>
      </c>
      <c r="F188" s="252" t="s">
        <v>79</v>
      </c>
      <c r="G188" s="250"/>
      <c r="H188" s="253">
        <v>0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185</v>
      </c>
      <c r="AU188" s="259" t="s">
        <v>89</v>
      </c>
      <c r="AV188" s="14" t="s">
        <v>89</v>
      </c>
      <c r="AW188" s="14" t="s">
        <v>36</v>
      </c>
      <c r="AX188" s="14" t="s">
        <v>79</v>
      </c>
      <c r="AY188" s="259" t="s">
        <v>121</v>
      </c>
    </row>
    <row r="189" s="13" customFormat="1">
      <c r="A189" s="13"/>
      <c r="B189" s="239"/>
      <c r="C189" s="240"/>
      <c r="D189" s="233" t="s">
        <v>185</v>
      </c>
      <c r="E189" s="241" t="s">
        <v>1</v>
      </c>
      <c r="F189" s="242" t="s">
        <v>187</v>
      </c>
      <c r="G189" s="240"/>
      <c r="H189" s="241" t="s">
        <v>1</v>
      </c>
      <c r="I189" s="243"/>
      <c r="J189" s="240"/>
      <c r="K189" s="240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185</v>
      </c>
      <c r="AU189" s="248" t="s">
        <v>89</v>
      </c>
      <c r="AV189" s="13" t="s">
        <v>87</v>
      </c>
      <c r="AW189" s="13" t="s">
        <v>36</v>
      </c>
      <c r="AX189" s="13" t="s">
        <v>79</v>
      </c>
      <c r="AY189" s="248" t="s">
        <v>121</v>
      </c>
    </row>
    <row r="190" s="14" customFormat="1">
      <c r="A190" s="14"/>
      <c r="B190" s="249"/>
      <c r="C190" s="250"/>
      <c r="D190" s="233" t="s">
        <v>185</v>
      </c>
      <c r="E190" s="251" t="s">
        <v>1</v>
      </c>
      <c r="F190" s="252" t="s">
        <v>79</v>
      </c>
      <c r="G190" s="250"/>
      <c r="H190" s="253">
        <v>0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185</v>
      </c>
      <c r="AU190" s="259" t="s">
        <v>89</v>
      </c>
      <c r="AV190" s="14" t="s">
        <v>89</v>
      </c>
      <c r="AW190" s="14" t="s">
        <v>36</v>
      </c>
      <c r="AX190" s="14" t="s">
        <v>79</v>
      </c>
      <c r="AY190" s="259" t="s">
        <v>121</v>
      </c>
    </row>
    <row r="191" s="13" customFormat="1">
      <c r="A191" s="13"/>
      <c r="B191" s="239"/>
      <c r="C191" s="240"/>
      <c r="D191" s="233" t="s">
        <v>185</v>
      </c>
      <c r="E191" s="241" t="s">
        <v>1</v>
      </c>
      <c r="F191" s="242" t="s">
        <v>188</v>
      </c>
      <c r="G191" s="240"/>
      <c r="H191" s="241" t="s">
        <v>1</v>
      </c>
      <c r="I191" s="243"/>
      <c r="J191" s="240"/>
      <c r="K191" s="240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185</v>
      </c>
      <c r="AU191" s="248" t="s">
        <v>89</v>
      </c>
      <c r="AV191" s="13" t="s">
        <v>87</v>
      </c>
      <c r="AW191" s="13" t="s">
        <v>36</v>
      </c>
      <c r="AX191" s="13" t="s">
        <v>79</v>
      </c>
      <c r="AY191" s="248" t="s">
        <v>121</v>
      </c>
    </row>
    <row r="192" s="14" customFormat="1">
      <c r="A192" s="14"/>
      <c r="B192" s="249"/>
      <c r="C192" s="250"/>
      <c r="D192" s="233" t="s">
        <v>185</v>
      </c>
      <c r="E192" s="251" t="s">
        <v>1</v>
      </c>
      <c r="F192" s="252" t="s">
        <v>189</v>
      </c>
      <c r="G192" s="250"/>
      <c r="H192" s="253">
        <v>11.5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9" t="s">
        <v>185</v>
      </c>
      <c r="AU192" s="259" t="s">
        <v>89</v>
      </c>
      <c r="AV192" s="14" t="s">
        <v>89</v>
      </c>
      <c r="AW192" s="14" t="s">
        <v>36</v>
      </c>
      <c r="AX192" s="14" t="s">
        <v>79</v>
      </c>
      <c r="AY192" s="259" t="s">
        <v>121</v>
      </c>
    </row>
    <row r="193" s="13" customFormat="1">
      <c r="A193" s="13"/>
      <c r="B193" s="239"/>
      <c r="C193" s="240"/>
      <c r="D193" s="233" t="s">
        <v>185</v>
      </c>
      <c r="E193" s="241" t="s">
        <v>1</v>
      </c>
      <c r="F193" s="242" t="s">
        <v>190</v>
      </c>
      <c r="G193" s="240"/>
      <c r="H193" s="241" t="s">
        <v>1</v>
      </c>
      <c r="I193" s="243"/>
      <c r="J193" s="240"/>
      <c r="K193" s="240"/>
      <c r="L193" s="244"/>
      <c r="M193" s="245"/>
      <c r="N193" s="246"/>
      <c r="O193" s="246"/>
      <c r="P193" s="246"/>
      <c r="Q193" s="246"/>
      <c r="R193" s="246"/>
      <c r="S193" s="246"/>
      <c r="T193" s="24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8" t="s">
        <v>185</v>
      </c>
      <c r="AU193" s="248" t="s">
        <v>89</v>
      </c>
      <c r="AV193" s="13" t="s">
        <v>87</v>
      </c>
      <c r="AW193" s="13" t="s">
        <v>36</v>
      </c>
      <c r="AX193" s="13" t="s">
        <v>79</v>
      </c>
      <c r="AY193" s="248" t="s">
        <v>121</v>
      </c>
    </row>
    <row r="194" s="14" customFormat="1">
      <c r="A194" s="14"/>
      <c r="B194" s="249"/>
      <c r="C194" s="250"/>
      <c r="D194" s="233" t="s">
        <v>185</v>
      </c>
      <c r="E194" s="251" t="s">
        <v>1</v>
      </c>
      <c r="F194" s="252" t="s">
        <v>79</v>
      </c>
      <c r="G194" s="250"/>
      <c r="H194" s="253">
        <v>0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9" t="s">
        <v>185</v>
      </c>
      <c r="AU194" s="259" t="s">
        <v>89</v>
      </c>
      <c r="AV194" s="14" t="s">
        <v>89</v>
      </c>
      <c r="AW194" s="14" t="s">
        <v>36</v>
      </c>
      <c r="AX194" s="14" t="s">
        <v>79</v>
      </c>
      <c r="AY194" s="259" t="s">
        <v>121</v>
      </c>
    </row>
    <row r="195" s="13" customFormat="1">
      <c r="A195" s="13"/>
      <c r="B195" s="239"/>
      <c r="C195" s="240"/>
      <c r="D195" s="233" t="s">
        <v>185</v>
      </c>
      <c r="E195" s="241" t="s">
        <v>1</v>
      </c>
      <c r="F195" s="242" t="s">
        <v>191</v>
      </c>
      <c r="G195" s="240"/>
      <c r="H195" s="241" t="s">
        <v>1</v>
      </c>
      <c r="I195" s="243"/>
      <c r="J195" s="240"/>
      <c r="K195" s="240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185</v>
      </c>
      <c r="AU195" s="248" t="s">
        <v>89</v>
      </c>
      <c r="AV195" s="13" t="s">
        <v>87</v>
      </c>
      <c r="AW195" s="13" t="s">
        <v>36</v>
      </c>
      <c r="AX195" s="13" t="s">
        <v>79</v>
      </c>
      <c r="AY195" s="248" t="s">
        <v>121</v>
      </c>
    </row>
    <row r="196" s="14" customFormat="1">
      <c r="A196" s="14"/>
      <c r="B196" s="249"/>
      <c r="C196" s="250"/>
      <c r="D196" s="233" t="s">
        <v>185</v>
      </c>
      <c r="E196" s="251" t="s">
        <v>1</v>
      </c>
      <c r="F196" s="252" t="s">
        <v>79</v>
      </c>
      <c r="G196" s="250"/>
      <c r="H196" s="253">
        <v>0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185</v>
      </c>
      <c r="AU196" s="259" t="s">
        <v>89</v>
      </c>
      <c r="AV196" s="14" t="s">
        <v>89</v>
      </c>
      <c r="AW196" s="14" t="s">
        <v>36</v>
      </c>
      <c r="AX196" s="14" t="s">
        <v>79</v>
      </c>
      <c r="AY196" s="259" t="s">
        <v>121</v>
      </c>
    </row>
    <row r="197" s="13" customFormat="1">
      <c r="A197" s="13"/>
      <c r="B197" s="239"/>
      <c r="C197" s="240"/>
      <c r="D197" s="233" t="s">
        <v>185</v>
      </c>
      <c r="E197" s="241" t="s">
        <v>1</v>
      </c>
      <c r="F197" s="242" t="s">
        <v>192</v>
      </c>
      <c r="G197" s="240"/>
      <c r="H197" s="241" t="s">
        <v>1</v>
      </c>
      <c r="I197" s="243"/>
      <c r="J197" s="240"/>
      <c r="K197" s="240"/>
      <c r="L197" s="244"/>
      <c r="M197" s="245"/>
      <c r="N197" s="246"/>
      <c r="O197" s="246"/>
      <c r="P197" s="246"/>
      <c r="Q197" s="246"/>
      <c r="R197" s="246"/>
      <c r="S197" s="246"/>
      <c r="T197" s="24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8" t="s">
        <v>185</v>
      </c>
      <c r="AU197" s="248" t="s">
        <v>89</v>
      </c>
      <c r="AV197" s="13" t="s">
        <v>87</v>
      </c>
      <c r="AW197" s="13" t="s">
        <v>36</v>
      </c>
      <c r="AX197" s="13" t="s">
        <v>79</v>
      </c>
      <c r="AY197" s="248" t="s">
        <v>121</v>
      </c>
    </row>
    <row r="198" s="14" customFormat="1">
      <c r="A198" s="14"/>
      <c r="B198" s="249"/>
      <c r="C198" s="250"/>
      <c r="D198" s="233" t="s">
        <v>185</v>
      </c>
      <c r="E198" s="251" t="s">
        <v>1</v>
      </c>
      <c r="F198" s="252" t="s">
        <v>79</v>
      </c>
      <c r="G198" s="250"/>
      <c r="H198" s="253">
        <v>0</v>
      </c>
      <c r="I198" s="254"/>
      <c r="J198" s="250"/>
      <c r="K198" s="250"/>
      <c r="L198" s="255"/>
      <c r="M198" s="256"/>
      <c r="N198" s="257"/>
      <c r="O198" s="257"/>
      <c r="P198" s="257"/>
      <c r="Q198" s="257"/>
      <c r="R198" s="257"/>
      <c r="S198" s="257"/>
      <c r="T198" s="25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9" t="s">
        <v>185</v>
      </c>
      <c r="AU198" s="259" t="s">
        <v>89</v>
      </c>
      <c r="AV198" s="14" t="s">
        <v>89</v>
      </c>
      <c r="AW198" s="14" t="s">
        <v>36</v>
      </c>
      <c r="AX198" s="14" t="s">
        <v>79</v>
      </c>
      <c r="AY198" s="259" t="s">
        <v>121</v>
      </c>
    </row>
    <row r="199" s="13" customFormat="1">
      <c r="A199" s="13"/>
      <c r="B199" s="239"/>
      <c r="C199" s="240"/>
      <c r="D199" s="233" t="s">
        <v>185</v>
      </c>
      <c r="E199" s="241" t="s">
        <v>1</v>
      </c>
      <c r="F199" s="242" t="s">
        <v>193</v>
      </c>
      <c r="G199" s="240"/>
      <c r="H199" s="241" t="s">
        <v>1</v>
      </c>
      <c r="I199" s="243"/>
      <c r="J199" s="240"/>
      <c r="K199" s="240"/>
      <c r="L199" s="244"/>
      <c r="M199" s="245"/>
      <c r="N199" s="246"/>
      <c r="O199" s="246"/>
      <c r="P199" s="246"/>
      <c r="Q199" s="246"/>
      <c r="R199" s="246"/>
      <c r="S199" s="246"/>
      <c r="T199" s="24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185</v>
      </c>
      <c r="AU199" s="248" t="s">
        <v>89</v>
      </c>
      <c r="AV199" s="13" t="s">
        <v>87</v>
      </c>
      <c r="AW199" s="13" t="s">
        <v>36</v>
      </c>
      <c r="AX199" s="13" t="s">
        <v>79</v>
      </c>
      <c r="AY199" s="248" t="s">
        <v>121</v>
      </c>
    </row>
    <row r="200" s="14" customFormat="1">
      <c r="A200" s="14"/>
      <c r="B200" s="249"/>
      <c r="C200" s="250"/>
      <c r="D200" s="233" t="s">
        <v>185</v>
      </c>
      <c r="E200" s="251" t="s">
        <v>1</v>
      </c>
      <c r="F200" s="252" t="s">
        <v>79</v>
      </c>
      <c r="G200" s="250"/>
      <c r="H200" s="253">
        <v>0</v>
      </c>
      <c r="I200" s="254"/>
      <c r="J200" s="250"/>
      <c r="K200" s="250"/>
      <c r="L200" s="255"/>
      <c r="M200" s="256"/>
      <c r="N200" s="257"/>
      <c r="O200" s="257"/>
      <c r="P200" s="257"/>
      <c r="Q200" s="257"/>
      <c r="R200" s="257"/>
      <c r="S200" s="257"/>
      <c r="T200" s="25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9" t="s">
        <v>185</v>
      </c>
      <c r="AU200" s="259" t="s">
        <v>89</v>
      </c>
      <c r="AV200" s="14" t="s">
        <v>89</v>
      </c>
      <c r="AW200" s="14" t="s">
        <v>36</v>
      </c>
      <c r="AX200" s="14" t="s">
        <v>79</v>
      </c>
      <c r="AY200" s="259" t="s">
        <v>121</v>
      </c>
    </row>
    <row r="201" s="13" customFormat="1">
      <c r="A201" s="13"/>
      <c r="B201" s="239"/>
      <c r="C201" s="240"/>
      <c r="D201" s="233" t="s">
        <v>185</v>
      </c>
      <c r="E201" s="241" t="s">
        <v>1</v>
      </c>
      <c r="F201" s="242" t="s">
        <v>194</v>
      </c>
      <c r="G201" s="240"/>
      <c r="H201" s="241" t="s">
        <v>1</v>
      </c>
      <c r="I201" s="243"/>
      <c r="J201" s="240"/>
      <c r="K201" s="240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185</v>
      </c>
      <c r="AU201" s="248" t="s">
        <v>89</v>
      </c>
      <c r="AV201" s="13" t="s">
        <v>87</v>
      </c>
      <c r="AW201" s="13" t="s">
        <v>36</v>
      </c>
      <c r="AX201" s="13" t="s">
        <v>79</v>
      </c>
      <c r="AY201" s="248" t="s">
        <v>121</v>
      </c>
    </row>
    <row r="202" s="14" customFormat="1">
      <c r="A202" s="14"/>
      <c r="B202" s="249"/>
      <c r="C202" s="250"/>
      <c r="D202" s="233" t="s">
        <v>185</v>
      </c>
      <c r="E202" s="251" t="s">
        <v>1</v>
      </c>
      <c r="F202" s="252" t="s">
        <v>195</v>
      </c>
      <c r="G202" s="250"/>
      <c r="H202" s="253">
        <v>15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9" t="s">
        <v>185</v>
      </c>
      <c r="AU202" s="259" t="s">
        <v>89</v>
      </c>
      <c r="AV202" s="14" t="s">
        <v>89</v>
      </c>
      <c r="AW202" s="14" t="s">
        <v>36</v>
      </c>
      <c r="AX202" s="14" t="s">
        <v>79</v>
      </c>
      <c r="AY202" s="259" t="s">
        <v>121</v>
      </c>
    </row>
    <row r="203" s="13" customFormat="1">
      <c r="A203" s="13"/>
      <c r="B203" s="239"/>
      <c r="C203" s="240"/>
      <c r="D203" s="233" t="s">
        <v>185</v>
      </c>
      <c r="E203" s="241" t="s">
        <v>1</v>
      </c>
      <c r="F203" s="242" t="s">
        <v>196</v>
      </c>
      <c r="G203" s="240"/>
      <c r="H203" s="241" t="s">
        <v>1</v>
      </c>
      <c r="I203" s="243"/>
      <c r="J203" s="240"/>
      <c r="K203" s="240"/>
      <c r="L203" s="244"/>
      <c r="M203" s="245"/>
      <c r="N203" s="246"/>
      <c r="O203" s="246"/>
      <c r="P203" s="246"/>
      <c r="Q203" s="246"/>
      <c r="R203" s="246"/>
      <c r="S203" s="246"/>
      <c r="T203" s="24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8" t="s">
        <v>185</v>
      </c>
      <c r="AU203" s="248" t="s">
        <v>89</v>
      </c>
      <c r="AV203" s="13" t="s">
        <v>87</v>
      </c>
      <c r="AW203" s="13" t="s">
        <v>36</v>
      </c>
      <c r="AX203" s="13" t="s">
        <v>79</v>
      </c>
      <c r="AY203" s="248" t="s">
        <v>121</v>
      </c>
    </row>
    <row r="204" s="14" customFormat="1">
      <c r="A204" s="14"/>
      <c r="B204" s="249"/>
      <c r="C204" s="250"/>
      <c r="D204" s="233" t="s">
        <v>185</v>
      </c>
      <c r="E204" s="251" t="s">
        <v>1</v>
      </c>
      <c r="F204" s="252" t="s">
        <v>79</v>
      </c>
      <c r="G204" s="250"/>
      <c r="H204" s="253">
        <v>0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9" t="s">
        <v>185</v>
      </c>
      <c r="AU204" s="259" t="s">
        <v>89</v>
      </c>
      <c r="AV204" s="14" t="s">
        <v>89</v>
      </c>
      <c r="AW204" s="14" t="s">
        <v>36</v>
      </c>
      <c r="AX204" s="14" t="s">
        <v>79</v>
      </c>
      <c r="AY204" s="259" t="s">
        <v>121</v>
      </c>
    </row>
    <row r="205" s="13" customFormat="1">
      <c r="A205" s="13"/>
      <c r="B205" s="239"/>
      <c r="C205" s="240"/>
      <c r="D205" s="233" t="s">
        <v>185</v>
      </c>
      <c r="E205" s="241" t="s">
        <v>1</v>
      </c>
      <c r="F205" s="242" t="s">
        <v>197</v>
      </c>
      <c r="G205" s="240"/>
      <c r="H205" s="241" t="s">
        <v>1</v>
      </c>
      <c r="I205" s="243"/>
      <c r="J205" s="240"/>
      <c r="K205" s="240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185</v>
      </c>
      <c r="AU205" s="248" t="s">
        <v>89</v>
      </c>
      <c r="AV205" s="13" t="s">
        <v>87</v>
      </c>
      <c r="AW205" s="13" t="s">
        <v>36</v>
      </c>
      <c r="AX205" s="13" t="s">
        <v>79</v>
      </c>
      <c r="AY205" s="248" t="s">
        <v>121</v>
      </c>
    </row>
    <row r="206" s="14" customFormat="1">
      <c r="A206" s="14"/>
      <c r="B206" s="249"/>
      <c r="C206" s="250"/>
      <c r="D206" s="233" t="s">
        <v>185</v>
      </c>
      <c r="E206" s="251" t="s">
        <v>1</v>
      </c>
      <c r="F206" s="252" t="s">
        <v>198</v>
      </c>
      <c r="G206" s="250"/>
      <c r="H206" s="253">
        <v>11.6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9" t="s">
        <v>185</v>
      </c>
      <c r="AU206" s="259" t="s">
        <v>89</v>
      </c>
      <c r="AV206" s="14" t="s">
        <v>89</v>
      </c>
      <c r="AW206" s="14" t="s">
        <v>36</v>
      </c>
      <c r="AX206" s="14" t="s">
        <v>79</v>
      </c>
      <c r="AY206" s="259" t="s">
        <v>121</v>
      </c>
    </row>
    <row r="207" s="13" customFormat="1">
      <c r="A207" s="13"/>
      <c r="B207" s="239"/>
      <c r="C207" s="240"/>
      <c r="D207" s="233" t="s">
        <v>185</v>
      </c>
      <c r="E207" s="241" t="s">
        <v>1</v>
      </c>
      <c r="F207" s="242" t="s">
        <v>199</v>
      </c>
      <c r="G207" s="240"/>
      <c r="H207" s="241" t="s">
        <v>1</v>
      </c>
      <c r="I207" s="243"/>
      <c r="J207" s="240"/>
      <c r="K207" s="240"/>
      <c r="L207" s="244"/>
      <c r="M207" s="245"/>
      <c r="N207" s="246"/>
      <c r="O207" s="246"/>
      <c r="P207" s="246"/>
      <c r="Q207" s="246"/>
      <c r="R207" s="246"/>
      <c r="S207" s="246"/>
      <c r="T207" s="24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8" t="s">
        <v>185</v>
      </c>
      <c r="AU207" s="248" t="s">
        <v>89</v>
      </c>
      <c r="AV207" s="13" t="s">
        <v>87</v>
      </c>
      <c r="AW207" s="13" t="s">
        <v>36</v>
      </c>
      <c r="AX207" s="13" t="s">
        <v>79</v>
      </c>
      <c r="AY207" s="248" t="s">
        <v>121</v>
      </c>
    </row>
    <row r="208" s="14" customFormat="1">
      <c r="A208" s="14"/>
      <c r="B208" s="249"/>
      <c r="C208" s="250"/>
      <c r="D208" s="233" t="s">
        <v>185</v>
      </c>
      <c r="E208" s="251" t="s">
        <v>1</v>
      </c>
      <c r="F208" s="252" t="s">
        <v>79</v>
      </c>
      <c r="G208" s="250"/>
      <c r="H208" s="253">
        <v>0</v>
      </c>
      <c r="I208" s="254"/>
      <c r="J208" s="250"/>
      <c r="K208" s="250"/>
      <c r="L208" s="255"/>
      <c r="M208" s="256"/>
      <c r="N208" s="257"/>
      <c r="O208" s="257"/>
      <c r="P208" s="257"/>
      <c r="Q208" s="257"/>
      <c r="R208" s="257"/>
      <c r="S208" s="257"/>
      <c r="T208" s="25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9" t="s">
        <v>185</v>
      </c>
      <c r="AU208" s="259" t="s">
        <v>89</v>
      </c>
      <c r="AV208" s="14" t="s">
        <v>89</v>
      </c>
      <c r="AW208" s="14" t="s">
        <v>36</v>
      </c>
      <c r="AX208" s="14" t="s">
        <v>79</v>
      </c>
      <c r="AY208" s="259" t="s">
        <v>121</v>
      </c>
    </row>
    <row r="209" s="13" customFormat="1">
      <c r="A209" s="13"/>
      <c r="B209" s="239"/>
      <c r="C209" s="240"/>
      <c r="D209" s="233" t="s">
        <v>185</v>
      </c>
      <c r="E209" s="241" t="s">
        <v>1</v>
      </c>
      <c r="F209" s="242" t="s">
        <v>200</v>
      </c>
      <c r="G209" s="240"/>
      <c r="H209" s="241" t="s">
        <v>1</v>
      </c>
      <c r="I209" s="243"/>
      <c r="J209" s="240"/>
      <c r="K209" s="240"/>
      <c r="L209" s="244"/>
      <c r="M209" s="245"/>
      <c r="N209" s="246"/>
      <c r="O209" s="246"/>
      <c r="P209" s="246"/>
      <c r="Q209" s="246"/>
      <c r="R209" s="246"/>
      <c r="S209" s="246"/>
      <c r="T209" s="24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8" t="s">
        <v>185</v>
      </c>
      <c r="AU209" s="248" t="s">
        <v>89</v>
      </c>
      <c r="AV209" s="13" t="s">
        <v>87</v>
      </c>
      <c r="AW209" s="13" t="s">
        <v>36</v>
      </c>
      <c r="AX209" s="13" t="s">
        <v>79</v>
      </c>
      <c r="AY209" s="248" t="s">
        <v>121</v>
      </c>
    </row>
    <row r="210" s="14" customFormat="1">
      <c r="A210" s="14"/>
      <c r="B210" s="249"/>
      <c r="C210" s="250"/>
      <c r="D210" s="233" t="s">
        <v>185</v>
      </c>
      <c r="E210" s="251" t="s">
        <v>1</v>
      </c>
      <c r="F210" s="252" t="s">
        <v>79</v>
      </c>
      <c r="G210" s="250"/>
      <c r="H210" s="253">
        <v>0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9" t="s">
        <v>185</v>
      </c>
      <c r="AU210" s="259" t="s">
        <v>89</v>
      </c>
      <c r="AV210" s="14" t="s">
        <v>89</v>
      </c>
      <c r="AW210" s="14" t="s">
        <v>36</v>
      </c>
      <c r="AX210" s="14" t="s">
        <v>79</v>
      </c>
      <c r="AY210" s="259" t="s">
        <v>121</v>
      </c>
    </row>
    <row r="211" s="13" customFormat="1">
      <c r="A211" s="13"/>
      <c r="B211" s="239"/>
      <c r="C211" s="240"/>
      <c r="D211" s="233" t="s">
        <v>185</v>
      </c>
      <c r="E211" s="241" t="s">
        <v>1</v>
      </c>
      <c r="F211" s="242" t="s">
        <v>201</v>
      </c>
      <c r="G211" s="240"/>
      <c r="H211" s="241" t="s">
        <v>1</v>
      </c>
      <c r="I211" s="243"/>
      <c r="J211" s="240"/>
      <c r="K211" s="240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185</v>
      </c>
      <c r="AU211" s="248" t="s">
        <v>89</v>
      </c>
      <c r="AV211" s="13" t="s">
        <v>87</v>
      </c>
      <c r="AW211" s="13" t="s">
        <v>36</v>
      </c>
      <c r="AX211" s="13" t="s">
        <v>79</v>
      </c>
      <c r="AY211" s="248" t="s">
        <v>121</v>
      </c>
    </row>
    <row r="212" s="14" customFormat="1">
      <c r="A212" s="14"/>
      <c r="B212" s="249"/>
      <c r="C212" s="250"/>
      <c r="D212" s="233" t="s">
        <v>185</v>
      </c>
      <c r="E212" s="251" t="s">
        <v>1</v>
      </c>
      <c r="F212" s="252" t="s">
        <v>79</v>
      </c>
      <c r="G212" s="250"/>
      <c r="H212" s="253">
        <v>0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9" t="s">
        <v>185</v>
      </c>
      <c r="AU212" s="259" t="s">
        <v>89</v>
      </c>
      <c r="AV212" s="14" t="s">
        <v>89</v>
      </c>
      <c r="AW212" s="14" t="s">
        <v>36</v>
      </c>
      <c r="AX212" s="14" t="s">
        <v>79</v>
      </c>
      <c r="AY212" s="259" t="s">
        <v>121</v>
      </c>
    </row>
    <row r="213" s="13" customFormat="1">
      <c r="A213" s="13"/>
      <c r="B213" s="239"/>
      <c r="C213" s="240"/>
      <c r="D213" s="233" t="s">
        <v>185</v>
      </c>
      <c r="E213" s="241" t="s">
        <v>1</v>
      </c>
      <c r="F213" s="242" t="s">
        <v>202</v>
      </c>
      <c r="G213" s="240"/>
      <c r="H213" s="241" t="s">
        <v>1</v>
      </c>
      <c r="I213" s="243"/>
      <c r="J213" s="240"/>
      <c r="K213" s="240"/>
      <c r="L213" s="244"/>
      <c r="M213" s="245"/>
      <c r="N213" s="246"/>
      <c r="O213" s="246"/>
      <c r="P213" s="246"/>
      <c r="Q213" s="246"/>
      <c r="R213" s="246"/>
      <c r="S213" s="246"/>
      <c r="T213" s="24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8" t="s">
        <v>185</v>
      </c>
      <c r="AU213" s="248" t="s">
        <v>89</v>
      </c>
      <c r="AV213" s="13" t="s">
        <v>87</v>
      </c>
      <c r="AW213" s="13" t="s">
        <v>36</v>
      </c>
      <c r="AX213" s="13" t="s">
        <v>79</v>
      </c>
      <c r="AY213" s="248" t="s">
        <v>121</v>
      </c>
    </row>
    <row r="214" s="14" customFormat="1">
      <c r="A214" s="14"/>
      <c r="B214" s="249"/>
      <c r="C214" s="250"/>
      <c r="D214" s="233" t="s">
        <v>185</v>
      </c>
      <c r="E214" s="251" t="s">
        <v>1</v>
      </c>
      <c r="F214" s="252" t="s">
        <v>203</v>
      </c>
      <c r="G214" s="250"/>
      <c r="H214" s="253">
        <v>10.5</v>
      </c>
      <c r="I214" s="254"/>
      <c r="J214" s="250"/>
      <c r="K214" s="250"/>
      <c r="L214" s="255"/>
      <c r="M214" s="256"/>
      <c r="N214" s="257"/>
      <c r="O214" s="257"/>
      <c r="P214" s="257"/>
      <c r="Q214" s="257"/>
      <c r="R214" s="257"/>
      <c r="S214" s="257"/>
      <c r="T214" s="25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9" t="s">
        <v>185</v>
      </c>
      <c r="AU214" s="259" t="s">
        <v>89</v>
      </c>
      <c r="AV214" s="14" t="s">
        <v>89</v>
      </c>
      <c r="AW214" s="14" t="s">
        <v>36</v>
      </c>
      <c r="AX214" s="14" t="s">
        <v>79</v>
      </c>
      <c r="AY214" s="259" t="s">
        <v>121</v>
      </c>
    </row>
    <row r="215" s="13" customFormat="1">
      <c r="A215" s="13"/>
      <c r="B215" s="239"/>
      <c r="C215" s="240"/>
      <c r="D215" s="233" t="s">
        <v>185</v>
      </c>
      <c r="E215" s="241" t="s">
        <v>1</v>
      </c>
      <c r="F215" s="242" t="s">
        <v>204</v>
      </c>
      <c r="G215" s="240"/>
      <c r="H215" s="241" t="s">
        <v>1</v>
      </c>
      <c r="I215" s="243"/>
      <c r="J215" s="240"/>
      <c r="K215" s="240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185</v>
      </c>
      <c r="AU215" s="248" t="s">
        <v>89</v>
      </c>
      <c r="AV215" s="13" t="s">
        <v>87</v>
      </c>
      <c r="AW215" s="13" t="s">
        <v>36</v>
      </c>
      <c r="AX215" s="13" t="s">
        <v>79</v>
      </c>
      <c r="AY215" s="248" t="s">
        <v>121</v>
      </c>
    </row>
    <row r="216" s="14" customFormat="1">
      <c r="A216" s="14"/>
      <c r="B216" s="249"/>
      <c r="C216" s="250"/>
      <c r="D216" s="233" t="s">
        <v>185</v>
      </c>
      <c r="E216" s="251" t="s">
        <v>1</v>
      </c>
      <c r="F216" s="252" t="s">
        <v>205</v>
      </c>
      <c r="G216" s="250"/>
      <c r="H216" s="253">
        <v>12.5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185</v>
      </c>
      <c r="AU216" s="259" t="s">
        <v>89</v>
      </c>
      <c r="AV216" s="14" t="s">
        <v>89</v>
      </c>
      <c r="AW216" s="14" t="s">
        <v>36</v>
      </c>
      <c r="AX216" s="14" t="s">
        <v>79</v>
      </c>
      <c r="AY216" s="259" t="s">
        <v>121</v>
      </c>
    </row>
    <row r="217" s="15" customFormat="1">
      <c r="A217" s="15"/>
      <c r="B217" s="260"/>
      <c r="C217" s="261"/>
      <c r="D217" s="233" t="s">
        <v>185</v>
      </c>
      <c r="E217" s="262" t="s">
        <v>1</v>
      </c>
      <c r="F217" s="263" t="s">
        <v>206</v>
      </c>
      <c r="G217" s="261"/>
      <c r="H217" s="264">
        <v>61.100000000000001</v>
      </c>
      <c r="I217" s="265"/>
      <c r="J217" s="261"/>
      <c r="K217" s="261"/>
      <c r="L217" s="266"/>
      <c r="M217" s="267"/>
      <c r="N217" s="268"/>
      <c r="O217" s="268"/>
      <c r="P217" s="268"/>
      <c r="Q217" s="268"/>
      <c r="R217" s="268"/>
      <c r="S217" s="268"/>
      <c r="T217" s="269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0" t="s">
        <v>185</v>
      </c>
      <c r="AU217" s="270" t="s">
        <v>89</v>
      </c>
      <c r="AV217" s="15" t="s">
        <v>127</v>
      </c>
      <c r="AW217" s="15" t="s">
        <v>36</v>
      </c>
      <c r="AX217" s="15" t="s">
        <v>87</v>
      </c>
      <c r="AY217" s="270" t="s">
        <v>121</v>
      </c>
    </row>
    <row r="218" s="14" customFormat="1">
      <c r="A218" s="14"/>
      <c r="B218" s="249"/>
      <c r="C218" s="250"/>
      <c r="D218" s="233" t="s">
        <v>185</v>
      </c>
      <c r="E218" s="250"/>
      <c r="F218" s="252" t="s">
        <v>212</v>
      </c>
      <c r="G218" s="250"/>
      <c r="H218" s="253">
        <v>30.550000000000001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9" t="s">
        <v>185</v>
      </c>
      <c r="AU218" s="259" t="s">
        <v>89</v>
      </c>
      <c r="AV218" s="14" t="s">
        <v>89</v>
      </c>
      <c r="AW218" s="14" t="s">
        <v>4</v>
      </c>
      <c r="AX218" s="14" t="s">
        <v>87</v>
      </c>
      <c r="AY218" s="259" t="s">
        <v>121</v>
      </c>
    </row>
    <row r="219" s="2" customFormat="1" ht="33" customHeight="1">
      <c r="A219" s="38"/>
      <c r="B219" s="39"/>
      <c r="C219" s="219" t="s">
        <v>213</v>
      </c>
      <c r="D219" s="219" t="s">
        <v>123</v>
      </c>
      <c r="E219" s="220" t="s">
        <v>214</v>
      </c>
      <c r="F219" s="221" t="s">
        <v>215</v>
      </c>
      <c r="G219" s="222" t="s">
        <v>182</v>
      </c>
      <c r="H219" s="223">
        <v>61.100000000000001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44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127</v>
      </c>
      <c r="AT219" s="231" t="s">
        <v>123</v>
      </c>
      <c r="AU219" s="231" t="s">
        <v>89</v>
      </c>
      <c r="AY219" s="17" t="s">
        <v>121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87</v>
      </c>
      <c r="BK219" s="232">
        <f>ROUND(I219*H219,2)</f>
        <v>0</v>
      </c>
      <c r="BL219" s="17" t="s">
        <v>127</v>
      </c>
      <c r="BM219" s="231" t="s">
        <v>216</v>
      </c>
    </row>
    <row r="220" s="2" customFormat="1">
      <c r="A220" s="38"/>
      <c r="B220" s="39"/>
      <c r="C220" s="40"/>
      <c r="D220" s="233" t="s">
        <v>129</v>
      </c>
      <c r="E220" s="40"/>
      <c r="F220" s="234" t="s">
        <v>217</v>
      </c>
      <c r="G220" s="40"/>
      <c r="H220" s="40"/>
      <c r="I220" s="235"/>
      <c r="J220" s="40"/>
      <c r="K220" s="40"/>
      <c r="L220" s="44"/>
      <c r="M220" s="236"/>
      <c r="N220" s="237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129</v>
      </c>
      <c r="AU220" s="17" t="s">
        <v>89</v>
      </c>
    </row>
    <row r="221" s="13" customFormat="1">
      <c r="A221" s="13"/>
      <c r="B221" s="239"/>
      <c r="C221" s="240"/>
      <c r="D221" s="233" t="s">
        <v>185</v>
      </c>
      <c r="E221" s="241" t="s">
        <v>1</v>
      </c>
      <c r="F221" s="242" t="s">
        <v>186</v>
      </c>
      <c r="G221" s="240"/>
      <c r="H221" s="241" t="s">
        <v>1</v>
      </c>
      <c r="I221" s="243"/>
      <c r="J221" s="240"/>
      <c r="K221" s="240"/>
      <c r="L221" s="244"/>
      <c r="M221" s="245"/>
      <c r="N221" s="246"/>
      <c r="O221" s="246"/>
      <c r="P221" s="246"/>
      <c r="Q221" s="246"/>
      <c r="R221" s="246"/>
      <c r="S221" s="246"/>
      <c r="T221" s="24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8" t="s">
        <v>185</v>
      </c>
      <c r="AU221" s="248" t="s">
        <v>89</v>
      </c>
      <c r="AV221" s="13" t="s">
        <v>87</v>
      </c>
      <c r="AW221" s="13" t="s">
        <v>36</v>
      </c>
      <c r="AX221" s="13" t="s">
        <v>79</v>
      </c>
      <c r="AY221" s="248" t="s">
        <v>121</v>
      </c>
    </row>
    <row r="222" s="14" customFormat="1">
      <c r="A222" s="14"/>
      <c r="B222" s="249"/>
      <c r="C222" s="250"/>
      <c r="D222" s="233" t="s">
        <v>185</v>
      </c>
      <c r="E222" s="251" t="s">
        <v>1</v>
      </c>
      <c r="F222" s="252" t="s">
        <v>79</v>
      </c>
      <c r="G222" s="250"/>
      <c r="H222" s="253">
        <v>0</v>
      </c>
      <c r="I222" s="254"/>
      <c r="J222" s="250"/>
      <c r="K222" s="250"/>
      <c r="L222" s="255"/>
      <c r="M222" s="256"/>
      <c r="N222" s="257"/>
      <c r="O222" s="257"/>
      <c r="P222" s="257"/>
      <c r="Q222" s="257"/>
      <c r="R222" s="257"/>
      <c r="S222" s="257"/>
      <c r="T222" s="25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9" t="s">
        <v>185</v>
      </c>
      <c r="AU222" s="259" t="s">
        <v>89</v>
      </c>
      <c r="AV222" s="14" t="s">
        <v>89</v>
      </c>
      <c r="AW222" s="14" t="s">
        <v>36</v>
      </c>
      <c r="AX222" s="14" t="s">
        <v>79</v>
      </c>
      <c r="AY222" s="259" t="s">
        <v>121</v>
      </c>
    </row>
    <row r="223" s="13" customFormat="1">
      <c r="A223" s="13"/>
      <c r="B223" s="239"/>
      <c r="C223" s="240"/>
      <c r="D223" s="233" t="s">
        <v>185</v>
      </c>
      <c r="E223" s="241" t="s">
        <v>1</v>
      </c>
      <c r="F223" s="242" t="s">
        <v>187</v>
      </c>
      <c r="G223" s="240"/>
      <c r="H223" s="241" t="s">
        <v>1</v>
      </c>
      <c r="I223" s="243"/>
      <c r="J223" s="240"/>
      <c r="K223" s="240"/>
      <c r="L223" s="244"/>
      <c r="M223" s="245"/>
      <c r="N223" s="246"/>
      <c r="O223" s="246"/>
      <c r="P223" s="246"/>
      <c r="Q223" s="246"/>
      <c r="R223" s="246"/>
      <c r="S223" s="246"/>
      <c r="T223" s="24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8" t="s">
        <v>185</v>
      </c>
      <c r="AU223" s="248" t="s">
        <v>89</v>
      </c>
      <c r="AV223" s="13" t="s">
        <v>87</v>
      </c>
      <c r="AW223" s="13" t="s">
        <v>36</v>
      </c>
      <c r="AX223" s="13" t="s">
        <v>79</v>
      </c>
      <c r="AY223" s="248" t="s">
        <v>121</v>
      </c>
    </row>
    <row r="224" s="14" customFormat="1">
      <c r="A224" s="14"/>
      <c r="B224" s="249"/>
      <c r="C224" s="250"/>
      <c r="D224" s="233" t="s">
        <v>185</v>
      </c>
      <c r="E224" s="251" t="s">
        <v>1</v>
      </c>
      <c r="F224" s="252" t="s">
        <v>79</v>
      </c>
      <c r="G224" s="250"/>
      <c r="H224" s="253">
        <v>0</v>
      </c>
      <c r="I224" s="254"/>
      <c r="J224" s="250"/>
      <c r="K224" s="250"/>
      <c r="L224" s="255"/>
      <c r="M224" s="256"/>
      <c r="N224" s="257"/>
      <c r="O224" s="257"/>
      <c r="P224" s="257"/>
      <c r="Q224" s="257"/>
      <c r="R224" s="257"/>
      <c r="S224" s="257"/>
      <c r="T224" s="25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9" t="s">
        <v>185</v>
      </c>
      <c r="AU224" s="259" t="s">
        <v>89</v>
      </c>
      <c r="AV224" s="14" t="s">
        <v>89</v>
      </c>
      <c r="AW224" s="14" t="s">
        <v>36</v>
      </c>
      <c r="AX224" s="14" t="s">
        <v>79</v>
      </c>
      <c r="AY224" s="259" t="s">
        <v>121</v>
      </c>
    </row>
    <row r="225" s="13" customFormat="1">
      <c r="A225" s="13"/>
      <c r="B225" s="239"/>
      <c r="C225" s="240"/>
      <c r="D225" s="233" t="s">
        <v>185</v>
      </c>
      <c r="E225" s="241" t="s">
        <v>1</v>
      </c>
      <c r="F225" s="242" t="s">
        <v>188</v>
      </c>
      <c r="G225" s="240"/>
      <c r="H225" s="241" t="s">
        <v>1</v>
      </c>
      <c r="I225" s="243"/>
      <c r="J225" s="240"/>
      <c r="K225" s="240"/>
      <c r="L225" s="244"/>
      <c r="M225" s="245"/>
      <c r="N225" s="246"/>
      <c r="O225" s="246"/>
      <c r="P225" s="246"/>
      <c r="Q225" s="246"/>
      <c r="R225" s="246"/>
      <c r="S225" s="246"/>
      <c r="T225" s="24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8" t="s">
        <v>185</v>
      </c>
      <c r="AU225" s="248" t="s">
        <v>89</v>
      </c>
      <c r="AV225" s="13" t="s">
        <v>87</v>
      </c>
      <c r="AW225" s="13" t="s">
        <v>36</v>
      </c>
      <c r="AX225" s="13" t="s">
        <v>79</v>
      </c>
      <c r="AY225" s="248" t="s">
        <v>121</v>
      </c>
    </row>
    <row r="226" s="14" customFormat="1">
      <c r="A226" s="14"/>
      <c r="B226" s="249"/>
      <c r="C226" s="250"/>
      <c r="D226" s="233" t="s">
        <v>185</v>
      </c>
      <c r="E226" s="251" t="s">
        <v>1</v>
      </c>
      <c r="F226" s="252" t="s">
        <v>189</v>
      </c>
      <c r="G226" s="250"/>
      <c r="H226" s="253">
        <v>11.5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9" t="s">
        <v>185</v>
      </c>
      <c r="AU226" s="259" t="s">
        <v>89</v>
      </c>
      <c r="AV226" s="14" t="s">
        <v>89</v>
      </c>
      <c r="AW226" s="14" t="s">
        <v>36</v>
      </c>
      <c r="AX226" s="14" t="s">
        <v>79</v>
      </c>
      <c r="AY226" s="259" t="s">
        <v>121</v>
      </c>
    </row>
    <row r="227" s="13" customFormat="1">
      <c r="A227" s="13"/>
      <c r="B227" s="239"/>
      <c r="C227" s="240"/>
      <c r="D227" s="233" t="s">
        <v>185</v>
      </c>
      <c r="E227" s="241" t="s">
        <v>1</v>
      </c>
      <c r="F227" s="242" t="s">
        <v>190</v>
      </c>
      <c r="G227" s="240"/>
      <c r="H227" s="241" t="s">
        <v>1</v>
      </c>
      <c r="I227" s="243"/>
      <c r="J227" s="240"/>
      <c r="K227" s="240"/>
      <c r="L227" s="244"/>
      <c r="M227" s="245"/>
      <c r="N227" s="246"/>
      <c r="O227" s="246"/>
      <c r="P227" s="246"/>
      <c r="Q227" s="246"/>
      <c r="R227" s="246"/>
      <c r="S227" s="246"/>
      <c r="T227" s="24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8" t="s">
        <v>185</v>
      </c>
      <c r="AU227" s="248" t="s">
        <v>89</v>
      </c>
      <c r="AV227" s="13" t="s">
        <v>87</v>
      </c>
      <c r="AW227" s="13" t="s">
        <v>36</v>
      </c>
      <c r="AX227" s="13" t="s">
        <v>79</v>
      </c>
      <c r="AY227" s="248" t="s">
        <v>121</v>
      </c>
    </row>
    <row r="228" s="14" customFormat="1">
      <c r="A228" s="14"/>
      <c r="B228" s="249"/>
      <c r="C228" s="250"/>
      <c r="D228" s="233" t="s">
        <v>185</v>
      </c>
      <c r="E228" s="251" t="s">
        <v>1</v>
      </c>
      <c r="F228" s="252" t="s">
        <v>79</v>
      </c>
      <c r="G228" s="250"/>
      <c r="H228" s="253">
        <v>0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9" t="s">
        <v>185</v>
      </c>
      <c r="AU228" s="259" t="s">
        <v>89</v>
      </c>
      <c r="AV228" s="14" t="s">
        <v>89</v>
      </c>
      <c r="AW228" s="14" t="s">
        <v>36</v>
      </c>
      <c r="AX228" s="14" t="s">
        <v>79</v>
      </c>
      <c r="AY228" s="259" t="s">
        <v>121</v>
      </c>
    </row>
    <row r="229" s="13" customFormat="1">
      <c r="A229" s="13"/>
      <c r="B229" s="239"/>
      <c r="C229" s="240"/>
      <c r="D229" s="233" t="s">
        <v>185</v>
      </c>
      <c r="E229" s="241" t="s">
        <v>1</v>
      </c>
      <c r="F229" s="242" t="s">
        <v>191</v>
      </c>
      <c r="G229" s="240"/>
      <c r="H229" s="241" t="s">
        <v>1</v>
      </c>
      <c r="I229" s="243"/>
      <c r="J229" s="240"/>
      <c r="K229" s="240"/>
      <c r="L229" s="244"/>
      <c r="M229" s="245"/>
      <c r="N229" s="246"/>
      <c r="O229" s="246"/>
      <c r="P229" s="246"/>
      <c r="Q229" s="246"/>
      <c r="R229" s="246"/>
      <c r="S229" s="246"/>
      <c r="T229" s="24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8" t="s">
        <v>185</v>
      </c>
      <c r="AU229" s="248" t="s">
        <v>89</v>
      </c>
      <c r="AV229" s="13" t="s">
        <v>87</v>
      </c>
      <c r="AW229" s="13" t="s">
        <v>36</v>
      </c>
      <c r="AX229" s="13" t="s">
        <v>79</v>
      </c>
      <c r="AY229" s="248" t="s">
        <v>121</v>
      </c>
    </row>
    <row r="230" s="14" customFormat="1">
      <c r="A230" s="14"/>
      <c r="B230" s="249"/>
      <c r="C230" s="250"/>
      <c r="D230" s="233" t="s">
        <v>185</v>
      </c>
      <c r="E230" s="251" t="s">
        <v>1</v>
      </c>
      <c r="F230" s="252" t="s">
        <v>79</v>
      </c>
      <c r="G230" s="250"/>
      <c r="H230" s="253">
        <v>0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9" t="s">
        <v>185</v>
      </c>
      <c r="AU230" s="259" t="s">
        <v>89</v>
      </c>
      <c r="AV230" s="14" t="s">
        <v>89</v>
      </c>
      <c r="AW230" s="14" t="s">
        <v>36</v>
      </c>
      <c r="AX230" s="14" t="s">
        <v>79</v>
      </c>
      <c r="AY230" s="259" t="s">
        <v>121</v>
      </c>
    </row>
    <row r="231" s="13" customFormat="1">
      <c r="A231" s="13"/>
      <c r="B231" s="239"/>
      <c r="C231" s="240"/>
      <c r="D231" s="233" t="s">
        <v>185</v>
      </c>
      <c r="E231" s="241" t="s">
        <v>1</v>
      </c>
      <c r="F231" s="242" t="s">
        <v>192</v>
      </c>
      <c r="G231" s="240"/>
      <c r="H231" s="241" t="s">
        <v>1</v>
      </c>
      <c r="I231" s="243"/>
      <c r="J231" s="240"/>
      <c r="K231" s="240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185</v>
      </c>
      <c r="AU231" s="248" t="s">
        <v>89</v>
      </c>
      <c r="AV231" s="13" t="s">
        <v>87</v>
      </c>
      <c r="AW231" s="13" t="s">
        <v>36</v>
      </c>
      <c r="AX231" s="13" t="s">
        <v>79</v>
      </c>
      <c r="AY231" s="248" t="s">
        <v>121</v>
      </c>
    </row>
    <row r="232" s="14" customFormat="1">
      <c r="A232" s="14"/>
      <c r="B232" s="249"/>
      <c r="C232" s="250"/>
      <c r="D232" s="233" t="s">
        <v>185</v>
      </c>
      <c r="E232" s="251" t="s">
        <v>1</v>
      </c>
      <c r="F232" s="252" t="s">
        <v>79</v>
      </c>
      <c r="G232" s="250"/>
      <c r="H232" s="253">
        <v>0</v>
      </c>
      <c r="I232" s="254"/>
      <c r="J232" s="250"/>
      <c r="K232" s="250"/>
      <c r="L232" s="255"/>
      <c r="M232" s="256"/>
      <c r="N232" s="257"/>
      <c r="O232" s="257"/>
      <c r="P232" s="257"/>
      <c r="Q232" s="257"/>
      <c r="R232" s="257"/>
      <c r="S232" s="257"/>
      <c r="T232" s="25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9" t="s">
        <v>185</v>
      </c>
      <c r="AU232" s="259" t="s">
        <v>89</v>
      </c>
      <c r="AV232" s="14" t="s">
        <v>89</v>
      </c>
      <c r="AW232" s="14" t="s">
        <v>36</v>
      </c>
      <c r="AX232" s="14" t="s">
        <v>79</v>
      </c>
      <c r="AY232" s="259" t="s">
        <v>121</v>
      </c>
    </row>
    <row r="233" s="13" customFormat="1">
      <c r="A233" s="13"/>
      <c r="B233" s="239"/>
      <c r="C233" s="240"/>
      <c r="D233" s="233" t="s">
        <v>185</v>
      </c>
      <c r="E233" s="241" t="s">
        <v>1</v>
      </c>
      <c r="F233" s="242" t="s">
        <v>193</v>
      </c>
      <c r="G233" s="240"/>
      <c r="H233" s="241" t="s">
        <v>1</v>
      </c>
      <c r="I233" s="243"/>
      <c r="J233" s="240"/>
      <c r="K233" s="240"/>
      <c r="L233" s="244"/>
      <c r="M233" s="245"/>
      <c r="N233" s="246"/>
      <c r="O233" s="246"/>
      <c r="P233" s="246"/>
      <c r="Q233" s="246"/>
      <c r="R233" s="246"/>
      <c r="S233" s="246"/>
      <c r="T233" s="24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8" t="s">
        <v>185</v>
      </c>
      <c r="AU233" s="248" t="s">
        <v>89</v>
      </c>
      <c r="AV233" s="13" t="s">
        <v>87</v>
      </c>
      <c r="AW233" s="13" t="s">
        <v>36</v>
      </c>
      <c r="AX233" s="13" t="s">
        <v>79</v>
      </c>
      <c r="AY233" s="248" t="s">
        <v>121</v>
      </c>
    </row>
    <row r="234" s="14" customFormat="1">
      <c r="A234" s="14"/>
      <c r="B234" s="249"/>
      <c r="C234" s="250"/>
      <c r="D234" s="233" t="s">
        <v>185</v>
      </c>
      <c r="E234" s="251" t="s">
        <v>1</v>
      </c>
      <c r="F234" s="252" t="s">
        <v>79</v>
      </c>
      <c r="G234" s="250"/>
      <c r="H234" s="253">
        <v>0</v>
      </c>
      <c r="I234" s="254"/>
      <c r="J234" s="250"/>
      <c r="K234" s="250"/>
      <c r="L234" s="255"/>
      <c r="M234" s="256"/>
      <c r="N234" s="257"/>
      <c r="O234" s="257"/>
      <c r="P234" s="257"/>
      <c r="Q234" s="257"/>
      <c r="R234" s="257"/>
      <c r="S234" s="257"/>
      <c r="T234" s="25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9" t="s">
        <v>185</v>
      </c>
      <c r="AU234" s="259" t="s">
        <v>89</v>
      </c>
      <c r="AV234" s="14" t="s">
        <v>89</v>
      </c>
      <c r="AW234" s="14" t="s">
        <v>36</v>
      </c>
      <c r="AX234" s="14" t="s">
        <v>79</v>
      </c>
      <c r="AY234" s="259" t="s">
        <v>121</v>
      </c>
    </row>
    <row r="235" s="13" customFormat="1">
      <c r="A235" s="13"/>
      <c r="B235" s="239"/>
      <c r="C235" s="240"/>
      <c r="D235" s="233" t="s">
        <v>185</v>
      </c>
      <c r="E235" s="241" t="s">
        <v>1</v>
      </c>
      <c r="F235" s="242" t="s">
        <v>194</v>
      </c>
      <c r="G235" s="240"/>
      <c r="H235" s="241" t="s">
        <v>1</v>
      </c>
      <c r="I235" s="243"/>
      <c r="J235" s="240"/>
      <c r="K235" s="240"/>
      <c r="L235" s="244"/>
      <c r="M235" s="245"/>
      <c r="N235" s="246"/>
      <c r="O235" s="246"/>
      <c r="P235" s="246"/>
      <c r="Q235" s="246"/>
      <c r="R235" s="246"/>
      <c r="S235" s="246"/>
      <c r="T235" s="24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8" t="s">
        <v>185</v>
      </c>
      <c r="AU235" s="248" t="s">
        <v>89</v>
      </c>
      <c r="AV235" s="13" t="s">
        <v>87</v>
      </c>
      <c r="AW235" s="13" t="s">
        <v>36</v>
      </c>
      <c r="AX235" s="13" t="s">
        <v>79</v>
      </c>
      <c r="AY235" s="248" t="s">
        <v>121</v>
      </c>
    </row>
    <row r="236" s="14" customFormat="1">
      <c r="A236" s="14"/>
      <c r="B236" s="249"/>
      <c r="C236" s="250"/>
      <c r="D236" s="233" t="s">
        <v>185</v>
      </c>
      <c r="E236" s="251" t="s">
        <v>1</v>
      </c>
      <c r="F236" s="252" t="s">
        <v>195</v>
      </c>
      <c r="G236" s="250"/>
      <c r="H236" s="253">
        <v>15</v>
      </c>
      <c r="I236" s="254"/>
      <c r="J236" s="250"/>
      <c r="K236" s="250"/>
      <c r="L236" s="255"/>
      <c r="M236" s="256"/>
      <c r="N236" s="257"/>
      <c r="O236" s="257"/>
      <c r="P236" s="257"/>
      <c r="Q236" s="257"/>
      <c r="R236" s="257"/>
      <c r="S236" s="257"/>
      <c r="T236" s="25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9" t="s">
        <v>185</v>
      </c>
      <c r="AU236" s="259" t="s">
        <v>89</v>
      </c>
      <c r="AV236" s="14" t="s">
        <v>89</v>
      </c>
      <c r="AW236" s="14" t="s">
        <v>36</v>
      </c>
      <c r="AX236" s="14" t="s">
        <v>79</v>
      </c>
      <c r="AY236" s="259" t="s">
        <v>121</v>
      </c>
    </row>
    <row r="237" s="13" customFormat="1">
      <c r="A237" s="13"/>
      <c r="B237" s="239"/>
      <c r="C237" s="240"/>
      <c r="D237" s="233" t="s">
        <v>185</v>
      </c>
      <c r="E237" s="241" t="s">
        <v>1</v>
      </c>
      <c r="F237" s="242" t="s">
        <v>196</v>
      </c>
      <c r="G237" s="240"/>
      <c r="H237" s="241" t="s">
        <v>1</v>
      </c>
      <c r="I237" s="243"/>
      <c r="J237" s="240"/>
      <c r="K237" s="240"/>
      <c r="L237" s="244"/>
      <c r="M237" s="245"/>
      <c r="N237" s="246"/>
      <c r="O237" s="246"/>
      <c r="P237" s="246"/>
      <c r="Q237" s="246"/>
      <c r="R237" s="246"/>
      <c r="S237" s="246"/>
      <c r="T237" s="24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8" t="s">
        <v>185</v>
      </c>
      <c r="AU237" s="248" t="s">
        <v>89</v>
      </c>
      <c r="AV237" s="13" t="s">
        <v>87</v>
      </c>
      <c r="AW237" s="13" t="s">
        <v>36</v>
      </c>
      <c r="AX237" s="13" t="s">
        <v>79</v>
      </c>
      <c r="AY237" s="248" t="s">
        <v>121</v>
      </c>
    </row>
    <row r="238" s="14" customFormat="1">
      <c r="A238" s="14"/>
      <c r="B238" s="249"/>
      <c r="C238" s="250"/>
      <c r="D238" s="233" t="s">
        <v>185</v>
      </c>
      <c r="E238" s="251" t="s">
        <v>1</v>
      </c>
      <c r="F238" s="252" t="s">
        <v>79</v>
      </c>
      <c r="G238" s="250"/>
      <c r="H238" s="253">
        <v>0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9" t="s">
        <v>185</v>
      </c>
      <c r="AU238" s="259" t="s">
        <v>89</v>
      </c>
      <c r="AV238" s="14" t="s">
        <v>89</v>
      </c>
      <c r="AW238" s="14" t="s">
        <v>36</v>
      </c>
      <c r="AX238" s="14" t="s">
        <v>79</v>
      </c>
      <c r="AY238" s="259" t="s">
        <v>121</v>
      </c>
    </row>
    <row r="239" s="13" customFormat="1">
      <c r="A239" s="13"/>
      <c r="B239" s="239"/>
      <c r="C239" s="240"/>
      <c r="D239" s="233" t="s">
        <v>185</v>
      </c>
      <c r="E239" s="241" t="s">
        <v>1</v>
      </c>
      <c r="F239" s="242" t="s">
        <v>197</v>
      </c>
      <c r="G239" s="240"/>
      <c r="H239" s="241" t="s">
        <v>1</v>
      </c>
      <c r="I239" s="243"/>
      <c r="J239" s="240"/>
      <c r="K239" s="240"/>
      <c r="L239" s="244"/>
      <c r="M239" s="245"/>
      <c r="N239" s="246"/>
      <c r="O239" s="246"/>
      <c r="P239" s="246"/>
      <c r="Q239" s="246"/>
      <c r="R239" s="246"/>
      <c r="S239" s="246"/>
      <c r="T239" s="24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8" t="s">
        <v>185</v>
      </c>
      <c r="AU239" s="248" t="s">
        <v>89</v>
      </c>
      <c r="AV239" s="13" t="s">
        <v>87</v>
      </c>
      <c r="AW239" s="13" t="s">
        <v>36</v>
      </c>
      <c r="AX239" s="13" t="s">
        <v>79</v>
      </c>
      <c r="AY239" s="248" t="s">
        <v>121</v>
      </c>
    </row>
    <row r="240" s="14" customFormat="1">
      <c r="A240" s="14"/>
      <c r="B240" s="249"/>
      <c r="C240" s="250"/>
      <c r="D240" s="233" t="s">
        <v>185</v>
      </c>
      <c r="E240" s="251" t="s">
        <v>1</v>
      </c>
      <c r="F240" s="252" t="s">
        <v>198</v>
      </c>
      <c r="G240" s="250"/>
      <c r="H240" s="253">
        <v>11.6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9" t="s">
        <v>185</v>
      </c>
      <c r="AU240" s="259" t="s">
        <v>89</v>
      </c>
      <c r="AV240" s="14" t="s">
        <v>89</v>
      </c>
      <c r="AW240" s="14" t="s">
        <v>36</v>
      </c>
      <c r="AX240" s="14" t="s">
        <v>79</v>
      </c>
      <c r="AY240" s="259" t="s">
        <v>121</v>
      </c>
    </row>
    <row r="241" s="13" customFormat="1">
      <c r="A241" s="13"/>
      <c r="B241" s="239"/>
      <c r="C241" s="240"/>
      <c r="D241" s="233" t="s">
        <v>185</v>
      </c>
      <c r="E241" s="241" t="s">
        <v>1</v>
      </c>
      <c r="F241" s="242" t="s">
        <v>199</v>
      </c>
      <c r="G241" s="240"/>
      <c r="H241" s="241" t="s">
        <v>1</v>
      </c>
      <c r="I241" s="243"/>
      <c r="J241" s="240"/>
      <c r="K241" s="240"/>
      <c r="L241" s="244"/>
      <c r="M241" s="245"/>
      <c r="N241" s="246"/>
      <c r="O241" s="246"/>
      <c r="P241" s="246"/>
      <c r="Q241" s="246"/>
      <c r="R241" s="246"/>
      <c r="S241" s="246"/>
      <c r="T241" s="24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8" t="s">
        <v>185</v>
      </c>
      <c r="AU241" s="248" t="s">
        <v>89</v>
      </c>
      <c r="AV241" s="13" t="s">
        <v>87</v>
      </c>
      <c r="AW241" s="13" t="s">
        <v>36</v>
      </c>
      <c r="AX241" s="13" t="s">
        <v>79</v>
      </c>
      <c r="AY241" s="248" t="s">
        <v>121</v>
      </c>
    </row>
    <row r="242" s="14" customFormat="1">
      <c r="A242" s="14"/>
      <c r="B242" s="249"/>
      <c r="C242" s="250"/>
      <c r="D242" s="233" t="s">
        <v>185</v>
      </c>
      <c r="E242" s="251" t="s">
        <v>1</v>
      </c>
      <c r="F242" s="252" t="s">
        <v>79</v>
      </c>
      <c r="G242" s="250"/>
      <c r="H242" s="253">
        <v>0</v>
      </c>
      <c r="I242" s="254"/>
      <c r="J242" s="250"/>
      <c r="K242" s="250"/>
      <c r="L242" s="255"/>
      <c r="M242" s="256"/>
      <c r="N242" s="257"/>
      <c r="O242" s="257"/>
      <c r="P242" s="257"/>
      <c r="Q242" s="257"/>
      <c r="R242" s="257"/>
      <c r="S242" s="257"/>
      <c r="T242" s="25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9" t="s">
        <v>185</v>
      </c>
      <c r="AU242" s="259" t="s">
        <v>89</v>
      </c>
      <c r="AV242" s="14" t="s">
        <v>89</v>
      </c>
      <c r="AW242" s="14" t="s">
        <v>36</v>
      </c>
      <c r="AX242" s="14" t="s">
        <v>79</v>
      </c>
      <c r="AY242" s="259" t="s">
        <v>121</v>
      </c>
    </row>
    <row r="243" s="13" customFormat="1">
      <c r="A243" s="13"/>
      <c r="B243" s="239"/>
      <c r="C243" s="240"/>
      <c r="D243" s="233" t="s">
        <v>185</v>
      </c>
      <c r="E243" s="241" t="s">
        <v>1</v>
      </c>
      <c r="F243" s="242" t="s">
        <v>200</v>
      </c>
      <c r="G243" s="240"/>
      <c r="H243" s="241" t="s">
        <v>1</v>
      </c>
      <c r="I243" s="243"/>
      <c r="J243" s="240"/>
      <c r="K243" s="240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185</v>
      </c>
      <c r="AU243" s="248" t="s">
        <v>89</v>
      </c>
      <c r="AV243" s="13" t="s">
        <v>87</v>
      </c>
      <c r="AW243" s="13" t="s">
        <v>36</v>
      </c>
      <c r="AX243" s="13" t="s">
        <v>79</v>
      </c>
      <c r="AY243" s="248" t="s">
        <v>121</v>
      </c>
    </row>
    <row r="244" s="14" customFormat="1">
      <c r="A244" s="14"/>
      <c r="B244" s="249"/>
      <c r="C244" s="250"/>
      <c r="D244" s="233" t="s">
        <v>185</v>
      </c>
      <c r="E244" s="251" t="s">
        <v>1</v>
      </c>
      <c r="F244" s="252" t="s">
        <v>79</v>
      </c>
      <c r="G244" s="250"/>
      <c r="H244" s="253">
        <v>0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9" t="s">
        <v>185</v>
      </c>
      <c r="AU244" s="259" t="s">
        <v>89</v>
      </c>
      <c r="AV244" s="14" t="s">
        <v>89</v>
      </c>
      <c r="AW244" s="14" t="s">
        <v>36</v>
      </c>
      <c r="AX244" s="14" t="s">
        <v>79</v>
      </c>
      <c r="AY244" s="259" t="s">
        <v>121</v>
      </c>
    </row>
    <row r="245" s="13" customFormat="1">
      <c r="A245" s="13"/>
      <c r="B245" s="239"/>
      <c r="C245" s="240"/>
      <c r="D245" s="233" t="s">
        <v>185</v>
      </c>
      <c r="E245" s="241" t="s">
        <v>1</v>
      </c>
      <c r="F245" s="242" t="s">
        <v>201</v>
      </c>
      <c r="G245" s="240"/>
      <c r="H245" s="241" t="s">
        <v>1</v>
      </c>
      <c r="I245" s="243"/>
      <c r="J245" s="240"/>
      <c r="K245" s="240"/>
      <c r="L245" s="244"/>
      <c r="M245" s="245"/>
      <c r="N245" s="246"/>
      <c r="O245" s="246"/>
      <c r="P245" s="246"/>
      <c r="Q245" s="246"/>
      <c r="R245" s="246"/>
      <c r="S245" s="246"/>
      <c r="T245" s="24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8" t="s">
        <v>185</v>
      </c>
      <c r="AU245" s="248" t="s">
        <v>89</v>
      </c>
      <c r="AV245" s="13" t="s">
        <v>87</v>
      </c>
      <c r="AW245" s="13" t="s">
        <v>36</v>
      </c>
      <c r="AX245" s="13" t="s">
        <v>79</v>
      </c>
      <c r="AY245" s="248" t="s">
        <v>121</v>
      </c>
    </row>
    <row r="246" s="14" customFormat="1">
      <c r="A246" s="14"/>
      <c r="B246" s="249"/>
      <c r="C246" s="250"/>
      <c r="D246" s="233" t="s">
        <v>185</v>
      </c>
      <c r="E246" s="251" t="s">
        <v>1</v>
      </c>
      <c r="F246" s="252" t="s">
        <v>79</v>
      </c>
      <c r="G246" s="250"/>
      <c r="H246" s="253">
        <v>0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9" t="s">
        <v>185</v>
      </c>
      <c r="AU246" s="259" t="s">
        <v>89</v>
      </c>
      <c r="AV246" s="14" t="s">
        <v>89</v>
      </c>
      <c r="AW246" s="14" t="s">
        <v>36</v>
      </c>
      <c r="AX246" s="14" t="s">
        <v>79</v>
      </c>
      <c r="AY246" s="259" t="s">
        <v>121</v>
      </c>
    </row>
    <row r="247" s="13" customFormat="1">
      <c r="A247" s="13"/>
      <c r="B247" s="239"/>
      <c r="C247" s="240"/>
      <c r="D247" s="233" t="s">
        <v>185</v>
      </c>
      <c r="E247" s="241" t="s">
        <v>1</v>
      </c>
      <c r="F247" s="242" t="s">
        <v>202</v>
      </c>
      <c r="G247" s="240"/>
      <c r="H247" s="241" t="s">
        <v>1</v>
      </c>
      <c r="I247" s="243"/>
      <c r="J247" s="240"/>
      <c r="K247" s="240"/>
      <c r="L247" s="244"/>
      <c r="M247" s="245"/>
      <c r="N247" s="246"/>
      <c r="O247" s="246"/>
      <c r="P247" s="246"/>
      <c r="Q247" s="246"/>
      <c r="R247" s="246"/>
      <c r="S247" s="246"/>
      <c r="T247" s="24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8" t="s">
        <v>185</v>
      </c>
      <c r="AU247" s="248" t="s">
        <v>89</v>
      </c>
      <c r="AV247" s="13" t="s">
        <v>87</v>
      </c>
      <c r="AW247" s="13" t="s">
        <v>36</v>
      </c>
      <c r="AX247" s="13" t="s">
        <v>79</v>
      </c>
      <c r="AY247" s="248" t="s">
        <v>121</v>
      </c>
    </row>
    <row r="248" s="14" customFormat="1">
      <c r="A248" s="14"/>
      <c r="B248" s="249"/>
      <c r="C248" s="250"/>
      <c r="D248" s="233" t="s">
        <v>185</v>
      </c>
      <c r="E248" s="251" t="s">
        <v>1</v>
      </c>
      <c r="F248" s="252" t="s">
        <v>203</v>
      </c>
      <c r="G248" s="250"/>
      <c r="H248" s="253">
        <v>10.5</v>
      </c>
      <c r="I248" s="254"/>
      <c r="J248" s="250"/>
      <c r="K248" s="250"/>
      <c r="L248" s="255"/>
      <c r="M248" s="256"/>
      <c r="N248" s="257"/>
      <c r="O248" s="257"/>
      <c r="P248" s="257"/>
      <c r="Q248" s="257"/>
      <c r="R248" s="257"/>
      <c r="S248" s="257"/>
      <c r="T248" s="25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9" t="s">
        <v>185</v>
      </c>
      <c r="AU248" s="259" t="s">
        <v>89</v>
      </c>
      <c r="AV248" s="14" t="s">
        <v>89</v>
      </c>
      <c r="AW248" s="14" t="s">
        <v>36</v>
      </c>
      <c r="AX248" s="14" t="s">
        <v>79</v>
      </c>
      <c r="AY248" s="259" t="s">
        <v>121</v>
      </c>
    </row>
    <row r="249" s="13" customFormat="1">
      <c r="A249" s="13"/>
      <c r="B249" s="239"/>
      <c r="C249" s="240"/>
      <c r="D249" s="233" t="s">
        <v>185</v>
      </c>
      <c r="E249" s="241" t="s">
        <v>1</v>
      </c>
      <c r="F249" s="242" t="s">
        <v>204</v>
      </c>
      <c r="G249" s="240"/>
      <c r="H249" s="241" t="s">
        <v>1</v>
      </c>
      <c r="I249" s="243"/>
      <c r="J249" s="240"/>
      <c r="K249" s="240"/>
      <c r="L249" s="244"/>
      <c r="M249" s="245"/>
      <c r="N249" s="246"/>
      <c r="O249" s="246"/>
      <c r="P249" s="246"/>
      <c r="Q249" s="246"/>
      <c r="R249" s="246"/>
      <c r="S249" s="246"/>
      <c r="T249" s="24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8" t="s">
        <v>185</v>
      </c>
      <c r="AU249" s="248" t="s">
        <v>89</v>
      </c>
      <c r="AV249" s="13" t="s">
        <v>87</v>
      </c>
      <c r="AW249" s="13" t="s">
        <v>36</v>
      </c>
      <c r="AX249" s="13" t="s">
        <v>79</v>
      </c>
      <c r="AY249" s="248" t="s">
        <v>121</v>
      </c>
    </row>
    <row r="250" s="14" customFormat="1">
      <c r="A250" s="14"/>
      <c r="B250" s="249"/>
      <c r="C250" s="250"/>
      <c r="D250" s="233" t="s">
        <v>185</v>
      </c>
      <c r="E250" s="251" t="s">
        <v>1</v>
      </c>
      <c r="F250" s="252" t="s">
        <v>205</v>
      </c>
      <c r="G250" s="250"/>
      <c r="H250" s="253">
        <v>12.5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9" t="s">
        <v>185</v>
      </c>
      <c r="AU250" s="259" t="s">
        <v>89</v>
      </c>
      <c r="AV250" s="14" t="s">
        <v>89</v>
      </c>
      <c r="AW250" s="14" t="s">
        <v>36</v>
      </c>
      <c r="AX250" s="14" t="s">
        <v>79</v>
      </c>
      <c r="AY250" s="259" t="s">
        <v>121</v>
      </c>
    </row>
    <row r="251" s="15" customFormat="1">
      <c r="A251" s="15"/>
      <c r="B251" s="260"/>
      <c r="C251" s="261"/>
      <c r="D251" s="233" t="s">
        <v>185</v>
      </c>
      <c r="E251" s="262" t="s">
        <v>1</v>
      </c>
      <c r="F251" s="263" t="s">
        <v>206</v>
      </c>
      <c r="G251" s="261"/>
      <c r="H251" s="264">
        <v>61.100000000000001</v>
      </c>
      <c r="I251" s="265"/>
      <c r="J251" s="261"/>
      <c r="K251" s="261"/>
      <c r="L251" s="266"/>
      <c r="M251" s="267"/>
      <c r="N251" s="268"/>
      <c r="O251" s="268"/>
      <c r="P251" s="268"/>
      <c r="Q251" s="268"/>
      <c r="R251" s="268"/>
      <c r="S251" s="268"/>
      <c r="T251" s="269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0" t="s">
        <v>185</v>
      </c>
      <c r="AU251" s="270" t="s">
        <v>89</v>
      </c>
      <c r="AV251" s="15" t="s">
        <v>127</v>
      </c>
      <c r="AW251" s="15" t="s">
        <v>36</v>
      </c>
      <c r="AX251" s="15" t="s">
        <v>87</v>
      </c>
      <c r="AY251" s="270" t="s">
        <v>121</v>
      </c>
    </row>
    <row r="252" s="2" customFormat="1" ht="33" customHeight="1">
      <c r="A252" s="38"/>
      <c r="B252" s="39"/>
      <c r="C252" s="219" t="s">
        <v>218</v>
      </c>
      <c r="D252" s="219" t="s">
        <v>123</v>
      </c>
      <c r="E252" s="220" t="s">
        <v>219</v>
      </c>
      <c r="F252" s="221" t="s">
        <v>220</v>
      </c>
      <c r="G252" s="222" t="s">
        <v>182</v>
      </c>
      <c r="H252" s="223">
        <v>768.52499999999998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44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127</v>
      </c>
      <c r="AT252" s="231" t="s">
        <v>123</v>
      </c>
      <c r="AU252" s="231" t="s">
        <v>89</v>
      </c>
      <c r="AY252" s="17" t="s">
        <v>121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87</v>
      </c>
      <c r="BK252" s="232">
        <f>ROUND(I252*H252,2)</f>
        <v>0</v>
      </c>
      <c r="BL252" s="17" t="s">
        <v>127</v>
      </c>
      <c r="BM252" s="231" t="s">
        <v>221</v>
      </c>
    </row>
    <row r="253" s="2" customFormat="1">
      <c r="A253" s="38"/>
      <c r="B253" s="39"/>
      <c r="C253" s="40"/>
      <c r="D253" s="233" t="s">
        <v>129</v>
      </c>
      <c r="E253" s="40"/>
      <c r="F253" s="234" t="s">
        <v>222</v>
      </c>
      <c r="G253" s="40"/>
      <c r="H253" s="40"/>
      <c r="I253" s="235"/>
      <c r="J253" s="40"/>
      <c r="K253" s="40"/>
      <c r="L253" s="44"/>
      <c r="M253" s="236"/>
      <c r="N253" s="237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129</v>
      </c>
      <c r="AU253" s="17" t="s">
        <v>89</v>
      </c>
    </row>
    <row r="254" s="13" customFormat="1">
      <c r="A254" s="13"/>
      <c r="B254" s="239"/>
      <c r="C254" s="240"/>
      <c r="D254" s="233" t="s">
        <v>185</v>
      </c>
      <c r="E254" s="241" t="s">
        <v>1</v>
      </c>
      <c r="F254" s="242" t="s">
        <v>186</v>
      </c>
      <c r="G254" s="240"/>
      <c r="H254" s="241" t="s">
        <v>1</v>
      </c>
      <c r="I254" s="243"/>
      <c r="J254" s="240"/>
      <c r="K254" s="240"/>
      <c r="L254" s="244"/>
      <c r="M254" s="245"/>
      <c r="N254" s="246"/>
      <c r="O254" s="246"/>
      <c r="P254" s="246"/>
      <c r="Q254" s="246"/>
      <c r="R254" s="246"/>
      <c r="S254" s="246"/>
      <c r="T254" s="24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8" t="s">
        <v>185</v>
      </c>
      <c r="AU254" s="248" t="s">
        <v>89</v>
      </c>
      <c r="AV254" s="13" t="s">
        <v>87</v>
      </c>
      <c r="AW254" s="13" t="s">
        <v>36</v>
      </c>
      <c r="AX254" s="13" t="s">
        <v>79</v>
      </c>
      <c r="AY254" s="248" t="s">
        <v>121</v>
      </c>
    </row>
    <row r="255" s="14" customFormat="1">
      <c r="A255" s="14"/>
      <c r="B255" s="249"/>
      <c r="C255" s="250"/>
      <c r="D255" s="233" t="s">
        <v>185</v>
      </c>
      <c r="E255" s="251" t="s">
        <v>1</v>
      </c>
      <c r="F255" s="252" t="s">
        <v>223</v>
      </c>
      <c r="G255" s="250"/>
      <c r="H255" s="253">
        <v>91</v>
      </c>
      <c r="I255" s="254"/>
      <c r="J255" s="250"/>
      <c r="K255" s="250"/>
      <c r="L255" s="255"/>
      <c r="M255" s="256"/>
      <c r="N255" s="257"/>
      <c r="O255" s="257"/>
      <c r="P255" s="257"/>
      <c r="Q255" s="257"/>
      <c r="R255" s="257"/>
      <c r="S255" s="257"/>
      <c r="T255" s="25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9" t="s">
        <v>185</v>
      </c>
      <c r="AU255" s="259" t="s">
        <v>89</v>
      </c>
      <c r="AV255" s="14" t="s">
        <v>89</v>
      </c>
      <c r="AW255" s="14" t="s">
        <v>36</v>
      </c>
      <c r="AX255" s="14" t="s">
        <v>79</v>
      </c>
      <c r="AY255" s="259" t="s">
        <v>121</v>
      </c>
    </row>
    <row r="256" s="13" customFormat="1">
      <c r="A256" s="13"/>
      <c r="B256" s="239"/>
      <c r="C256" s="240"/>
      <c r="D256" s="233" t="s">
        <v>185</v>
      </c>
      <c r="E256" s="241" t="s">
        <v>1</v>
      </c>
      <c r="F256" s="242" t="s">
        <v>187</v>
      </c>
      <c r="G256" s="240"/>
      <c r="H256" s="241" t="s">
        <v>1</v>
      </c>
      <c r="I256" s="243"/>
      <c r="J256" s="240"/>
      <c r="K256" s="240"/>
      <c r="L256" s="244"/>
      <c r="M256" s="245"/>
      <c r="N256" s="246"/>
      <c r="O256" s="246"/>
      <c r="P256" s="246"/>
      <c r="Q256" s="246"/>
      <c r="R256" s="246"/>
      <c r="S256" s="246"/>
      <c r="T256" s="24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8" t="s">
        <v>185</v>
      </c>
      <c r="AU256" s="248" t="s">
        <v>89</v>
      </c>
      <c r="AV256" s="13" t="s">
        <v>87</v>
      </c>
      <c r="AW256" s="13" t="s">
        <v>36</v>
      </c>
      <c r="AX256" s="13" t="s">
        <v>79</v>
      </c>
      <c r="AY256" s="248" t="s">
        <v>121</v>
      </c>
    </row>
    <row r="257" s="14" customFormat="1">
      <c r="A257" s="14"/>
      <c r="B257" s="249"/>
      <c r="C257" s="250"/>
      <c r="D257" s="233" t="s">
        <v>185</v>
      </c>
      <c r="E257" s="251" t="s">
        <v>1</v>
      </c>
      <c r="F257" s="252" t="s">
        <v>224</v>
      </c>
      <c r="G257" s="250"/>
      <c r="H257" s="253">
        <v>15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9" t="s">
        <v>185</v>
      </c>
      <c r="AU257" s="259" t="s">
        <v>89</v>
      </c>
      <c r="AV257" s="14" t="s">
        <v>89</v>
      </c>
      <c r="AW257" s="14" t="s">
        <v>36</v>
      </c>
      <c r="AX257" s="14" t="s">
        <v>79</v>
      </c>
      <c r="AY257" s="259" t="s">
        <v>121</v>
      </c>
    </row>
    <row r="258" s="13" customFormat="1">
      <c r="A258" s="13"/>
      <c r="B258" s="239"/>
      <c r="C258" s="240"/>
      <c r="D258" s="233" t="s">
        <v>185</v>
      </c>
      <c r="E258" s="241" t="s">
        <v>1</v>
      </c>
      <c r="F258" s="242" t="s">
        <v>188</v>
      </c>
      <c r="G258" s="240"/>
      <c r="H258" s="241" t="s">
        <v>1</v>
      </c>
      <c r="I258" s="243"/>
      <c r="J258" s="240"/>
      <c r="K258" s="240"/>
      <c r="L258" s="244"/>
      <c r="M258" s="245"/>
      <c r="N258" s="246"/>
      <c r="O258" s="246"/>
      <c r="P258" s="246"/>
      <c r="Q258" s="246"/>
      <c r="R258" s="246"/>
      <c r="S258" s="246"/>
      <c r="T258" s="24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8" t="s">
        <v>185</v>
      </c>
      <c r="AU258" s="248" t="s">
        <v>89</v>
      </c>
      <c r="AV258" s="13" t="s">
        <v>87</v>
      </c>
      <c r="AW258" s="13" t="s">
        <v>36</v>
      </c>
      <c r="AX258" s="13" t="s">
        <v>79</v>
      </c>
      <c r="AY258" s="248" t="s">
        <v>121</v>
      </c>
    </row>
    <row r="259" s="14" customFormat="1">
      <c r="A259" s="14"/>
      <c r="B259" s="249"/>
      <c r="C259" s="250"/>
      <c r="D259" s="233" t="s">
        <v>185</v>
      </c>
      <c r="E259" s="251" t="s">
        <v>1</v>
      </c>
      <c r="F259" s="252" t="s">
        <v>79</v>
      </c>
      <c r="G259" s="250"/>
      <c r="H259" s="253">
        <v>0</v>
      </c>
      <c r="I259" s="254"/>
      <c r="J259" s="250"/>
      <c r="K259" s="250"/>
      <c r="L259" s="255"/>
      <c r="M259" s="256"/>
      <c r="N259" s="257"/>
      <c r="O259" s="257"/>
      <c r="P259" s="257"/>
      <c r="Q259" s="257"/>
      <c r="R259" s="257"/>
      <c r="S259" s="257"/>
      <c r="T259" s="25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9" t="s">
        <v>185</v>
      </c>
      <c r="AU259" s="259" t="s">
        <v>89</v>
      </c>
      <c r="AV259" s="14" t="s">
        <v>89</v>
      </c>
      <c r="AW259" s="14" t="s">
        <v>36</v>
      </c>
      <c r="AX259" s="14" t="s">
        <v>79</v>
      </c>
      <c r="AY259" s="259" t="s">
        <v>121</v>
      </c>
    </row>
    <row r="260" s="13" customFormat="1">
      <c r="A260" s="13"/>
      <c r="B260" s="239"/>
      <c r="C260" s="240"/>
      <c r="D260" s="233" t="s">
        <v>185</v>
      </c>
      <c r="E260" s="241" t="s">
        <v>1</v>
      </c>
      <c r="F260" s="242" t="s">
        <v>190</v>
      </c>
      <c r="G260" s="240"/>
      <c r="H260" s="241" t="s">
        <v>1</v>
      </c>
      <c r="I260" s="243"/>
      <c r="J260" s="240"/>
      <c r="K260" s="240"/>
      <c r="L260" s="244"/>
      <c r="M260" s="245"/>
      <c r="N260" s="246"/>
      <c r="O260" s="246"/>
      <c r="P260" s="246"/>
      <c r="Q260" s="246"/>
      <c r="R260" s="246"/>
      <c r="S260" s="246"/>
      <c r="T260" s="24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8" t="s">
        <v>185</v>
      </c>
      <c r="AU260" s="248" t="s">
        <v>89</v>
      </c>
      <c r="AV260" s="13" t="s">
        <v>87</v>
      </c>
      <c r="AW260" s="13" t="s">
        <v>36</v>
      </c>
      <c r="AX260" s="13" t="s">
        <v>79</v>
      </c>
      <c r="AY260" s="248" t="s">
        <v>121</v>
      </c>
    </row>
    <row r="261" s="14" customFormat="1">
      <c r="A261" s="14"/>
      <c r="B261" s="249"/>
      <c r="C261" s="250"/>
      <c r="D261" s="233" t="s">
        <v>185</v>
      </c>
      <c r="E261" s="251" t="s">
        <v>1</v>
      </c>
      <c r="F261" s="252" t="s">
        <v>79</v>
      </c>
      <c r="G261" s="250"/>
      <c r="H261" s="253">
        <v>0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9" t="s">
        <v>185</v>
      </c>
      <c r="AU261" s="259" t="s">
        <v>89</v>
      </c>
      <c r="AV261" s="14" t="s">
        <v>89</v>
      </c>
      <c r="AW261" s="14" t="s">
        <v>36</v>
      </c>
      <c r="AX261" s="14" t="s">
        <v>79</v>
      </c>
      <c r="AY261" s="259" t="s">
        <v>121</v>
      </c>
    </row>
    <row r="262" s="13" customFormat="1">
      <c r="A262" s="13"/>
      <c r="B262" s="239"/>
      <c r="C262" s="240"/>
      <c r="D262" s="233" t="s">
        <v>185</v>
      </c>
      <c r="E262" s="241" t="s">
        <v>1</v>
      </c>
      <c r="F262" s="242" t="s">
        <v>191</v>
      </c>
      <c r="G262" s="240"/>
      <c r="H262" s="241" t="s">
        <v>1</v>
      </c>
      <c r="I262" s="243"/>
      <c r="J262" s="240"/>
      <c r="K262" s="240"/>
      <c r="L262" s="244"/>
      <c r="M262" s="245"/>
      <c r="N262" s="246"/>
      <c r="O262" s="246"/>
      <c r="P262" s="246"/>
      <c r="Q262" s="246"/>
      <c r="R262" s="246"/>
      <c r="S262" s="246"/>
      <c r="T262" s="24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8" t="s">
        <v>185</v>
      </c>
      <c r="AU262" s="248" t="s">
        <v>89</v>
      </c>
      <c r="AV262" s="13" t="s">
        <v>87</v>
      </c>
      <c r="AW262" s="13" t="s">
        <v>36</v>
      </c>
      <c r="AX262" s="13" t="s">
        <v>79</v>
      </c>
      <c r="AY262" s="248" t="s">
        <v>121</v>
      </c>
    </row>
    <row r="263" s="14" customFormat="1">
      <c r="A263" s="14"/>
      <c r="B263" s="249"/>
      <c r="C263" s="250"/>
      <c r="D263" s="233" t="s">
        <v>185</v>
      </c>
      <c r="E263" s="251" t="s">
        <v>1</v>
      </c>
      <c r="F263" s="252" t="s">
        <v>225</v>
      </c>
      <c r="G263" s="250"/>
      <c r="H263" s="253">
        <v>168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9" t="s">
        <v>185</v>
      </c>
      <c r="AU263" s="259" t="s">
        <v>89</v>
      </c>
      <c r="AV263" s="14" t="s">
        <v>89</v>
      </c>
      <c r="AW263" s="14" t="s">
        <v>36</v>
      </c>
      <c r="AX263" s="14" t="s">
        <v>79</v>
      </c>
      <c r="AY263" s="259" t="s">
        <v>121</v>
      </c>
    </row>
    <row r="264" s="13" customFormat="1">
      <c r="A264" s="13"/>
      <c r="B264" s="239"/>
      <c r="C264" s="240"/>
      <c r="D264" s="233" t="s">
        <v>185</v>
      </c>
      <c r="E264" s="241" t="s">
        <v>1</v>
      </c>
      <c r="F264" s="242" t="s">
        <v>192</v>
      </c>
      <c r="G264" s="240"/>
      <c r="H264" s="241" t="s">
        <v>1</v>
      </c>
      <c r="I264" s="243"/>
      <c r="J264" s="240"/>
      <c r="K264" s="240"/>
      <c r="L264" s="244"/>
      <c r="M264" s="245"/>
      <c r="N264" s="246"/>
      <c r="O264" s="246"/>
      <c r="P264" s="246"/>
      <c r="Q264" s="246"/>
      <c r="R264" s="246"/>
      <c r="S264" s="246"/>
      <c r="T264" s="24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8" t="s">
        <v>185</v>
      </c>
      <c r="AU264" s="248" t="s">
        <v>89</v>
      </c>
      <c r="AV264" s="13" t="s">
        <v>87</v>
      </c>
      <c r="AW264" s="13" t="s">
        <v>36</v>
      </c>
      <c r="AX264" s="13" t="s">
        <v>79</v>
      </c>
      <c r="AY264" s="248" t="s">
        <v>121</v>
      </c>
    </row>
    <row r="265" s="14" customFormat="1">
      <c r="A265" s="14"/>
      <c r="B265" s="249"/>
      <c r="C265" s="250"/>
      <c r="D265" s="233" t="s">
        <v>185</v>
      </c>
      <c r="E265" s="251" t="s">
        <v>1</v>
      </c>
      <c r="F265" s="252" t="s">
        <v>226</v>
      </c>
      <c r="G265" s="250"/>
      <c r="H265" s="253">
        <v>108.5</v>
      </c>
      <c r="I265" s="254"/>
      <c r="J265" s="250"/>
      <c r="K265" s="250"/>
      <c r="L265" s="255"/>
      <c r="M265" s="256"/>
      <c r="N265" s="257"/>
      <c r="O265" s="257"/>
      <c r="P265" s="257"/>
      <c r="Q265" s="257"/>
      <c r="R265" s="257"/>
      <c r="S265" s="257"/>
      <c r="T265" s="25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9" t="s">
        <v>185</v>
      </c>
      <c r="AU265" s="259" t="s">
        <v>89</v>
      </c>
      <c r="AV265" s="14" t="s">
        <v>89</v>
      </c>
      <c r="AW265" s="14" t="s">
        <v>36</v>
      </c>
      <c r="AX265" s="14" t="s">
        <v>79</v>
      </c>
      <c r="AY265" s="259" t="s">
        <v>121</v>
      </c>
    </row>
    <row r="266" s="13" customFormat="1">
      <c r="A266" s="13"/>
      <c r="B266" s="239"/>
      <c r="C266" s="240"/>
      <c r="D266" s="233" t="s">
        <v>185</v>
      </c>
      <c r="E266" s="241" t="s">
        <v>1</v>
      </c>
      <c r="F266" s="242" t="s">
        <v>193</v>
      </c>
      <c r="G266" s="240"/>
      <c r="H266" s="241" t="s">
        <v>1</v>
      </c>
      <c r="I266" s="243"/>
      <c r="J266" s="240"/>
      <c r="K266" s="240"/>
      <c r="L266" s="244"/>
      <c r="M266" s="245"/>
      <c r="N266" s="246"/>
      <c r="O266" s="246"/>
      <c r="P266" s="246"/>
      <c r="Q266" s="246"/>
      <c r="R266" s="246"/>
      <c r="S266" s="246"/>
      <c r="T266" s="24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8" t="s">
        <v>185</v>
      </c>
      <c r="AU266" s="248" t="s">
        <v>89</v>
      </c>
      <c r="AV266" s="13" t="s">
        <v>87</v>
      </c>
      <c r="AW266" s="13" t="s">
        <v>36</v>
      </c>
      <c r="AX266" s="13" t="s">
        <v>79</v>
      </c>
      <c r="AY266" s="248" t="s">
        <v>121</v>
      </c>
    </row>
    <row r="267" s="14" customFormat="1">
      <c r="A267" s="14"/>
      <c r="B267" s="249"/>
      <c r="C267" s="250"/>
      <c r="D267" s="233" t="s">
        <v>185</v>
      </c>
      <c r="E267" s="251" t="s">
        <v>1</v>
      </c>
      <c r="F267" s="252" t="s">
        <v>79</v>
      </c>
      <c r="G267" s="250"/>
      <c r="H267" s="253">
        <v>0</v>
      </c>
      <c r="I267" s="254"/>
      <c r="J267" s="250"/>
      <c r="K267" s="250"/>
      <c r="L267" s="255"/>
      <c r="M267" s="256"/>
      <c r="N267" s="257"/>
      <c r="O267" s="257"/>
      <c r="P267" s="257"/>
      <c r="Q267" s="257"/>
      <c r="R267" s="257"/>
      <c r="S267" s="257"/>
      <c r="T267" s="25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9" t="s">
        <v>185</v>
      </c>
      <c r="AU267" s="259" t="s">
        <v>89</v>
      </c>
      <c r="AV267" s="14" t="s">
        <v>89</v>
      </c>
      <c r="AW267" s="14" t="s">
        <v>36</v>
      </c>
      <c r="AX267" s="14" t="s">
        <v>79</v>
      </c>
      <c r="AY267" s="259" t="s">
        <v>121</v>
      </c>
    </row>
    <row r="268" s="13" customFormat="1">
      <c r="A268" s="13"/>
      <c r="B268" s="239"/>
      <c r="C268" s="240"/>
      <c r="D268" s="233" t="s">
        <v>185</v>
      </c>
      <c r="E268" s="241" t="s">
        <v>1</v>
      </c>
      <c r="F268" s="242" t="s">
        <v>194</v>
      </c>
      <c r="G268" s="240"/>
      <c r="H268" s="241" t="s">
        <v>1</v>
      </c>
      <c r="I268" s="243"/>
      <c r="J268" s="240"/>
      <c r="K268" s="240"/>
      <c r="L268" s="244"/>
      <c r="M268" s="245"/>
      <c r="N268" s="246"/>
      <c r="O268" s="246"/>
      <c r="P268" s="246"/>
      <c r="Q268" s="246"/>
      <c r="R268" s="246"/>
      <c r="S268" s="246"/>
      <c r="T268" s="24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8" t="s">
        <v>185</v>
      </c>
      <c r="AU268" s="248" t="s">
        <v>89</v>
      </c>
      <c r="AV268" s="13" t="s">
        <v>87</v>
      </c>
      <c r="AW268" s="13" t="s">
        <v>36</v>
      </c>
      <c r="AX268" s="13" t="s">
        <v>79</v>
      </c>
      <c r="AY268" s="248" t="s">
        <v>121</v>
      </c>
    </row>
    <row r="269" s="14" customFormat="1">
      <c r="A269" s="14"/>
      <c r="B269" s="249"/>
      <c r="C269" s="250"/>
      <c r="D269" s="233" t="s">
        <v>185</v>
      </c>
      <c r="E269" s="251" t="s">
        <v>1</v>
      </c>
      <c r="F269" s="252" t="s">
        <v>227</v>
      </c>
      <c r="G269" s="250"/>
      <c r="H269" s="253">
        <v>7.5</v>
      </c>
      <c r="I269" s="254"/>
      <c r="J269" s="250"/>
      <c r="K269" s="250"/>
      <c r="L269" s="255"/>
      <c r="M269" s="256"/>
      <c r="N269" s="257"/>
      <c r="O269" s="257"/>
      <c r="P269" s="257"/>
      <c r="Q269" s="257"/>
      <c r="R269" s="257"/>
      <c r="S269" s="257"/>
      <c r="T269" s="25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9" t="s">
        <v>185</v>
      </c>
      <c r="AU269" s="259" t="s">
        <v>89</v>
      </c>
      <c r="AV269" s="14" t="s">
        <v>89</v>
      </c>
      <c r="AW269" s="14" t="s">
        <v>36</v>
      </c>
      <c r="AX269" s="14" t="s">
        <v>79</v>
      </c>
      <c r="AY269" s="259" t="s">
        <v>121</v>
      </c>
    </row>
    <row r="270" s="13" customFormat="1">
      <c r="A270" s="13"/>
      <c r="B270" s="239"/>
      <c r="C270" s="240"/>
      <c r="D270" s="233" t="s">
        <v>185</v>
      </c>
      <c r="E270" s="241" t="s">
        <v>1</v>
      </c>
      <c r="F270" s="242" t="s">
        <v>196</v>
      </c>
      <c r="G270" s="240"/>
      <c r="H270" s="241" t="s">
        <v>1</v>
      </c>
      <c r="I270" s="243"/>
      <c r="J270" s="240"/>
      <c r="K270" s="240"/>
      <c r="L270" s="244"/>
      <c r="M270" s="245"/>
      <c r="N270" s="246"/>
      <c r="O270" s="246"/>
      <c r="P270" s="246"/>
      <c r="Q270" s="246"/>
      <c r="R270" s="246"/>
      <c r="S270" s="246"/>
      <c r="T270" s="24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8" t="s">
        <v>185</v>
      </c>
      <c r="AU270" s="248" t="s">
        <v>89</v>
      </c>
      <c r="AV270" s="13" t="s">
        <v>87</v>
      </c>
      <c r="AW270" s="13" t="s">
        <v>36</v>
      </c>
      <c r="AX270" s="13" t="s">
        <v>79</v>
      </c>
      <c r="AY270" s="248" t="s">
        <v>121</v>
      </c>
    </row>
    <row r="271" s="14" customFormat="1">
      <c r="A271" s="14"/>
      <c r="B271" s="249"/>
      <c r="C271" s="250"/>
      <c r="D271" s="233" t="s">
        <v>185</v>
      </c>
      <c r="E271" s="251" t="s">
        <v>1</v>
      </c>
      <c r="F271" s="252" t="s">
        <v>228</v>
      </c>
      <c r="G271" s="250"/>
      <c r="H271" s="253">
        <v>28</v>
      </c>
      <c r="I271" s="254"/>
      <c r="J271" s="250"/>
      <c r="K271" s="250"/>
      <c r="L271" s="255"/>
      <c r="M271" s="256"/>
      <c r="N271" s="257"/>
      <c r="O271" s="257"/>
      <c r="P271" s="257"/>
      <c r="Q271" s="257"/>
      <c r="R271" s="257"/>
      <c r="S271" s="257"/>
      <c r="T271" s="25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9" t="s">
        <v>185</v>
      </c>
      <c r="AU271" s="259" t="s">
        <v>89</v>
      </c>
      <c r="AV271" s="14" t="s">
        <v>89</v>
      </c>
      <c r="AW271" s="14" t="s">
        <v>36</v>
      </c>
      <c r="AX271" s="14" t="s">
        <v>79</v>
      </c>
      <c r="AY271" s="259" t="s">
        <v>121</v>
      </c>
    </row>
    <row r="272" s="13" customFormat="1">
      <c r="A272" s="13"/>
      <c r="B272" s="239"/>
      <c r="C272" s="240"/>
      <c r="D272" s="233" t="s">
        <v>185</v>
      </c>
      <c r="E272" s="241" t="s">
        <v>1</v>
      </c>
      <c r="F272" s="242" t="s">
        <v>197</v>
      </c>
      <c r="G272" s="240"/>
      <c r="H272" s="241" t="s">
        <v>1</v>
      </c>
      <c r="I272" s="243"/>
      <c r="J272" s="240"/>
      <c r="K272" s="240"/>
      <c r="L272" s="244"/>
      <c r="M272" s="245"/>
      <c r="N272" s="246"/>
      <c r="O272" s="246"/>
      <c r="P272" s="246"/>
      <c r="Q272" s="246"/>
      <c r="R272" s="246"/>
      <c r="S272" s="246"/>
      <c r="T272" s="24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8" t="s">
        <v>185</v>
      </c>
      <c r="AU272" s="248" t="s">
        <v>89</v>
      </c>
      <c r="AV272" s="13" t="s">
        <v>87</v>
      </c>
      <c r="AW272" s="13" t="s">
        <v>36</v>
      </c>
      <c r="AX272" s="13" t="s">
        <v>79</v>
      </c>
      <c r="AY272" s="248" t="s">
        <v>121</v>
      </c>
    </row>
    <row r="273" s="14" customFormat="1">
      <c r="A273" s="14"/>
      <c r="B273" s="249"/>
      <c r="C273" s="250"/>
      <c r="D273" s="233" t="s">
        <v>185</v>
      </c>
      <c r="E273" s="251" t="s">
        <v>1</v>
      </c>
      <c r="F273" s="252" t="s">
        <v>79</v>
      </c>
      <c r="G273" s="250"/>
      <c r="H273" s="253">
        <v>0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9" t="s">
        <v>185</v>
      </c>
      <c r="AU273" s="259" t="s">
        <v>89</v>
      </c>
      <c r="AV273" s="14" t="s">
        <v>89</v>
      </c>
      <c r="AW273" s="14" t="s">
        <v>36</v>
      </c>
      <c r="AX273" s="14" t="s">
        <v>79</v>
      </c>
      <c r="AY273" s="259" t="s">
        <v>121</v>
      </c>
    </row>
    <row r="274" s="13" customFormat="1">
      <c r="A274" s="13"/>
      <c r="B274" s="239"/>
      <c r="C274" s="240"/>
      <c r="D274" s="233" t="s">
        <v>185</v>
      </c>
      <c r="E274" s="241" t="s">
        <v>1</v>
      </c>
      <c r="F274" s="242" t="s">
        <v>199</v>
      </c>
      <c r="G274" s="240"/>
      <c r="H274" s="241" t="s">
        <v>1</v>
      </c>
      <c r="I274" s="243"/>
      <c r="J274" s="240"/>
      <c r="K274" s="240"/>
      <c r="L274" s="244"/>
      <c r="M274" s="245"/>
      <c r="N274" s="246"/>
      <c r="O274" s="246"/>
      <c r="P274" s="246"/>
      <c r="Q274" s="246"/>
      <c r="R274" s="246"/>
      <c r="S274" s="246"/>
      <c r="T274" s="24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8" t="s">
        <v>185</v>
      </c>
      <c r="AU274" s="248" t="s">
        <v>89</v>
      </c>
      <c r="AV274" s="13" t="s">
        <v>87</v>
      </c>
      <c r="AW274" s="13" t="s">
        <v>36</v>
      </c>
      <c r="AX274" s="13" t="s">
        <v>79</v>
      </c>
      <c r="AY274" s="248" t="s">
        <v>121</v>
      </c>
    </row>
    <row r="275" s="14" customFormat="1">
      <c r="A275" s="14"/>
      <c r="B275" s="249"/>
      <c r="C275" s="250"/>
      <c r="D275" s="233" t="s">
        <v>185</v>
      </c>
      <c r="E275" s="251" t="s">
        <v>1</v>
      </c>
      <c r="F275" s="252" t="s">
        <v>229</v>
      </c>
      <c r="G275" s="250"/>
      <c r="H275" s="253">
        <v>15.4</v>
      </c>
      <c r="I275" s="254"/>
      <c r="J275" s="250"/>
      <c r="K275" s="250"/>
      <c r="L275" s="255"/>
      <c r="M275" s="256"/>
      <c r="N275" s="257"/>
      <c r="O275" s="257"/>
      <c r="P275" s="257"/>
      <c r="Q275" s="257"/>
      <c r="R275" s="257"/>
      <c r="S275" s="257"/>
      <c r="T275" s="25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9" t="s">
        <v>185</v>
      </c>
      <c r="AU275" s="259" t="s">
        <v>89</v>
      </c>
      <c r="AV275" s="14" t="s">
        <v>89</v>
      </c>
      <c r="AW275" s="14" t="s">
        <v>36</v>
      </c>
      <c r="AX275" s="14" t="s">
        <v>79</v>
      </c>
      <c r="AY275" s="259" t="s">
        <v>121</v>
      </c>
    </row>
    <row r="276" s="13" customFormat="1">
      <c r="A276" s="13"/>
      <c r="B276" s="239"/>
      <c r="C276" s="240"/>
      <c r="D276" s="233" t="s">
        <v>185</v>
      </c>
      <c r="E276" s="241" t="s">
        <v>1</v>
      </c>
      <c r="F276" s="242" t="s">
        <v>200</v>
      </c>
      <c r="G276" s="240"/>
      <c r="H276" s="241" t="s">
        <v>1</v>
      </c>
      <c r="I276" s="243"/>
      <c r="J276" s="240"/>
      <c r="K276" s="240"/>
      <c r="L276" s="244"/>
      <c r="M276" s="245"/>
      <c r="N276" s="246"/>
      <c r="O276" s="246"/>
      <c r="P276" s="246"/>
      <c r="Q276" s="246"/>
      <c r="R276" s="246"/>
      <c r="S276" s="246"/>
      <c r="T276" s="24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8" t="s">
        <v>185</v>
      </c>
      <c r="AU276" s="248" t="s">
        <v>89</v>
      </c>
      <c r="AV276" s="13" t="s">
        <v>87</v>
      </c>
      <c r="AW276" s="13" t="s">
        <v>36</v>
      </c>
      <c r="AX276" s="13" t="s">
        <v>79</v>
      </c>
      <c r="AY276" s="248" t="s">
        <v>121</v>
      </c>
    </row>
    <row r="277" s="14" customFormat="1">
      <c r="A277" s="14"/>
      <c r="B277" s="249"/>
      <c r="C277" s="250"/>
      <c r="D277" s="233" t="s">
        <v>185</v>
      </c>
      <c r="E277" s="251" t="s">
        <v>1</v>
      </c>
      <c r="F277" s="252" t="s">
        <v>230</v>
      </c>
      <c r="G277" s="250"/>
      <c r="H277" s="253">
        <v>37.5</v>
      </c>
      <c r="I277" s="254"/>
      <c r="J277" s="250"/>
      <c r="K277" s="250"/>
      <c r="L277" s="255"/>
      <c r="M277" s="256"/>
      <c r="N277" s="257"/>
      <c r="O277" s="257"/>
      <c r="P277" s="257"/>
      <c r="Q277" s="257"/>
      <c r="R277" s="257"/>
      <c r="S277" s="257"/>
      <c r="T277" s="25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9" t="s">
        <v>185</v>
      </c>
      <c r="AU277" s="259" t="s">
        <v>89</v>
      </c>
      <c r="AV277" s="14" t="s">
        <v>89</v>
      </c>
      <c r="AW277" s="14" t="s">
        <v>36</v>
      </c>
      <c r="AX277" s="14" t="s">
        <v>79</v>
      </c>
      <c r="AY277" s="259" t="s">
        <v>121</v>
      </c>
    </row>
    <row r="278" s="13" customFormat="1">
      <c r="A278" s="13"/>
      <c r="B278" s="239"/>
      <c r="C278" s="240"/>
      <c r="D278" s="233" t="s">
        <v>185</v>
      </c>
      <c r="E278" s="241" t="s">
        <v>1</v>
      </c>
      <c r="F278" s="242" t="s">
        <v>201</v>
      </c>
      <c r="G278" s="240"/>
      <c r="H278" s="241" t="s">
        <v>1</v>
      </c>
      <c r="I278" s="243"/>
      <c r="J278" s="240"/>
      <c r="K278" s="240"/>
      <c r="L278" s="244"/>
      <c r="M278" s="245"/>
      <c r="N278" s="246"/>
      <c r="O278" s="246"/>
      <c r="P278" s="246"/>
      <c r="Q278" s="246"/>
      <c r="R278" s="246"/>
      <c r="S278" s="246"/>
      <c r="T278" s="24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8" t="s">
        <v>185</v>
      </c>
      <c r="AU278" s="248" t="s">
        <v>89</v>
      </c>
      <c r="AV278" s="13" t="s">
        <v>87</v>
      </c>
      <c r="AW278" s="13" t="s">
        <v>36</v>
      </c>
      <c r="AX278" s="13" t="s">
        <v>79</v>
      </c>
      <c r="AY278" s="248" t="s">
        <v>121</v>
      </c>
    </row>
    <row r="279" s="14" customFormat="1">
      <c r="A279" s="14"/>
      <c r="B279" s="249"/>
      <c r="C279" s="250"/>
      <c r="D279" s="233" t="s">
        <v>185</v>
      </c>
      <c r="E279" s="251" t="s">
        <v>1</v>
      </c>
      <c r="F279" s="252" t="s">
        <v>231</v>
      </c>
      <c r="G279" s="250"/>
      <c r="H279" s="253">
        <v>13.125</v>
      </c>
      <c r="I279" s="254"/>
      <c r="J279" s="250"/>
      <c r="K279" s="250"/>
      <c r="L279" s="255"/>
      <c r="M279" s="256"/>
      <c r="N279" s="257"/>
      <c r="O279" s="257"/>
      <c r="P279" s="257"/>
      <c r="Q279" s="257"/>
      <c r="R279" s="257"/>
      <c r="S279" s="257"/>
      <c r="T279" s="25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9" t="s">
        <v>185</v>
      </c>
      <c r="AU279" s="259" t="s">
        <v>89</v>
      </c>
      <c r="AV279" s="14" t="s">
        <v>89</v>
      </c>
      <c r="AW279" s="14" t="s">
        <v>36</v>
      </c>
      <c r="AX279" s="14" t="s">
        <v>79</v>
      </c>
      <c r="AY279" s="259" t="s">
        <v>121</v>
      </c>
    </row>
    <row r="280" s="13" customFormat="1">
      <c r="A280" s="13"/>
      <c r="B280" s="239"/>
      <c r="C280" s="240"/>
      <c r="D280" s="233" t="s">
        <v>185</v>
      </c>
      <c r="E280" s="241" t="s">
        <v>1</v>
      </c>
      <c r="F280" s="242" t="s">
        <v>202</v>
      </c>
      <c r="G280" s="240"/>
      <c r="H280" s="241" t="s">
        <v>1</v>
      </c>
      <c r="I280" s="243"/>
      <c r="J280" s="240"/>
      <c r="K280" s="240"/>
      <c r="L280" s="244"/>
      <c r="M280" s="245"/>
      <c r="N280" s="246"/>
      <c r="O280" s="246"/>
      <c r="P280" s="246"/>
      <c r="Q280" s="246"/>
      <c r="R280" s="246"/>
      <c r="S280" s="246"/>
      <c r="T280" s="24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8" t="s">
        <v>185</v>
      </c>
      <c r="AU280" s="248" t="s">
        <v>89</v>
      </c>
      <c r="AV280" s="13" t="s">
        <v>87</v>
      </c>
      <c r="AW280" s="13" t="s">
        <v>36</v>
      </c>
      <c r="AX280" s="13" t="s">
        <v>79</v>
      </c>
      <c r="AY280" s="248" t="s">
        <v>121</v>
      </c>
    </row>
    <row r="281" s="14" customFormat="1">
      <c r="A281" s="14"/>
      <c r="B281" s="249"/>
      <c r="C281" s="250"/>
      <c r="D281" s="233" t="s">
        <v>185</v>
      </c>
      <c r="E281" s="251" t="s">
        <v>1</v>
      </c>
      <c r="F281" s="252" t="s">
        <v>232</v>
      </c>
      <c r="G281" s="250"/>
      <c r="H281" s="253">
        <v>12</v>
      </c>
      <c r="I281" s="254"/>
      <c r="J281" s="250"/>
      <c r="K281" s="250"/>
      <c r="L281" s="255"/>
      <c r="M281" s="256"/>
      <c r="N281" s="257"/>
      <c r="O281" s="257"/>
      <c r="P281" s="257"/>
      <c r="Q281" s="257"/>
      <c r="R281" s="257"/>
      <c r="S281" s="257"/>
      <c r="T281" s="25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9" t="s">
        <v>185</v>
      </c>
      <c r="AU281" s="259" t="s">
        <v>89</v>
      </c>
      <c r="AV281" s="14" t="s">
        <v>89</v>
      </c>
      <c r="AW281" s="14" t="s">
        <v>36</v>
      </c>
      <c r="AX281" s="14" t="s">
        <v>79</v>
      </c>
      <c r="AY281" s="259" t="s">
        <v>121</v>
      </c>
    </row>
    <row r="282" s="13" customFormat="1">
      <c r="A282" s="13"/>
      <c r="B282" s="239"/>
      <c r="C282" s="240"/>
      <c r="D282" s="233" t="s">
        <v>185</v>
      </c>
      <c r="E282" s="241" t="s">
        <v>1</v>
      </c>
      <c r="F282" s="242" t="s">
        <v>204</v>
      </c>
      <c r="G282" s="240"/>
      <c r="H282" s="241" t="s">
        <v>1</v>
      </c>
      <c r="I282" s="243"/>
      <c r="J282" s="240"/>
      <c r="K282" s="240"/>
      <c r="L282" s="244"/>
      <c r="M282" s="245"/>
      <c r="N282" s="246"/>
      <c r="O282" s="246"/>
      <c r="P282" s="246"/>
      <c r="Q282" s="246"/>
      <c r="R282" s="246"/>
      <c r="S282" s="246"/>
      <c r="T282" s="24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8" t="s">
        <v>185</v>
      </c>
      <c r="AU282" s="248" t="s">
        <v>89</v>
      </c>
      <c r="AV282" s="13" t="s">
        <v>87</v>
      </c>
      <c r="AW282" s="13" t="s">
        <v>36</v>
      </c>
      <c r="AX282" s="13" t="s">
        <v>79</v>
      </c>
      <c r="AY282" s="248" t="s">
        <v>121</v>
      </c>
    </row>
    <row r="283" s="14" customFormat="1">
      <c r="A283" s="14"/>
      <c r="B283" s="249"/>
      <c r="C283" s="250"/>
      <c r="D283" s="233" t="s">
        <v>185</v>
      </c>
      <c r="E283" s="251" t="s">
        <v>1</v>
      </c>
      <c r="F283" s="252" t="s">
        <v>233</v>
      </c>
      <c r="G283" s="250"/>
      <c r="H283" s="253">
        <v>72.5</v>
      </c>
      <c r="I283" s="254"/>
      <c r="J283" s="250"/>
      <c r="K283" s="250"/>
      <c r="L283" s="255"/>
      <c r="M283" s="256"/>
      <c r="N283" s="257"/>
      <c r="O283" s="257"/>
      <c r="P283" s="257"/>
      <c r="Q283" s="257"/>
      <c r="R283" s="257"/>
      <c r="S283" s="257"/>
      <c r="T283" s="25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9" t="s">
        <v>185</v>
      </c>
      <c r="AU283" s="259" t="s">
        <v>89</v>
      </c>
      <c r="AV283" s="14" t="s">
        <v>89</v>
      </c>
      <c r="AW283" s="14" t="s">
        <v>36</v>
      </c>
      <c r="AX283" s="14" t="s">
        <v>79</v>
      </c>
      <c r="AY283" s="259" t="s">
        <v>121</v>
      </c>
    </row>
    <row r="284" s="14" customFormat="1">
      <c r="A284" s="14"/>
      <c r="B284" s="249"/>
      <c r="C284" s="250"/>
      <c r="D284" s="233" t="s">
        <v>185</v>
      </c>
      <c r="E284" s="251" t="s">
        <v>1</v>
      </c>
      <c r="F284" s="252" t="s">
        <v>234</v>
      </c>
      <c r="G284" s="250"/>
      <c r="H284" s="253">
        <v>200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9" t="s">
        <v>185</v>
      </c>
      <c r="AU284" s="259" t="s">
        <v>89</v>
      </c>
      <c r="AV284" s="14" t="s">
        <v>89</v>
      </c>
      <c r="AW284" s="14" t="s">
        <v>36</v>
      </c>
      <c r="AX284" s="14" t="s">
        <v>79</v>
      </c>
      <c r="AY284" s="259" t="s">
        <v>121</v>
      </c>
    </row>
    <row r="285" s="15" customFormat="1">
      <c r="A285" s="15"/>
      <c r="B285" s="260"/>
      <c r="C285" s="261"/>
      <c r="D285" s="233" t="s">
        <v>185</v>
      </c>
      <c r="E285" s="262" t="s">
        <v>1</v>
      </c>
      <c r="F285" s="263" t="s">
        <v>206</v>
      </c>
      <c r="G285" s="261"/>
      <c r="H285" s="264">
        <v>768.52499999999998</v>
      </c>
      <c r="I285" s="265"/>
      <c r="J285" s="261"/>
      <c r="K285" s="261"/>
      <c r="L285" s="266"/>
      <c r="M285" s="267"/>
      <c r="N285" s="268"/>
      <c r="O285" s="268"/>
      <c r="P285" s="268"/>
      <c r="Q285" s="268"/>
      <c r="R285" s="268"/>
      <c r="S285" s="268"/>
      <c r="T285" s="269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0" t="s">
        <v>185</v>
      </c>
      <c r="AU285" s="270" t="s">
        <v>89</v>
      </c>
      <c r="AV285" s="15" t="s">
        <v>127</v>
      </c>
      <c r="AW285" s="15" t="s">
        <v>36</v>
      </c>
      <c r="AX285" s="15" t="s">
        <v>87</v>
      </c>
      <c r="AY285" s="270" t="s">
        <v>121</v>
      </c>
    </row>
    <row r="286" s="2" customFormat="1" ht="33" customHeight="1">
      <c r="A286" s="38"/>
      <c r="B286" s="39"/>
      <c r="C286" s="219" t="s">
        <v>235</v>
      </c>
      <c r="D286" s="219" t="s">
        <v>123</v>
      </c>
      <c r="E286" s="220" t="s">
        <v>236</v>
      </c>
      <c r="F286" s="221" t="s">
        <v>237</v>
      </c>
      <c r="G286" s="222" t="s">
        <v>182</v>
      </c>
      <c r="H286" s="223">
        <v>768.52499999999998</v>
      </c>
      <c r="I286" s="224"/>
      <c r="J286" s="225">
        <f>ROUND(I286*H286,2)</f>
        <v>0</v>
      </c>
      <c r="K286" s="226"/>
      <c r="L286" s="44"/>
      <c r="M286" s="227" t="s">
        <v>1</v>
      </c>
      <c r="N286" s="228" t="s">
        <v>44</v>
      </c>
      <c r="O286" s="91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1" t="s">
        <v>127</v>
      </c>
      <c r="AT286" s="231" t="s">
        <v>123</v>
      </c>
      <c r="AU286" s="231" t="s">
        <v>89</v>
      </c>
      <c r="AY286" s="17" t="s">
        <v>121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7" t="s">
        <v>87</v>
      </c>
      <c r="BK286" s="232">
        <f>ROUND(I286*H286,2)</f>
        <v>0</v>
      </c>
      <c r="BL286" s="17" t="s">
        <v>127</v>
      </c>
      <c r="BM286" s="231" t="s">
        <v>238</v>
      </c>
    </row>
    <row r="287" s="2" customFormat="1">
      <c r="A287" s="38"/>
      <c r="B287" s="39"/>
      <c r="C287" s="40"/>
      <c r="D287" s="233" t="s">
        <v>129</v>
      </c>
      <c r="E287" s="40"/>
      <c r="F287" s="234" t="s">
        <v>239</v>
      </c>
      <c r="G287" s="40"/>
      <c r="H287" s="40"/>
      <c r="I287" s="235"/>
      <c r="J287" s="40"/>
      <c r="K287" s="40"/>
      <c r="L287" s="44"/>
      <c r="M287" s="236"/>
      <c r="N287" s="237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129</v>
      </c>
      <c r="AU287" s="17" t="s">
        <v>89</v>
      </c>
    </row>
    <row r="288" s="2" customFormat="1" ht="33" customHeight="1">
      <c r="A288" s="38"/>
      <c r="B288" s="39"/>
      <c r="C288" s="219" t="s">
        <v>224</v>
      </c>
      <c r="D288" s="219" t="s">
        <v>123</v>
      </c>
      <c r="E288" s="220" t="s">
        <v>240</v>
      </c>
      <c r="F288" s="221" t="s">
        <v>241</v>
      </c>
      <c r="G288" s="222" t="s">
        <v>182</v>
      </c>
      <c r="H288" s="223">
        <v>292.5</v>
      </c>
      <c r="I288" s="224"/>
      <c r="J288" s="225">
        <f>ROUND(I288*H288,2)</f>
        <v>0</v>
      </c>
      <c r="K288" s="226"/>
      <c r="L288" s="44"/>
      <c r="M288" s="227" t="s">
        <v>1</v>
      </c>
      <c r="N288" s="228" t="s">
        <v>44</v>
      </c>
      <c r="O288" s="91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1" t="s">
        <v>127</v>
      </c>
      <c r="AT288" s="231" t="s">
        <v>123</v>
      </c>
      <c r="AU288" s="231" t="s">
        <v>89</v>
      </c>
      <c r="AY288" s="17" t="s">
        <v>121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7" t="s">
        <v>87</v>
      </c>
      <c r="BK288" s="232">
        <f>ROUND(I288*H288,2)</f>
        <v>0</v>
      </c>
      <c r="BL288" s="17" t="s">
        <v>127</v>
      </c>
      <c r="BM288" s="231" t="s">
        <v>242</v>
      </c>
    </row>
    <row r="289" s="2" customFormat="1">
      <c r="A289" s="38"/>
      <c r="B289" s="39"/>
      <c r="C289" s="40"/>
      <c r="D289" s="233" t="s">
        <v>129</v>
      </c>
      <c r="E289" s="40"/>
      <c r="F289" s="234" t="s">
        <v>243</v>
      </c>
      <c r="G289" s="40"/>
      <c r="H289" s="40"/>
      <c r="I289" s="235"/>
      <c r="J289" s="40"/>
      <c r="K289" s="40"/>
      <c r="L289" s="44"/>
      <c r="M289" s="236"/>
      <c r="N289" s="237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129</v>
      </c>
      <c r="AU289" s="17" t="s">
        <v>89</v>
      </c>
    </row>
    <row r="290" s="13" customFormat="1">
      <c r="A290" s="13"/>
      <c r="B290" s="239"/>
      <c r="C290" s="240"/>
      <c r="D290" s="233" t="s">
        <v>185</v>
      </c>
      <c r="E290" s="241" t="s">
        <v>1</v>
      </c>
      <c r="F290" s="242" t="s">
        <v>204</v>
      </c>
      <c r="G290" s="240"/>
      <c r="H290" s="241" t="s">
        <v>1</v>
      </c>
      <c r="I290" s="243"/>
      <c r="J290" s="240"/>
      <c r="K290" s="240"/>
      <c r="L290" s="244"/>
      <c r="M290" s="245"/>
      <c r="N290" s="246"/>
      <c r="O290" s="246"/>
      <c r="P290" s="246"/>
      <c r="Q290" s="246"/>
      <c r="R290" s="246"/>
      <c r="S290" s="246"/>
      <c r="T290" s="24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8" t="s">
        <v>185</v>
      </c>
      <c r="AU290" s="248" t="s">
        <v>89</v>
      </c>
      <c r="AV290" s="13" t="s">
        <v>87</v>
      </c>
      <c r="AW290" s="13" t="s">
        <v>36</v>
      </c>
      <c r="AX290" s="13" t="s">
        <v>79</v>
      </c>
      <c r="AY290" s="248" t="s">
        <v>121</v>
      </c>
    </row>
    <row r="291" s="14" customFormat="1">
      <c r="A291" s="14"/>
      <c r="B291" s="249"/>
      <c r="C291" s="250"/>
      <c r="D291" s="233" t="s">
        <v>185</v>
      </c>
      <c r="E291" s="251" t="s">
        <v>1</v>
      </c>
      <c r="F291" s="252" t="s">
        <v>244</v>
      </c>
      <c r="G291" s="250"/>
      <c r="H291" s="253">
        <v>292.5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9" t="s">
        <v>185</v>
      </c>
      <c r="AU291" s="259" t="s">
        <v>89</v>
      </c>
      <c r="AV291" s="14" t="s">
        <v>89</v>
      </c>
      <c r="AW291" s="14" t="s">
        <v>36</v>
      </c>
      <c r="AX291" s="14" t="s">
        <v>87</v>
      </c>
      <c r="AY291" s="259" t="s">
        <v>121</v>
      </c>
    </row>
    <row r="292" s="2" customFormat="1" ht="33" customHeight="1">
      <c r="A292" s="38"/>
      <c r="B292" s="39"/>
      <c r="C292" s="219" t="s">
        <v>245</v>
      </c>
      <c r="D292" s="219" t="s">
        <v>123</v>
      </c>
      <c r="E292" s="220" t="s">
        <v>246</v>
      </c>
      <c r="F292" s="221" t="s">
        <v>247</v>
      </c>
      <c r="G292" s="222" t="s">
        <v>182</v>
      </c>
      <c r="H292" s="223">
        <v>292.5</v>
      </c>
      <c r="I292" s="224"/>
      <c r="J292" s="225">
        <f>ROUND(I292*H292,2)</f>
        <v>0</v>
      </c>
      <c r="K292" s="226"/>
      <c r="L292" s="44"/>
      <c r="M292" s="227" t="s">
        <v>1</v>
      </c>
      <c r="N292" s="228" t="s">
        <v>44</v>
      </c>
      <c r="O292" s="91"/>
      <c r="P292" s="229">
        <f>O292*H292</f>
        <v>0</v>
      </c>
      <c r="Q292" s="229">
        <v>0</v>
      </c>
      <c r="R292" s="229">
        <f>Q292*H292</f>
        <v>0</v>
      </c>
      <c r="S292" s="229">
        <v>0</v>
      </c>
      <c r="T292" s="230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1" t="s">
        <v>127</v>
      </c>
      <c r="AT292" s="231" t="s">
        <v>123</v>
      </c>
      <c r="AU292" s="231" t="s">
        <v>89</v>
      </c>
      <c r="AY292" s="17" t="s">
        <v>121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7" t="s">
        <v>87</v>
      </c>
      <c r="BK292" s="232">
        <f>ROUND(I292*H292,2)</f>
        <v>0</v>
      </c>
      <c r="BL292" s="17" t="s">
        <v>127</v>
      </c>
      <c r="BM292" s="231" t="s">
        <v>248</v>
      </c>
    </row>
    <row r="293" s="2" customFormat="1">
      <c r="A293" s="38"/>
      <c r="B293" s="39"/>
      <c r="C293" s="40"/>
      <c r="D293" s="233" t="s">
        <v>129</v>
      </c>
      <c r="E293" s="40"/>
      <c r="F293" s="234" t="s">
        <v>249</v>
      </c>
      <c r="G293" s="40"/>
      <c r="H293" s="40"/>
      <c r="I293" s="235"/>
      <c r="J293" s="40"/>
      <c r="K293" s="40"/>
      <c r="L293" s="44"/>
      <c r="M293" s="236"/>
      <c r="N293" s="237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129</v>
      </c>
      <c r="AU293" s="17" t="s">
        <v>89</v>
      </c>
    </row>
    <row r="294" s="2" customFormat="1" ht="37.8" customHeight="1">
      <c r="A294" s="38"/>
      <c r="B294" s="39"/>
      <c r="C294" s="219" t="s">
        <v>250</v>
      </c>
      <c r="D294" s="219" t="s">
        <v>123</v>
      </c>
      <c r="E294" s="220" t="s">
        <v>251</v>
      </c>
      <c r="F294" s="221" t="s">
        <v>252</v>
      </c>
      <c r="G294" s="222" t="s">
        <v>182</v>
      </c>
      <c r="H294" s="223">
        <v>1061.0250000000001</v>
      </c>
      <c r="I294" s="224"/>
      <c r="J294" s="225">
        <f>ROUND(I294*H294,2)</f>
        <v>0</v>
      </c>
      <c r="K294" s="226"/>
      <c r="L294" s="44"/>
      <c r="M294" s="227" t="s">
        <v>1</v>
      </c>
      <c r="N294" s="228" t="s">
        <v>44</v>
      </c>
      <c r="O294" s="91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127</v>
      </c>
      <c r="AT294" s="231" t="s">
        <v>123</v>
      </c>
      <c r="AU294" s="231" t="s">
        <v>89</v>
      </c>
      <c r="AY294" s="17" t="s">
        <v>121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87</v>
      </c>
      <c r="BK294" s="232">
        <f>ROUND(I294*H294,2)</f>
        <v>0</v>
      </c>
      <c r="BL294" s="17" t="s">
        <v>127</v>
      </c>
      <c r="BM294" s="231" t="s">
        <v>253</v>
      </c>
    </row>
    <row r="295" s="2" customFormat="1">
      <c r="A295" s="38"/>
      <c r="B295" s="39"/>
      <c r="C295" s="40"/>
      <c r="D295" s="233" t="s">
        <v>129</v>
      </c>
      <c r="E295" s="40"/>
      <c r="F295" s="234" t="s">
        <v>254</v>
      </c>
      <c r="G295" s="40"/>
      <c r="H295" s="40"/>
      <c r="I295" s="235"/>
      <c r="J295" s="40"/>
      <c r="K295" s="40"/>
      <c r="L295" s="44"/>
      <c r="M295" s="236"/>
      <c r="N295" s="237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129</v>
      </c>
      <c r="AU295" s="17" t="s">
        <v>89</v>
      </c>
    </row>
    <row r="296" s="14" customFormat="1">
      <c r="A296" s="14"/>
      <c r="B296" s="249"/>
      <c r="C296" s="250"/>
      <c r="D296" s="233" t="s">
        <v>185</v>
      </c>
      <c r="E296" s="251" t="s">
        <v>1</v>
      </c>
      <c r="F296" s="252" t="s">
        <v>255</v>
      </c>
      <c r="G296" s="250"/>
      <c r="H296" s="253">
        <v>1061.0250000000001</v>
      </c>
      <c r="I296" s="254"/>
      <c r="J296" s="250"/>
      <c r="K296" s="250"/>
      <c r="L296" s="255"/>
      <c r="M296" s="256"/>
      <c r="N296" s="257"/>
      <c r="O296" s="257"/>
      <c r="P296" s="257"/>
      <c r="Q296" s="257"/>
      <c r="R296" s="257"/>
      <c r="S296" s="257"/>
      <c r="T296" s="258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9" t="s">
        <v>185</v>
      </c>
      <c r="AU296" s="259" t="s">
        <v>89</v>
      </c>
      <c r="AV296" s="14" t="s">
        <v>89</v>
      </c>
      <c r="AW296" s="14" t="s">
        <v>36</v>
      </c>
      <c r="AX296" s="14" t="s">
        <v>87</v>
      </c>
      <c r="AY296" s="259" t="s">
        <v>121</v>
      </c>
    </row>
    <row r="297" s="2" customFormat="1" ht="37.8" customHeight="1">
      <c r="A297" s="38"/>
      <c r="B297" s="39"/>
      <c r="C297" s="219" t="s">
        <v>256</v>
      </c>
      <c r="D297" s="219" t="s">
        <v>123</v>
      </c>
      <c r="E297" s="220" t="s">
        <v>257</v>
      </c>
      <c r="F297" s="221" t="s">
        <v>258</v>
      </c>
      <c r="G297" s="222" t="s">
        <v>182</v>
      </c>
      <c r="H297" s="223">
        <v>1141.5750000000001</v>
      </c>
      <c r="I297" s="224"/>
      <c r="J297" s="225">
        <f>ROUND(I297*H297,2)</f>
        <v>0</v>
      </c>
      <c r="K297" s="226"/>
      <c r="L297" s="44"/>
      <c r="M297" s="227" t="s">
        <v>1</v>
      </c>
      <c r="N297" s="228" t="s">
        <v>44</v>
      </c>
      <c r="O297" s="91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1" t="s">
        <v>127</v>
      </c>
      <c r="AT297" s="231" t="s">
        <v>123</v>
      </c>
      <c r="AU297" s="231" t="s">
        <v>89</v>
      </c>
      <c r="AY297" s="17" t="s">
        <v>121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7" t="s">
        <v>87</v>
      </c>
      <c r="BK297" s="232">
        <f>ROUND(I297*H297,2)</f>
        <v>0</v>
      </c>
      <c r="BL297" s="17" t="s">
        <v>127</v>
      </c>
      <c r="BM297" s="231" t="s">
        <v>259</v>
      </c>
    </row>
    <row r="298" s="2" customFormat="1">
      <c r="A298" s="38"/>
      <c r="B298" s="39"/>
      <c r="C298" s="40"/>
      <c r="D298" s="233" t="s">
        <v>129</v>
      </c>
      <c r="E298" s="40"/>
      <c r="F298" s="234" t="s">
        <v>260</v>
      </c>
      <c r="G298" s="40"/>
      <c r="H298" s="40"/>
      <c r="I298" s="235"/>
      <c r="J298" s="40"/>
      <c r="K298" s="40"/>
      <c r="L298" s="44"/>
      <c r="M298" s="236"/>
      <c r="N298" s="237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129</v>
      </c>
      <c r="AU298" s="17" t="s">
        <v>89</v>
      </c>
    </row>
    <row r="299" s="14" customFormat="1">
      <c r="A299" s="14"/>
      <c r="B299" s="249"/>
      <c r="C299" s="250"/>
      <c r="D299" s="233" t="s">
        <v>185</v>
      </c>
      <c r="E299" s="251" t="s">
        <v>1</v>
      </c>
      <c r="F299" s="252" t="s">
        <v>261</v>
      </c>
      <c r="G299" s="250"/>
      <c r="H299" s="253">
        <v>1141.5750000000001</v>
      </c>
      <c r="I299" s="254"/>
      <c r="J299" s="250"/>
      <c r="K299" s="250"/>
      <c r="L299" s="255"/>
      <c r="M299" s="256"/>
      <c r="N299" s="257"/>
      <c r="O299" s="257"/>
      <c r="P299" s="257"/>
      <c r="Q299" s="257"/>
      <c r="R299" s="257"/>
      <c r="S299" s="257"/>
      <c r="T299" s="258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9" t="s">
        <v>185</v>
      </c>
      <c r="AU299" s="259" t="s">
        <v>89</v>
      </c>
      <c r="AV299" s="14" t="s">
        <v>89</v>
      </c>
      <c r="AW299" s="14" t="s">
        <v>36</v>
      </c>
      <c r="AX299" s="14" t="s">
        <v>87</v>
      </c>
      <c r="AY299" s="259" t="s">
        <v>121</v>
      </c>
    </row>
    <row r="300" s="2" customFormat="1" ht="37.8" customHeight="1">
      <c r="A300" s="38"/>
      <c r="B300" s="39"/>
      <c r="C300" s="219" t="s">
        <v>262</v>
      </c>
      <c r="D300" s="219" t="s">
        <v>123</v>
      </c>
      <c r="E300" s="220" t="s">
        <v>263</v>
      </c>
      <c r="F300" s="221" t="s">
        <v>264</v>
      </c>
      <c r="G300" s="222" t="s">
        <v>182</v>
      </c>
      <c r="H300" s="223">
        <v>3424.7249999999999</v>
      </c>
      <c r="I300" s="224"/>
      <c r="J300" s="225">
        <f>ROUND(I300*H300,2)</f>
        <v>0</v>
      </c>
      <c r="K300" s="226"/>
      <c r="L300" s="44"/>
      <c r="M300" s="227" t="s">
        <v>1</v>
      </c>
      <c r="N300" s="228" t="s">
        <v>44</v>
      </c>
      <c r="O300" s="91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1" t="s">
        <v>127</v>
      </c>
      <c r="AT300" s="231" t="s">
        <v>123</v>
      </c>
      <c r="AU300" s="231" t="s">
        <v>89</v>
      </c>
      <c r="AY300" s="17" t="s">
        <v>121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7" t="s">
        <v>87</v>
      </c>
      <c r="BK300" s="232">
        <f>ROUND(I300*H300,2)</f>
        <v>0</v>
      </c>
      <c r="BL300" s="17" t="s">
        <v>127</v>
      </c>
      <c r="BM300" s="231" t="s">
        <v>265</v>
      </c>
    </row>
    <row r="301" s="2" customFormat="1">
      <c r="A301" s="38"/>
      <c r="B301" s="39"/>
      <c r="C301" s="40"/>
      <c r="D301" s="233" t="s">
        <v>129</v>
      </c>
      <c r="E301" s="40"/>
      <c r="F301" s="234" t="s">
        <v>266</v>
      </c>
      <c r="G301" s="40"/>
      <c r="H301" s="40"/>
      <c r="I301" s="235"/>
      <c r="J301" s="40"/>
      <c r="K301" s="40"/>
      <c r="L301" s="44"/>
      <c r="M301" s="236"/>
      <c r="N301" s="237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129</v>
      </c>
      <c r="AU301" s="17" t="s">
        <v>89</v>
      </c>
    </row>
    <row r="302" s="14" customFormat="1">
      <c r="A302" s="14"/>
      <c r="B302" s="249"/>
      <c r="C302" s="250"/>
      <c r="D302" s="233" t="s">
        <v>185</v>
      </c>
      <c r="E302" s="251" t="s">
        <v>1</v>
      </c>
      <c r="F302" s="252" t="s">
        <v>261</v>
      </c>
      <c r="G302" s="250"/>
      <c r="H302" s="253">
        <v>1141.5750000000001</v>
      </c>
      <c r="I302" s="254"/>
      <c r="J302" s="250"/>
      <c r="K302" s="250"/>
      <c r="L302" s="255"/>
      <c r="M302" s="256"/>
      <c r="N302" s="257"/>
      <c r="O302" s="257"/>
      <c r="P302" s="257"/>
      <c r="Q302" s="257"/>
      <c r="R302" s="257"/>
      <c r="S302" s="257"/>
      <c r="T302" s="25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9" t="s">
        <v>185</v>
      </c>
      <c r="AU302" s="259" t="s">
        <v>89</v>
      </c>
      <c r="AV302" s="14" t="s">
        <v>89</v>
      </c>
      <c r="AW302" s="14" t="s">
        <v>36</v>
      </c>
      <c r="AX302" s="14" t="s">
        <v>87</v>
      </c>
      <c r="AY302" s="259" t="s">
        <v>121</v>
      </c>
    </row>
    <row r="303" s="14" customFormat="1">
      <c r="A303" s="14"/>
      <c r="B303" s="249"/>
      <c r="C303" s="250"/>
      <c r="D303" s="233" t="s">
        <v>185</v>
      </c>
      <c r="E303" s="250"/>
      <c r="F303" s="252" t="s">
        <v>267</v>
      </c>
      <c r="G303" s="250"/>
      <c r="H303" s="253">
        <v>3424.7249999999999</v>
      </c>
      <c r="I303" s="254"/>
      <c r="J303" s="250"/>
      <c r="K303" s="250"/>
      <c r="L303" s="255"/>
      <c r="M303" s="256"/>
      <c r="N303" s="257"/>
      <c r="O303" s="257"/>
      <c r="P303" s="257"/>
      <c r="Q303" s="257"/>
      <c r="R303" s="257"/>
      <c r="S303" s="257"/>
      <c r="T303" s="25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9" t="s">
        <v>185</v>
      </c>
      <c r="AU303" s="259" t="s">
        <v>89</v>
      </c>
      <c r="AV303" s="14" t="s">
        <v>89</v>
      </c>
      <c r="AW303" s="14" t="s">
        <v>4</v>
      </c>
      <c r="AX303" s="14" t="s">
        <v>87</v>
      </c>
      <c r="AY303" s="259" t="s">
        <v>121</v>
      </c>
    </row>
    <row r="304" s="2" customFormat="1" ht="24.15" customHeight="1">
      <c r="A304" s="38"/>
      <c r="B304" s="39"/>
      <c r="C304" s="219" t="s">
        <v>268</v>
      </c>
      <c r="D304" s="219" t="s">
        <v>123</v>
      </c>
      <c r="E304" s="220" t="s">
        <v>269</v>
      </c>
      <c r="F304" s="221" t="s">
        <v>270</v>
      </c>
      <c r="G304" s="222" t="s">
        <v>182</v>
      </c>
      <c r="H304" s="223">
        <v>2333.1500000000001</v>
      </c>
      <c r="I304" s="224"/>
      <c r="J304" s="225">
        <f>ROUND(I304*H304,2)</f>
        <v>0</v>
      </c>
      <c r="K304" s="226"/>
      <c r="L304" s="44"/>
      <c r="M304" s="227" t="s">
        <v>1</v>
      </c>
      <c r="N304" s="228" t="s">
        <v>44</v>
      </c>
      <c r="O304" s="91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127</v>
      </c>
      <c r="AT304" s="231" t="s">
        <v>123</v>
      </c>
      <c r="AU304" s="231" t="s">
        <v>89</v>
      </c>
      <c r="AY304" s="17" t="s">
        <v>121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7" t="s">
        <v>87</v>
      </c>
      <c r="BK304" s="232">
        <f>ROUND(I304*H304,2)</f>
        <v>0</v>
      </c>
      <c r="BL304" s="17" t="s">
        <v>127</v>
      </c>
      <c r="BM304" s="231" t="s">
        <v>271</v>
      </c>
    </row>
    <row r="305" s="2" customFormat="1">
      <c r="A305" s="38"/>
      <c r="B305" s="39"/>
      <c r="C305" s="40"/>
      <c r="D305" s="233" t="s">
        <v>129</v>
      </c>
      <c r="E305" s="40"/>
      <c r="F305" s="234" t="s">
        <v>272</v>
      </c>
      <c r="G305" s="40"/>
      <c r="H305" s="40"/>
      <c r="I305" s="235"/>
      <c r="J305" s="40"/>
      <c r="K305" s="40"/>
      <c r="L305" s="44"/>
      <c r="M305" s="236"/>
      <c r="N305" s="237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129</v>
      </c>
      <c r="AU305" s="17" t="s">
        <v>89</v>
      </c>
    </row>
    <row r="306" s="14" customFormat="1">
      <c r="A306" s="14"/>
      <c r="B306" s="249"/>
      <c r="C306" s="250"/>
      <c r="D306" s="233" t="s">
        <v>185</v>
      </c>
      <c r="E306" s="251" t="s">
        <v>1</v>
      </c>
      <c r="F306" s="252" t="s">
        <v>273</v>
      </c>
      <c r="G306" s="250"/>
      <c r="H306" s="253">
        <v>1191.5750000000001</v>
      </c>
      <c r="I306" s="254"/>
      <c r="J306" s="250"/>
      <c r="K306" s="250"/>
      <c r="L306" s="255"/>
      <c r="M306" s="256"/>
      <c r="N306" s="257"/>
      <c r="O306" s="257"/>
      <c r="P306" s="257"/>
      <c r="Q306" s="257"/>
      <c r="R306" s="257"/>
      <c r="S306" s="257"/>
      <c r="T306" s="25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9" t="s">
        <v>185</v>
      </c>
      <c r="AU306" s="259" t="s">
        <v>89</v>
      </c>
      <c r="AV306" s="14" t="s">
        <v>89</v>
      </c>
      <c r="AW306" s="14" t="s">
        <v>36</v>
      </c>
      <c r="AX306" s="14" t="s">
        <v>79</v>
      </c>
      <c r="AY306" s="259" t="s">
        <v>121</v>
      </c>
    </row>
    <row r="307" s="14" customFormat="1">
      <c r="A307" s="14"/>
      <c r="B307" s="249"/>
      <c r="C307" s="250"/>
      <c r="D307" s="233" t="s">
        <v>185</v>
      </c>
      <c r="E307" s="251" t="s">
        <v>1</v>
      </c>
      <c r="F307" s="252" t="s">
        <v>274</v>
      </c>
      <c r="G307" s="250"/>
      <c r="H307" s="253">
        <v>1141.5750000000001</v>
      </c>
      <c r="I307" s="254"/>
      <c r="J307" s="250"/>
      <c r="K307" s="250"/>
      <c r="L307" s="255"/>
      <c r="M307" s="256"/>
      <c r="N307" s="257"/>
      <c r="O307" s="257"/>
      <c r="P307" s="257"/>
      <c r="Q307" s="257"/>
      <c r="R307" s="257"/>
      <c r="S307" s="257"/>
      <c r="T307" s="25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9" t="s">
        <v>185</v>
      </c>
      <c r="AU307" s="259" t="s">
        <v>89</v>
      </c>
      <c r="AV307" s="14" t="s">
        <v>89</v>
      </c>
      <c r="AW307" s="14" t="s">
        <v>36</v>
      </c>
      <c r="AX307" s="14" t="s">
        <v>79</v>
      </c>
      <c r="AY307" s="259" t="s">
        <v>121</v>
      </c>
    </row>
    <row r="308" s="15" customFormat="1">
      <c r="A308" s="15"/>
      <c r="B308" s="260"/>
      <c r="C308" s="261"/>
      <c r="D308" s="233" t="s">
        <v>185</v>
      </c>
      <c r="E308" s="262" t="s">
        <v>1</v>
      </c>
      <c r="F308" s="263" t="s">
        <v>206</v>
      </c>
      <c r="G308" s="261"/>
      <c r="H308" s="264">
        <v>2333.1500000000001</v>
      </c>
      <c r="I308" s="265"/>
      <c r="J308" s="261"/>
      <c r="K308" s="261"/>
      <c r="L308" s="266"/>
      <c r="M308" s="267"/>
      <c r="N308" s="268"/>
      <c r="O308" s="268"/>
      <c r="P308" s="268"/>
      <c r="Q308" s="268"/>
      <c r="R308" s="268"/>
      <c r="S308" s="268"/>
      <c r="T308" s="269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70" t="s">
        <v>185</v>
      </c>
      <c r="AU308" s="270" t="s">
        <v>89</v>
      </c>
      <c r="AV308" s="15" t="s">
        <v>127</v>
      </c>
      <c r="AW308" s="15" t="s">
        <v>36</v>
      </c>
      <c r="AX308" s="15" t="s">
        <v>87</v>
      </c>
      <c r="AY308" s="270" t="s">
        <v>121</v>
      </c>
    </row>
    <row r="309" s="2" customFormat="1" ht="16.5" customHeight="1">
      <c r="A309" s="38"/>
      <c r="B309" s="39"/>
      <c r="C309" s="219" t="s">
        <v>275</v>
      </c>
      <c r="D309" s="219" t="s">
        <v>123</v>
      </c>
      <c r="E309" s="220" t="s">
        <v>276</v>
      </c>
      <c r="F309" s="221" t="s">
        <v>277</v>
      </c>
      <c r="G309" s="222" t="s">
        <v>182</v>
      </c>
      <c r="H309" s="223">
        <v>1191.5750000000001</v>
      </c>
      <c r="I309" s="224"/>
      <c r="J309" s="225">
        <f>ROUND(I309*H309,2)</f>
        <v>0</v>
      </c>
      <c r="K309" s="226"/>
      <c r="L309" s="44"/>
      <c r="M309" s="227" t="s">
        <v>1</v>
      </c>
      <c r="N309" s="228" t="s">
        <v>44</v>
      </c>
      <c r="O309" s="91"/>
      <c r="P309" s="229">
        <f>O309*H309</f>
        <v>0</v>
      </c>
      <c r="Q309" s="229">
        <v>0</v>
      </c>
      <c r="R309" s="229">
        <f>Q309*H309</f>
        <v>0</v>
      </c>
      <c r="S309" s="229">
        <v>0</v>
      </c>
      <c r="T309" s="230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1" t="s">
        <v>127</v>
      </c>
      <c r="AT309" s="231" t="s">
        <v>123</v>
      </c>
      <c r="AU309" s="231" t="s">
        <v>89</v>
      </c>
      <c r="AY309" s="17" t="s">
        <v>121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7" t="s">
        <v>87</v>
      </c>
      <c r="BK309" s="232">
        <f>ROUND(I309*H309,2)</f>
        <v>0</v>
      </c>
      <c r="BL309" s="17" t="s">
        <v>127</v>
      </c>
      <c r="BM309" s="231" t="s">
        <v>278</v>
      </c>
    </row>
    <row r="310" s="2" customFormat="1">
      <c r="A310" s="38"/>
      <c r="B310" s="39"/>
      <c r="C310" s="40"/>
      <c r="D310" s="233" t="s">
        <v>129</v>
      </c>
      <c r="E310" s="40"/>
      <c r="F310" s="234" t="s">
        <v>279</v>
      </c>
      <c r="G310" s="40"/>
      <c r="H310" s="40"/>
      <c r="I310" s="235"/>
      <c r="J310" s="40"/>
      <c r="K310" s="40"/>
      <c r="L310" s="44"/>
      <c r="M310" s="236"/>
      <c r="N310" s="237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129</v>
      </c>
      <c r="AU310" s="17" t="s">
        <v>89</v>
      </c>
    </row>
    <row r="311" s="14" customFormat="1">
      <c r="A311" s="14"/>
      <c r="B311" s="249"/>
      <c r="C311" s="250"/>
      <c r="D311" s="233" t="s">
        <v>185</v>
      </c>
      <c r="E311" s="251" t="s">
        <v>1</v>
      </c>
      <c r="F311" s="252" t="s">
        <v>280</v>
      </c>
      <c r="G311" s="250"/>
      <c r="H311" s="253">
        <v>1191.5750000000001</v>
      </c>
      <c r="I311" s="254"/>
      <c r="J311" s="250"/>
      <c r="K311" s="250"/>
      <c r="L311" s="255"/>
      <c r="M311" s="256"/>
      <c r="N311" s="257"/>
      <c r="O311" s="257"/>
      <c r="P311" s="257"/>
      <c r="Q311" s="257"/>
      <c r="R311" s="257"/>
      <c r="S311" s="257"/>
      <c r="T311" s="25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9" t="s">
        <v>185</v>
      </c>
      <c r="AU311" s="259" t="s">
        <v>89</v>
      </c>
      <c r="AV311" s="14" t="s">
        <v>89</v>
      </c>
      <c r="AW311" s="14" t="s">
        <v>36</v>
      </c>
      <c r="AX311" s="14" t="s">
        <v>87</v>
      </c>
      <c r="AY311" s="259" t="s">
        <v>121</v>
      </c>
    </row>
    <row r="312" s="2" customFormat="1" ht="24.15" customHeight="1">
      <c r="A312" s="38"/>
      <c r="B312" s="39"/>
      <c r="C312" s="219" t="s">
        <v>281</v>
      </c>
      <c r="D312" s="219" t="s">
        <v>123</v>
      </c>
      <c r="E312" s="220" t="s">
        <v>282</v>
      </c>
      <c r="F312" s="221" t="s">
        <v>283</v>
      </c>
      <c r="G312" s="222" t="s">
        <v>140</v>
      </c>
      <c r="H312" s="223">
        <v>301.10000000000002</v>
      </c>
      <c r="I312" s="224"/>
      <c r="J312" s="225">
        <f>ROUND(I312*H312,2)</f>
        <v>0</v>
      </c>
      <c r="K312" s="226"/>
      <c r="L312" s="44"/>
      <c r="M312" s="227" t="s">
        <v>1</v>
      </c>
      <c r="N312" s="228" t="s">
        <v>44</v>
      </c>
      <c r="O312" s="91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1" t="s">
        <v>127</v>
      </c>
      <c r="AT312" s="231" t="s">
        <v>123</v>
      </c>
      <c r="AU312" s="231" t="s">
        <v>89</v>
      </c>
      <c r="AY312" s="17" t="s">
        <v>121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7" t="s">
        <v>87</v>
      </c>
      <c r="BK312" s="232">
        <f>ROUND(I312*H312,2)</f>
        <v>0</v>
      </c>
      <c r="BL312" s="17" t="s">
        <v>127</v>
      </c>
      <c r="BM312" s="231" t="s">
        <v>284</v>
      </c>
    </row>
    <row r="313" s="2" customFormat="1">
      <c r="A313" s="38"/>
      <c r="B313" s="39"/>
      <c r="C313" s="40"/>
      <c r="D313" s="233" t="s">
        <v>129</v>
      </c>
      <c r="E313" s="40"/>
      <c r="F313" s="234" t="s">
        <v>285</v>
      </c>
      <c r="G313" s="40"/>
      <c r="H313" s="40"/>
      <c r="I313" s="235"/>
      <c r="J313" s="40"/>
      <c r="K313" s="40"/>
      <c r="L313" s="44"/>
      <c r="M313" s="236"/>
      <c r="N313" s="237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129</v>
      </c>
      <c r="AU313" s="17" t="s">
        <v>89</v>
      </c>
    </row>
    <row r="314" s="13" customFormat="1">
      <c r="A314" s="13"/>
      <c r="B314" s="239"/>
      <c r="C314" s="240"/>
      <c r="D314" s="233" t="s">
        <v>185</v>
      </c>
      <c r="E314" s="241" t="s">
        <v>1</v>
      </c>
      <c r="F314" s="242" t="s">
        <v>186</v>
      </c>
      <c r="G314" s="240"/>
      <c r="H314" s="241" t="s">
        <v>1</v>
      </c>
      <c r="I314" s="243"/>
      <c r="J314" s="240"/>
      <c r="K314" s="240"/>
      <c r="L314" s="244"/>
      <c r="M314" s="245"/>
      <c r="N314" s="246"/>
      <c r="O314" s="246"/>
      <c r="P314" s="246"/>
      <c r="Q314" s="246"/>
      <c r="R314" s="246"/>
      <c r="S314" s="246"/>
      <c r="T314" s="24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8" t="s">
        <v>185</v>
      </c>
      <c r="AU314" s="248" t="s">
        <v>89</v>
      </c>
      <c r="AV314" s="13" t="s">
        <v>87</v>
      </c>
      <c r="AW314" s="13" t="s">
        <v>36</v>
      </c>
      <c r="AX314" s="13" t="s">
        <v>79</v>
      </c>
      <c r="AY314" s="248" t="s">
        <v>121</v>
      </c>
    </row>
    <row r="315" s="14" customFormat="1">
      <c r="A315" s="14"/>
      <c r="B315" s="249"/>
      <c r="C315" s="250"/>
      <c r="D315" s="233" t="s">
        <v>185</v>
      </c>
      <c r="E315" s="251" t="s">
        <v>1</v>
      </c>
      <c r="F315" s="252" t="s">
        <v>286</v>
      </c>
      <c r="G315" s="250"/>
      <c r="H315" s="253">
        <v>65</v>
      </c>
      <c r="I315" s="254"/>
      <c r="J315" s="250"/>
      <c r="K315" s="250"/>
      <c r="L315" s="255"/>
      <c r="M315" s="256"/>
      <c r="N315" s="257"/>
      <c r="O315" s="257"/>
      <c r="P315" s="257"/>
      <c r="Q315" s="257"/>
      <c r="R315" s="257"/>
      <c r="S315" s="257"/>
      <c r="T315" s="25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9" t="s">
        <v>185</v>
      </c>
      <c r="AU315" s="259" t="s">
        <v>89</v>
      </c>
      <c r="AV315" s="14" t="s">
        <v>89</v>
      </c>
      <c r="AW315" s="14" t="s">
        <v>36</v>
      </c>
      <c r="AX315" s="14" t="s">
        <v>79</v>
      </c>
      <c r="AY315" s="259" t="s">
        <v>121</v>
      </c>
    </row>
    <row r="316" s="13" customFormat="1">
      <c r="A316" s="13"/>
      <c r="B316" s="239"/>
      <c r="C316" s="240"/>
      <c r="D316" s="233" t="s">
        <v>185</v>
      </c>
      <c r="E316" s="241" t="s">
        <v>1</v>
      </c>
      <c r="F316" s="242" t="s">
        <v>187</v>
      </c>
      <c r="G316" s="240"/>
      <c r="H316" s="241" t="s">
        <v>1</v>
      </c>
      <c r="I316" s="243"/>
      <c r="J316" s="240"/>
      <c r="K316" s="240"/>
      <c r="L316" s="244"/>
      <c r="M316" s="245"/>
      <c r="N316" s="246"/>
      <c r="O316" s="246"/>
      <c r="P316" s="246"/>
      <c r="Q316" s="246"/>
      <c r="R316" s="246"/>
      <c r="S316" s="246"/>
      <c r="T316" s="24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8" t="s">
        <v>185</v>
      </c>
      <c r="AU316" s="248" t="s">
        <v>89</v>
      </c>
      <c r="AV316" s="13" t="s">
        <v>87</v>
      </c>
      <c r="AW316" s="13" t="s">
        <v>36</v>
      </c>
      <c r="AX316" s="13" t="s">
        <v>79</v>
      </c>
      <c r="AY316" s="248" t="s">
        <v>121</v>
      </c>
    </row>
    <row r="317" s="14" customFormat="1">
      <c r="A317" s="14"/>
      <c r="B317" s="249"/>
      <c r="C317" s="250"/>
      <c r="D317" s="233" t="s">
        <v>185</v>
      </c>
      <c r="E317" s="251" t="s">
        <v>1</v>
      </c>
      <c r="F317" s="252" t="s">
        <v>287</v>
      </c>
      <c r="G317" s="250"/>
      <c r="H317" s="253">
        <v>35</v>
      </c>
      <c r="I317" s="254"/>
      <c r="J317" s="250"/>
      <c r="K317" s="250"/>
      <c r="L317" s="255"/>
      <c r="M317" s="256"/>
      <c r="N317" s="257"/>
      <c r="O317" s="257"/>
      <c r="P317" s="257"/>
      <c r="Q317" s="257"/>
      <c r="R317" s="257"/>
      <c r="S317" s="257"/>
      <c r="T317" s="25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9" t="s">
        <v>185</v>
      </c>
      <c r="AU317" s="259" t="s">
        <v>89</v>
      </c>
      <c r="AV317" s="14" t="s">
        <v>89</v>
      </c>
      <c r="AW317" s="14" t="s">
        <v>36</v>
      </c>
      <c r="AX317" s="14" t="s">
        <v>79</v>
      </c>
      <c r="AY317" s="259" t="s">
        <v>121</v>
      </c>
    </row>
    <row r="318" s="13" customFormat="1">
      <c r="A318" s="13"/>
      <c r="B318" s="239"/>
      <c r="C318" s="240"/>
      <c r="D318" s="233" t="s">
        <v>185</v>
      </c>
      <c r="E318" s="241" t="s">
        <v>1</v>
      </c>
      <c r="F318" s="242" t="s">
        <v>188</v>
      </c>
      <c r="G318" s="240"/>
      <c r="H318" s="241" t="s">
        <v>1</v>
      </c>
      <c r="I318" s="243"/>
      <c r="J318" s="240"/>
      <c r="K318" s="240"/>
      <c r="L318" s="244"/>
      <c r="M318" s="245"/>
      <c r="N318" s="246"/>
      <c r="O318" s="246"/>
      <c r="P318" s="246"/>
      <c r="Q318" s="246"/>
      <c r="R318" s="246"/>
      <c r="S318" s="246"/>
      <c r="T318" s="24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8" t="s">
        <v>185</v>
      </c>
      <c r="AU318" s="248" t="s">
        <v>89</v>
      </c>
      <c r="AV318" s="13" t="s">
        <v>87</v>
      </c>
      <c r="AW318" s="13" t="s">
        <v>36</v>
      </c>
      <c r="AX318" s="13" t="s">
        <v>79</v>
      </c>
      <c r="AY318" s="248" t="s">
        <v>121</v>
      </c>
    </row>
    <row r="319" s="14" customFormat="1">
      <c r="A319" s="14"/>
      <c r="B319" s="249"/>
      <c r="C319" s="250"/>
      <c r="D319" s="233" t="s">
        <v>185</v>
      </c>
      <c r="E319" s="251" t="s">
        <v>1</v>
      </c>
      <c r="F319" s="252" t="s">
        <v>288</v>
      </c>
      <c r="G319" s="250"/>
      <c r="H319" s="253">
        <v>10</v>
      </c>
      <c r="I319" s="254"/>
      <c r="J319" s="250"/>
      <c r="K319" s="250"/>
      <c r="L319" s="255"/>
      <c r="M319" s="256"/>
      <c r="N319" s="257"/>
      <c r="O319" s="257"/>
      <c r="P319" s="257"/>
      <c r="Q319" s="257"/>
      <c r="R319" s="257"/>
      <c r="S319" s="257"/>
      <c r="T319" s="25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9" t="s">
        <v>185</v>
      </c>
      <c r="AU319" s="259" t="s">
        <v>89</v>
      </c>
      <c r="AV319" s="14" t="s">
        <v>89</v>
      </c>
      <c r="AW319" s="14" t="s">
        <v>36</v>
      </c>
      <c r="AX319" s="14" t="s">
        <v>79</v>
      </c>
      <c r="AY319" s="259" t="s">
        <v>121</v>
      </c>
    </row>
    <row r="320" s="13" customFormat="1">
      <c r="A320" s="13"/>
      <c r="B320" s="239"/>
      <c r="C320" s="240"/>
      <c r="D320" s="233" t="s">
        <v>185</v>
      </c>
      <c r="E320" s="241" t="s">
        <v>1</v>
      </c>
      <c r="F320" s="242" t="s">
        <v>190</v>
      </c>
      <c r="G320" s="240"/>
      <c r="H320" s="241" t="s">
        <v>1</v>
      </c>
      <c r="I320" s="243"/>
      <c r="J320" s="240"/>
      <c r="K320" s="240"/>
      <c r="L320" s="244"/>
      <c r="M320" s="245"/>
      <c r="N320" s="246"/>
      <c r="O320" s="246"/>
      <c r="P320" s="246"/>
      <c r="Q320" s="246"/>
      <c r="R320" s="246"/>
      <c r="S320" s="246"/>
      <c r="T320" s="24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8" t="s">
        <v>185</v>
      </c>
      <c r="AU320" s="248" t="s">
        <v>89</v>
      </c>
      <c r="AV320" s="13" t="s">
        <v>87</v>
      </c>
      <c r="AW320" s="13" t="s">
        <v>36</v>
      </c>
      <c r="AX320" s="13" t="s">
        <v>79</v>
      </c>
      <c r="AY320" s="248" t="s">
        <v>121</v>
      </c>
    </row>
    <row r="321" s="14" customFormat="1">
      <c r="A321" s="14"/>
      <c r="B321" s="249"/>
      <c r="C321" s="250"/>
      <c r="D321" s="233" t="s">
        <v>185</v>
      </c>
      <c r="E321" s="251" t="s">
        <v>1</v>
      </c>
      <c r="F321" s="252" t="s">
        <v>79</v>
      </c>
      <c r="G321" s="250"/>
      <c r="H321" s="253">
        <v>0</v>
      </c>
      <c r="I321" s="254"/>
      <c r="J321" s="250"/>
      <c r="K321" s="250"/>
      <c r="L321" s="255"/>
      <c r="M321" s="256"/>
      <c r="N321" s="257"/>
      <c r="O321" s="257"/>
      <c r="P321" s="257"/>
      <c r="Q321" s="257"/>
      <c r="R321" s="257"/>
      <c r="S321" s="257"/>
      <c r="T321" s="258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9" t="s">
        <v>185</v>
      </c>
      <c r="AU321" s="259" t="s">
        <v>89</v>
      </c>
      <c r="AV321" s="14" t="s">
        <v>89</v>
      </c>
      <c r="AW321" s="14" t="s">
        <v>36</v>
      </c>
      <c r="AX321" s="14" t="s">
        <v>79</v>
      </c>
      <c r="AY321" s="259" t="s">
        <v>121</v>
      </c>
    </row>
    <row r="322" s="13" customFormat="1">
      <c r="A322" s="13"/>
      <c r="B322" s="239"/>
      <c r="C322" s="240"/>
      <c r="D322" s="233" t="s">
        <v>185</v>
      </c>
      <c r="E322" s="241" t="s">
        <v>1</v>
      </c>
      <c r="F322" s="242" t="s">
        <v>191</v>
      </c>
      <c r="G322" s="240"/>
      <c r="H322" s="241" t="s">
        <v>1</v>
      </c>
      <c r="I322" s="243"/>
      <c r="J322" s="240"/>
      <c r="K322" s="240"/>
      <c r="L322" s="244"/>
      <c r="M322" s="245"/>
      <c r="N322" s="246"/>
      <c r="O322" s="246"/>
      <c r="P322" s="246"/>
      <c r="Q322" s="246"/>
      <c r="R322" s="246"/>
      <c r="S322" s="246"/>
      <c r="T322" s="24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8" t="s">
        <v>185</v>
      </c>
      <c r="AU322" s="248" t="s">
        <v>89</v>
      </c>
      <c r="AV322" s="13" t="s">
        <v>87</v>
      </c>
      <c r="AW322" s="13" t="s">
        <v>36</v>
      </c>
      <c r="AX322" s="13" t="s">
        <v>79</v>
      </c>
      <c r="AY322" s="248" t="s">
        <v>121</v>
      </c>
    </row>
    <row r="323" s="14" customFormat="1">
      <c r="A323" s="14"/>
      <c r="B323" s="249"/>
      <c r="C323" s="250"/>
      <c r="D323" s="233" t="s">
        <v>185</v>
      </c>
      <c r="E323" s="251" t="s">
        <v>1</v>
      </c>
      <c r="F323" s="252" t="s">
        <v>79</v>
      </c>
      <c r="G323" s="250"/>
      <c r="H323" s="253">
        <v>0</v>
      </c>
      <c r="I323" s="254"/>
      <c r="J323" s="250"/>
      <c r="K323" s="250"/>
      <c r="L323" s="255"/>
      <c r="M323" s="256"/>
      <c r="N323" s="257"/>
      <c r="O323" s="257"/>
      <c r="P323" s="257"/>
      <c r="Q323" s="257"/>
      <c r="R323" s="257"/>
      <c r="S323" s="257"/>
      <c r="T323" s="25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9" t="s">
        <v>185</v>
      </c>
      <c r="AU323" s="259" t="s">
        <v>89</v>
      </c>
      <c r="AV323" s="14" t="s">
        <v>89</v>
      </c>
      <c r="AW323" s="14" t="s">
        <v>36</v>
      </c>
      <c r="AX323" s="14" t="s">
        <v>79</v>
      </c>
      <c r="AY323" s="259" t="s">
        <v>121</v>
      </c>
    </row>
    <row r="324" s="13" customFormat="1">
      <c r="A324" s="13"/>
      <c r="B324" s="239"/>
      <c r="C324" s="240"/>
      <c r="D324" s="233" t="s">
        <v>185</v>
      </c>
      <c r="E324" s="241" t="s">
        <v>1</v>
      </c>
      <c r="F324" s="242" t="s">
        <v>192</v>
      </c>
      <c r="G324" s="240"/>
      <c r="H324" s="241" t="s">
        <v>1</v>
      </c>
      <c r="I324" s="243"/>
      <c r="J324" s="240"/>
      <c r="K324" s="240"/>
      <c r="L324" s="244"/>
      <c r="M324" s="245"/>
      <c r="N324" s="246"/>
      <c r="O324" s="246"/>
      <c r="P324" s="246"/>
      <c r="Q324" s="246"/>
      <c r="R324" s="246"/>
      <c r="S324" s="246"/>
      <c r="T324" s="24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8" t="s">
        <v>185</v>
      </c>
      <c r="AU324" s="248" t="s">
        <v>89</v>
      </c>
      <c r="AV324" s="13" t="s">
        <v>87</v>
      </c>
      <c r="AW324" s="13" t="s">
        <v>36</v>
      </c>
      <c r="AX324" s="13" t="s">
        <v>79</v>
      </c>
      <c r="AY324" s="248" t="s">
        <v>121</v>
      </c>
    </row>
    <row r="325" s="14" customFormat="1">
      <c r="A325" s="14"/>
      <c r="B325" s="249"/>
      <c r="C325" s="250"/>
      <c r="D325" s="233" t="s">
        <v>185</v>
      </c>
      <c r="E325" s="251" t="s">
        <v>1</v>
      </c>
      <c r="F325" s="252" t="s">
        <v>79</v>
      </c>
      <c r="G325" s="250"/>
      <c r="H325" s="253">
        <v>0</v>
      </c>
      <c r="I325" s="254"/>
      <c r="J325" s="250"/>
      <c r="K325" s="250"/>
      <c r="L325" s="255"/>
      <c r="M325" s="256"/>
      <c r="N325" s="257"/>
      <c r="O325" s="257"/>
      <c r="P325" s="257"/>
      <c r="Q325" s="257"/>
      <c r="R325" s="257"/>
      <c r="S325" s="257"/>
      <c r="T325" s="258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9" t="s">
        <v>185</v>
      </c>
      <c r="AU325" s="259" t="s">
        <v>89</v>
      </c>
      <c r="AV325" s="14" t="s">
        <v>89</v>
      </c>
      <c r="AW325" s="14" t="s">
        <v>36</v>
      </c>
      <c r="AX325" s="14" t="s">
        <v>79</v>
      </c>
      <c r="AY325" s="259" t="s">
        <v>121</v>
      </c>
    </row>
    <row r="326" s="13" customFormat="1">
      <c r="A326" s="13"/>
      <c r="B326" s="239"/>
      <c r="C326" s="240"/>
      <c r="D326" s="233" t="s">
        <v>185</v>
      </c>
      <c r="E326" s="241" t="s">
        <v>1</v>
      </c>
      <c r="F326" s="242" t="s">
        <v>193</v>
      </c>
      <c r="G326" s="240"/>
      <c r="H326" s="241" t="s">
        <v>1</v>
      </c>
      <c r="I326" s="243"/>
      <c r="J326" s="240"/>
      <c r="K326" s="240"/>
      <c r="L326" s="244"/>
      <c r="M326" s="245"/>
      <c r="N326" s="246"/>
      <c r="O326" s="246"/>
      <c r="P326" s="246"/>
      <c r="Q326" s="246"/>
      <c r="R326" s="246"/>
      <c r="S326" s="246"/>
      <c r="T326" s="24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8" t="s">
        <v>185</v>
      </c>
      <c r="AU326" s="248" t="s">
        <v>89</v>
      </c>
      <c r="AV326" s="13" t="s">
        <v>87</v>
      </c>
      <c r="AW326" s="13" t="s">
        <v>36</v>
      </c>
      <c r="AX326" s="13" t="s">
        <v>79</v>
      </c>
      <c r="AY326" s="248" t="s">
        <v>121</v>
      </c>
    </row>
    <row r="327" s="14" customFormat="1">
      <c r="A327" s="14"/>
      <c r="B327" s="249"/>
      <c r="C327" s="250"/>
      <c r="D327" s="233" t="s">
        <v>185</v>
      </c>
      <c r="E327" s="251" t="s">
        <v>1</v>
      </c>
      <c r="F327" s="252" t="s">
        <v>79</v>
      </c>
      <c r="G327" s="250"/>
      <c r="H327" s="253">
        <v>0</v>
      </c>
      <c r="I327" s="254"/>
      <c r="J327" s="250"/>
      <c r="K327" s="250"/>
      <c r="L327" s="255"/>
      <c r="M327" s="256"/>
      <c r="N327" s="257"/>
      <c r="O327" s="257"/>
      <c r="P327" s="257"/>
      <c r="Q327" s="257"/>
      <c r="R327" s="257"/>
      <c r="S327" s="257"/>
      <c r="T327" s="25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9" t="s">
        <v>185</v>
      </c>
      <c r="AU327" s="259" t="s">
        <v>89</v>
      </c>
      <c r="AV327" s="14" t="s">
        <v>89</v>
      </c>
      <c r="AW327" s="14" t="s">
        <v>36</v>
      </c>
      <c r="AX327" s="14" t="s">
        <v>79</v>
      </c>
      <c r="AY327" s="259" t="s">
        <v>121</v>
      </c>
    </row>
    <row r="328" s="13" customFormat="1">
      <c r="A328" s="13"/>
      <c r="B328" s="239"/>
      <c r="C328" s="240"/>
      <c r="D328" s="233" t="s">
        <v>185</v>
      </c>
      <c r="E328" s="241" t="s">
        <v>1</v>
      </c>
      <c r="F328" s="242" t="s">
        <v>194</v>
      </c>
      <c r="G328" s="240"/>
      <c r="H328" s="241" t="s">
        <v>1</v>
      </c>
      <c r="I328" s="243"/>
      <c r="J328" s="240"/>
      <c r="K328" s="240"/>
      <c r="L328" s="244"/>
      <c r="M328" s="245"/>
      <c r="N328" s="246"/>
      <c r="O328" s="246"/>
      <c r="P328" s="246"/>
      <c r="Q328" s="246"/>
      <c r="R328" s="246"/>
      <c r="S328" s="246"/>
      <c r="T328" s="24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8" t="s">
        <v>185</v>
      </c>
      <c r="AU328" s="248" t="s">
        <v>89</v>
      </c>
      <c r="AV328" s="13" t="s">
        <v>87</v>
      </c>
      <c r="AW328" s="13" t="s">
        <v>36</v>
      </c>
      <c r="AX328" s="13" t="s">
        <v>79</v>
      </c>
      <c r="AY328" s="248" t="s">
        <v>121</v>
      </c>
    </row>
    <row r="329" s="14" customFormat="1">
      <c r="A329" s="14"/>
      <c r="B329" s="249"/>
      <c r="C329" s="250"/>
      <c r="D329" s="233" t="s">
        <v>185</v>
      </c>
      <c r="E329" s="251" t="s">
        <v>1</v>
      </c>
      <c r="F329" s="252" t="s">
        <v>289</v>
      </c>
      <c r="G329" s="250"/>
      <c r="H329" s="253">
        <v>15</v>
      </c>
      <c r="I329" s="254"/>
      <c r="J329" s="250"/>
      <c r="K329" s="250"/>
      <c r="L329" s="255"/>
      <c r="M329" s="256"/>
      <c r="N329" s="257"/>
      <c r="O329" s="257"/>
      <c r="P329" s="257"/>
      <c r="Q329" s="257"/>
      <c r="R329" s="257"/>
      <c r="S329" s="257"/>
      <c r="T329" s="258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9" t="s">
        <v>185</v>
      </c>
      <c r="AU329" s="259" t="s">
        <v>89</v>
      </c>
      <c r="AV329" s="14" t="s">
        <v>89</v>
      </c>
      <c r="AW329" s="14" t="s">
        <v>36</v>
      </c>
      <c r="AX329" s="14" t="s">
        <v>79</v>
      </c>
      <c r="AY329" s="259" t="s">
        <v>121</v>
      </c>
    </row>
    <row r="330" s="13" customFormat="1">
      <c r="A330" s="13"/>
      <c r="B330" s="239"/>
      <c r="C330" s="240"/>
      <c r="D330" s="233" t="s">
        <v>185</v>
      </c>
      <c r="E330" s="241" t="s">
        <v>1</v>
      </c>
      <c r="F330" s="242" t="s">
        <v>196</v>
      </c>
      <c r="G330" s="240"/>
      <c r="H330" s="241" t="s">
        <v>1</v>
      </c>
      <c r="I330" s="243"/>
      <c r="J330" s="240"/>
      <c r="K330" s="240"/>
      <c r="L330" s="244"/>
      <c r="M330" s="245"/>
      <c r="N330" s="246"/>
      <c r="O330" s="246"/>
      <c r="P330" s="246"/>
      <c r="Q330" s="246"/>
      <c r="R330" s="246"/>
      <c r="S330" s="246"/>
      <c r="T330" s="24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8" t="s">
        <v>185</v>
      </c>
      <c r="AU330" s="248" t="s">
        <v>89</v>
      </c>
      <c r="AV330" s="13" t="s">
        <v>87</v>
      </c>
      <c r="AW330" s="13" t="s">
        <v>36</v>
      </c>
      <c r="AX330" s="13" t="s">
        <v>79</v>
      </c>
      <c r="AY330" s="248" t="s">
        <v>121</v>
      </c>
    </row>
    <row r="331" s="14" customFormat="1">
      <c r="A331" s="14"/>
      <c r="B331" s="249"/>
      <c r="C331" s="250"/>
      <c r="D331" s="233" t="s">
        <v>185</v>
      </c>
      <c r="E331" s="251" t="s">
        <v>1</v>
      </c>
      <c r="F331" s="252" t="s">
        <v>79</v>
      </c>
      <c r="G331" s="250"/>
      <c r="H331" s="253">
        <v>0</v>
      </c>
      <c r="I331" s="254"/>
      <c r="J331" s="250"/>
      <c r="K331" s="250"/>
      <c r="L331" s="255"/>
      <c r="M331" s="256"/>
      <c r="N331" s="257"/>
      <c r="O331" s="257"/>
      <c r="P331" s="257"/>
      <c r="Q331" s="257"/>
      <c r="R331" s="257"/>
      <c r="S331" s="257"/>
      <c r="T331" s="25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9" t="s">
        <v>185</v>
      </c>
      <c r="AU331" s="259" t="s">
        <v>89</v>
      </c>
      <c r="AV331" s="14" t="s">
        <v>89</v>
      </c>
      <c r="AW331" s="14" t="s">
        <v>36</v>
      </c>
      <c r="AX331" s="14" t="s">
        <v>79</v>
      </c>
      <c r="AY331" s="259" t="s">
        <v>121</v>
      </c>
    </row>
    <row r="332" s="13" customFormat="1">
      <c r="A332" s="13"/>
      <c r="B332" s="239"/>
      <c r="C332" s="240"/>
      <c r="D332" s="233" t="s">
        <v>185</v>
      </c>
      <c r="E332" s="241" t="s">
        <v>1</v>
      </c>
      <c r="F332" s="242" t="s">
        <v>197</v>
      </c>
      <c r="G332" s="240"/>
      <c r="H332" s="241" t="s">
        <v>1</v>
      </c>
      <c r="I332" s="243"/>
      <c r="J332" s="240"/>
      <c r="K332" s="240"/>
      <c r="L332" s="244"/>
      <c r="M332" s="245"/>
      <c r="N332" s="246"/>
      <c r="O332" s="246"/>
      <c r="P332" s="246"/>
      <c r="Q332" s="246"/>
      <c r="R332" s="246"/>
      <c r="S332" s="246"/>
      <c r="T332" s="24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8" t="s">
        <v>185</v>
      </c>
      <c r="AU332" s="248" t="s">
        <v>89</v>
      </c>
      <c r="AV332" s="13" t="s">
        <v>87</v>
      </c>
      <c r="AW332" s="13" t="s">
        <v>36</v>
      </c>
      <c r="AX332" s="13" t="s">
        <v>79</v>
      </c>
      <c r="AY332" s="248" t="s">
        <v>121</v>
      </c>
    </row>
    <row r="333" s="14" customFormat="1">
      <c r="A333" s="14"/>
      <c r="B333" s="249"/>
      <c r="C333" s="250"/>
      <c r="D333" s="233" t="s">
        <v>185</v>
      </c>
      <c r="E333" s="251" t="s">
        <v>1</v>
      </c>
      <c r="F333" s="252" t="s">
        <v>290</v>
      </c>
      <c r="G333" s="250"/>
      <c r="H333" s="253">
        <v>13.6</v>
      </c>
      <c r="I333" s="254"/>
      <c r="J333" s="250"/>
      <c r="K333" s="250"/>
      <c r="L333" s="255"/>
      <c r="M333" s="256"/>
      <c r="N333" s="257"/>
      <c r="O333" s="257"/>
      <c r="P333" s="257"/>
      <c r="Q333" s="257"/>
      <c r="R333" s="257"/>
      <c r="S333" s="257"/>
      <c r="T333" s="25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9" t="s">
        <v>185</v>
      </c>
      <c r="AU333" s="259" t="s">
        <v>89</v>
      </c>
      <c r="AV333" s="14" t="s">
        <v>89</v>
      </c>
      <c r="AW333" s="14" t="s">
        <v>36</v>
      </c>
      <c r="AX333" s="14" t="s">
        <v>79</v>
      </c>
      <c r="AY333" s="259" t="s">
        <v>121</v>
      </c>
    </row>
    <row r="334" s="13" customFormat="1">
      <c r="A334" s="13"/>
      <c r="B334" s="239"/>
      <c r="C334" s="240"/>
      <c r="D334" s="233" t="s">
        <v>185</v>
      </c>
      <c r="E334" s="241" t="s">
        <v>1</v>
      </c>
      <c r="F334" s="242" t="s">
        <v>199</v>
      </c>
      <c r="G334" s="240"/>
      <c r="H334" s="241" t="s">
        <v>1</v>
      </c>
      <c r="I334" s="243"/>
      <c r="J334" s="240"/>
      <c r="K334" s="240"/>
      <c r="L334" s="244"/>
      <c r="M334" s="245"/>
      <c r="N334" s="246"/>
      <c r="O334" s="246"/>
      <c r="P334" s="246"/>
      <c r="Q334" s="246"/>
      <c r="R334" s="246"/>
      <c r="S334" s="246"/>
      <c r="T334" s="24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8" t="s">
        <v>185</v>
      </c>
      <c r="AU334" s="248" t="s">
        <v>89</v>
      </c>
      <c r="AV334" s="13" t="s">
        <v>87</v>
      </c>
      <c r="AW334" s="13" t="s">
        <v>36</v>
      </c>
      <c r="AX334" s="13" t="s">
        <v>79</v>
      </c>
      <c r="AY334" s="248" t="s">
        <v>121</v>
      </c>
    </row>
    <row r="335" s="14" customFormat="1">
      <c r="A335" s="14"/>
      <c r="B335" s="249"/>
      <c r="C335" s="250"/>
      <c r="D335" s="233" t="s">
        <v>185</v>
      </c>
      <c r="E335" s="251" t="s">
        <v>1</v>
      </c>
      <c r="F335" s="252" t="s">
        <v>79</v>
      </c>
      <c r="G335" s="250"/>
      <c r="H335" s="253">
        <v>0</v>
      </c>
      <c r="I335" s="254"/>
      <c r="J335" s="250"/>
      <c r="K335" s="250"/>
      <c r="L335" s="255"/>
      <c r="M335" s="256"/>
      <c r="N335" s="257"/>
      <c r="O335" s="257"/>
      <c r="P335" s="257"/>
      <c r="Q335" s="257"/>
      <c r="R335" s="257"/>
      <c r="S335" s="257"/>
      <c r="T335" s="258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9" t="s">
        <v>185</v>
      </c>
      <c r="AU335" s="259" t="s">
        <v>89</v>
      </c>
      <c r="AV335" s="14" t="s">
        <v>89</v>
      </c>
      <c r="AW335" s="14" t="s">
        <v>36</v>
      </c>
      <c r="AX335" s="14" t="s">
        <v>79</v>
      </c>
      <c r="AY335" s="259" t="s">
        <v>121</v>
      </c>
    </row>
    <row r="336" s="13" customFormat="1">
      <c r="A336" s="13"/>
      <c r="B336" s="239"/>
      <c r="C336" s="240"/>
      <c r="D336" s="233" t="s">
        <v>185</v>
      </c>
      <c r="E336" s="241" t="s">
        <v>1</v>
      </c>
      <c r="F336" s="242" t="s">
        <v>200</v>
      </c>
      <c r="G336" s="240"/>
      <c r="H336" s="241" t="s">
        <v>1</v>
      </c>
      <c r="I336" s="243"/>
      <c r="J336" s="240"/>
      <c r="K336" s="240"/>
      <c r="L336" s="244"/>
      <c r="M336" s="245"/>
      <c r="N336" s="246"/>
      <c r="O336" s="246"/>
      <c r="P336" s="246"/>
      <c r="Q336" s="246"/>
      <c r="R336" s="246"/>
      <c r="S336" s="246"/>
      <c r="T336" s="24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8" t="s">
        <v>185</v>
      </c>
      <c r="AU336" s="248" t="s">
        <v>89</v>
      </c>
      <c r="AV336" s="13" t="s">
        <v>87</v>
      </c>
      <c r="AW336" s="13" t="s">
        <v>36</v>
      </c>
      <c r="AX336" s="13" t="s">
        <v>79</v>
      </c>
      <c r="AY336" s="248" t="s">
        <v>121</v>
      </c>
    </row>
    <row r="337" s="14" customFormat="1">
      <c r="A337" s="14"/>
      <c r="B337" s="249"/>
      <c r="C337" s="250"/>
      <c r="D337" s="233" t="s">
        <v>185</v>
      </c>
      <c r="E337" s="251" t="s">
        <v>1</v>
      </c>
      <c r="F337" s="252" t="s">
        <v>291</v>
      </c>
      <c r="G337" s="250"/>
      <c r="H337" s="253">
        <v>25</v>
      </c>
      <c r="I337" s="254"/>
      <c r="J337" s="250"/>
      <c r="K337" s="250"/>
      <c r="L337" s="255"/>
      <c r="M337" s="256"/>
      <c r="N337" s="257"/>
      <c r="O337" s="257"/>
      <c r="P337" s="257"/>
      <c r="Q337" s="257"/>
      <c r="R337" s="257"/>
      <c r="S337" s="257"/>
      <c r="T337" s="25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9" t="s">
        <v>185</v>
      </c>
      <c r="AU337" s="259" t="s">
        <v>89</v>
      </c>
      <c r="AV337" s="14" t="s">
        <v>89</v>
      </c>
      <c r="AW337" s="14" t="s">
        <v>36</v>
      </c>
      <c r="AX337" s="14" t="s">
        <v>79</v>
      </c>
      <c r="AY337" s="259" t="s">
        <v>121</v>
      </c>
    </row>
    <row r="338" s="13" customFormat="1">
      <c r="A338" s="13"/>
      <c r="B338" s="239"/>
      <c r="C338" s="240"/>
      <c r="D338" s="233" t="s">
        <v>185</v>
      </c>
      <c r="E338" s="241" t="s">
        <v>1</v>
      </c>
      <c r="F338" s="242" t="s">
        <v>201</v>
      </c>
      <c r="G338" s="240"/>
      <c r="H338" s="241" t="s">
        <v>1</v>
      </c>
      <c r="I338" s="243"/>
      <c r="J338" s="240"/>
      <c r="K338" s="240"/>
      <c r="L338" s="244"/>
      <c r="M338" s="245"/>
      <c r="N338" s="246"/>
      <c r="O338" s="246"/>
      <c r="P338" s="246"/>
      <c r="Q338" s="246"/>
      <c r="R338" s="246"/>
      <c r="S338" s="246"/>
      <c r="T338" s="24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8" t="s">
        <v>185</v>
      </c>
      <c r="AU338" s="248" t="s">
        <v>89</v>
      </c>
      <c r="AV338" s="13" t="s">
        <v>87</v>
      </c>
      <c r="AW338" s="13" t="s">
        <v>36</v>
      </c>
      <c r="AX338" s="13" t="s">
        <v>79</v>
      </c>
      <c r="AY338" s="248" t="s">
        <v>121</v>
      </c>
    </row>
    <row r="339" s="14" customFormat="1">
      <c r="A339" s="14"/>
      <c r="B339" s="249"/>
      <c r="C339" s="250"/>
      <c r="D339" s="233" t="s">
        <v>185</v>
      </c>
      <c r="E339" s="251" t="s">
        <v>1</v>
      </c>
      <c r="F339" s="252" t="s">
        <v>292</v>
      </c>
      <c r="G339" s="250"/>
      <c r="H339" s="253">
        <v>10.5</v>
      </c>
      <c r="I339" s="254"/>
      <c r="J339" s="250"/>
      <c r="K339" s="250"/>
      <c r="L339" s="255"/>
      <c r="M339" s="256"/>
      <c r="N339" s="257"/>
      <c r="O339" s="257"/>
      <c r="P339" s="257"/>
      <c r="Q339" s="257"/>
      <c r="R339" s="257"/>
      <c r="S339" s="257"/>
      <c r="T339" s="258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9" t="s">
        <v>185</v>
      </c>
      <c r="AU339" s="259" t="s">
        <v>89</v>
      </c>
      <c r="AV339" s="14" t="s">
        <v>89</v>
      </c>
      <c r="AW339" s="14" t="s">
        <v>36</v>
      </c>
      <c r="AX339" s="14" t="s">
        <v>79</v>
      </c>
      <c r="AY339" s="259" t="s">
        <v>121</v>
      </c>
    </row>
    <row r="340" s="13" customFormat="1">
      <c r="A340" s="13"/>
      <c r="B340" s="239"/>
      <c r="C340" s="240"/>
      <c r="D340" s="233" t="s">
        <v>185</v>
      </c>
      <c r="E340" s="241" t="s">
        <v>1</v>
      </c>
      <c r="F340" s="242" t="s">
        <v>202</v>
      </c>
      <c r="G340" s="240"/>
      <c r="H340" s="241" t="s">
        <v>1</v>
      </c>
      <c r="I340" s="243"/>
      <c r="J340" s="240"/>
      <c r="K340" s="240"/>
      <c r="L340" s="244"/>
      <c r="M340" s="245"/>
      <c r="N340" s="246"/>
      <c r="O340" s="246"/>
      <c r="P340" s="246"/>
      <c r="Q340" s="246"/>
      <c r="R340" s="246"/>
      <c r="S340" s="246"/>
      <c r="T340" s="247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8" t="s">
        <v>185</v>
      </c>
      <c r="AU340" s="248" t="s">
        <v>89</v>
      </c>
      <c r="AV340" s="13" t="s">
        <v>87</v>
      </c>
      <c r="AW340" s="13" t="s">
        <v>36</v>
      </c>
      <c r="AX340" s="13" t="s">
        <v>79</v>
      </c>
      <c r="AY340" s="248" t="s">
        <v>121</v>
      </c>
    </row>
    <row r="341" s="14" customFormat="1">
      <c r="A341" s="14"/>
      <c r="B341" s="249"/>
      <c r="C341" s="250"/>
      <c r="D341" s="233" t="s">
        <v>185</v>
      </c>
      <c r="E341" s="251" t="s">
        <v>1</v>
      </c>
      <c r="F341" s="252" t="s">
        <v>232</v>
      </c>
      <c r="G341" s="250"/>
      <c r="H341" s="253">
        <v>12</v>
      </c>
      <c r="I341" s="254"/>
      <c r="J341" s="250"/>
      <c r="K341" s="250"/>
      <c r="L341" s="255"/>
      <c r="M341" s="256"/>
      <c r="N341" s="257"/>
      <c r="O341" s="257"/>
      <c r="P341" s="257"/>
      <c r="Q341" s="257"/>
      <c r="R341" s="257"/>
      <c r="S341" s="257"/>
      <c r="T341" s="258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9" t="s">
        <v>185</v>
      </c>
      <c r="AU341" s="259" t="s">
        <v>89</v>
      </c>
      <c r="AV341" s="14" t="s">
        <v>89</v>
      </c>
      <c r="AW341" s="14" t="s">
        <v>36</v>
      </c>
      <c r="AX341" s="14" t="s">
        <v>79</v>
      </c>
      <c r="AY341" s="259" t="s">
        <v>121</v>
      </c>
    </row>
    <row r="342" s="13" customFormat="1">
      <c r="A342" s="13"/>
      <c r="B342" s="239"/>
      <c r="C342" s="240"/>
      <c r="D342" s="233" t="s">
        <v>185</v>
      </c>
      <c r="E342" s="241" t="s">
        <v>1</v>
      </c>
      <c r="F342" s="242" t="s">
        <v>204</v>
      </c>
      <c r="G342" s="240"/>
      <c r="H342" s="241" t="s">
        <v>1</v>
      </c>
      <c r="I342" s="243"/>
      <c r="J342" s="240"/>
      <c r="K342" s="240"/>
      <c r="L342" s="244"/>
      <c r="M342" s="245"/>
      <c r="N342" s="246"/>
      <c r="O342" s="246"/>
      <c r="P342" s="246"/>
      <c r="Q342" s="246"/>
      <c r="R342" s="246"/>
      <c r="S342" s="246"/>
      <c r="T342" s="247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8" t="s">
        <v>185</v>
      </c>
      <c r="AU342" s="248" t="s">
        <v>89</v>
      </c>
      <c r="AV342" s="13" t="s">
        <v>87</v>
      </c>
      <c r="AW342" s="13" t="s">
        <v>36</v>
      </c>
      <c r="AX342" s="13" t="s">
        <v>79</v>
      </c>
      <c r="AY342" s="248" t="s">
        <v>121</v>
      </c>
    </row>
    <row r="343" s="14" customFormat="1">
      <c r="A343" s="14"/>
      <c r="B343" s="249"/>
      <c r="C343" s="250"/>
      <c r="D343" s="233" t="s">
        <v>185</v>
      </c>
      <c r="E343" s="251" t="s">
        <v>1</v>
      </c>
      <c r="F343" s="252" t="s">
        <v>293</v>
      </c>
      <c r="G343" s="250"/>
      <c r="H343" s="253">
        <v>115</v>
      </c>
      <c r="I343" s="254"/>
      <c r="J343" s="250"/>
      <c r="K343" s="250"/>
      <c r="L343" s="255"/>
      <c r="M343" s="256"/>
      <c r="N343" s="257"/>
      <c r="O343" s="257"/>
      <c r="P343" s="257"/>
      <c r="Q343" s="257"/>
      <c r="R343" s="257"/>
      <c r="S343" s="257"/>
      <c r="T343" s="258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9" t="s">
        <v>185</v>
      </c>
      <c r="AU343" s="259" t="s">
        <v>89</v>
      </c>
      <c r="AV343" s="14" t="s">
        <v>89</v>
      </c>
      <c r="AW343" s="14" t="s">
        <v>36</v>
      </c>
      <c r="AX343" s="14" t="s">
        <v>79</v>
      </c>
      <c r="AY343" s="259" t="s">
        <v>121</v>
      </c>
    </row>
    <row r="344" s="13" customFormat="1">
      <c r="A344" s="13"/>
      <c r="B344" s="239"/>
      <c r="C344" s="240"/>
      <c r="D344" s="233" t="s">
        <v>185</v>
      </c>
      <c r="E344" s="241" t="s">
        <v>1</v>
      </c>
      <c r="F344" s="242" t="s">
        <v>294</v>
      </c>
      <c r="G344" s="240"/>
      <c r="H344" s="241" t="s">
        <v>1</v>
      </c>
      <c r="I344" s="243"/>
      <c r="J344" s="240"/>
      <c r="K344" s="240"/>
      <c r="L344" s="244"/>
      <c r="M344" s="245"/>
      <c r="N344" s="246"/>
      <c r="O344" s="246"/>
      <c r="P344" s="246"/>
      <c r="Q344" s="246"/>
      <c r="R344" s="246"/>
      <c r="S344" s="246"/>
      <c r="T344" s="247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8" t="s">
        <v>185</v>
      </c>
      <c r="AU344" s="248" t="s">
        <v>89</v>
      </c>
      <c r="AV344" s="13" t="s">
        <v>87</v>
      </c>
      <c r="AW344" s="13" t="s">
        <v>36</v>
      </c>
      <c r="AX344" s="13" t="s">
        <v>79</v>
      </c>
      <c r="AY344" s="248" t="s">
        <v>121</v>
      </c>
    </row>
    <row r="345" s="14" customFormat="1">
      <c r="A345" s="14"/>
      <c r="B345" s="249"/>
      <c r="C345" s="250"/>
      <c r="D345" s="233" t="s">
        <v>185</v>
      </c>
      <c r="E345" s="251" t="s">
        <v>1</v>
      </c>
      <c r="F345" s="252" t="s">
        <v>79</v>
      </c>
      <c r="G345" s="250"/>
      <c r="H345" s="253">
        <v>0</v>
      </c>
      <c r="I345" s="254"/>
      <c r="J345" s="250"/>
      <c r="K345" s="250"/>
      <c r="L345" s="255"/>
      <c r="M345" s="256"/>
      <c r="N345" s="257"/>
      <c r="O345" s="257"/>
      <c r="P345" s="257"/>
      <c r="Q345" s="257"/>
      <c r="R345" s="257"/>
      <c r="S345" s="257"/>
      <c r="T345" s="258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9" t="s">
        <v>185</v>
      </c>
      <c r="AU345" s="259" t="s">
        <v>89</v>
      </c>
      <c r="AV345" s="14" t="s">
        <v>89</v>
      </c>
      <c r="AW345" s="14" t="s">
        <v>36</v>
      </c>
      <c r="AX345" s="14" t="s">
        <v>79</v>
      </c>
      <c r="AY345" s="259" t="s">
        <v>121</v>
      </c>
    </row>
    <row r="346" s="15" customFormat="1">
      <c r="A346" s="15"/>
      <c r="B346" s="260"/>
      <c r="C346" s="261"/>
      <c r="D346" s="233" t="s">
        <v>185</v>
      </c>
      <c r="E346" s="262" t="s">
        <v>1</v>
      </c>
      <c r="F346" s="263" t="s">
        <v>206</v>
      </c>
      <c r="G346" s="261"/>
      <c r="H346" s="264">
        <v>301.10000000000002</v>
      </c>
      <c r="I346" s="265"/>
      <c r="J346" s="261"/>
      <c r="K346" s="261"/>
      <c r="L346" s="266"/>
      <c r="M346" s="267"/>
      <c r="N346" s="268"/>
      <c r="O346" s="268"/>
      <c r="P346" s="268"/>
      <c r="Q346" s="268"/>
      <c r="R346" s="268"/>
      <c r="S346" s="268"/>
      <c r="T346" s="269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0" t="s">
        <v>185</v>
      </c>
      <c r="AU346" s="270" t="s">
        <v>89</v>
      </c>
      <c r="AV346" s="15" t="s">
        <v>127</v>
      </c>
      <c r="AW346" s="15" t="s">
        <v>36</v>
      </c>
      <c r="AX346" s="15" t="s">
        <v>87</v>
      </c>
      <c r="AY346" s="270" t="s">
        <v>121</v>
      </c>
    </row>
    <row r="347" s="2" customFormat="1" ht="16.5" customHeight="1">
      <c r="A347" s="38"/>
      <c r="B347" s="39"/>
      <c r="C347" s="271" t="s">
        <v>295</v>
      </c>
      <c r="D347" s="271" t="s">
        <v>296</v>
      </c>
      <c r="E347" s="272" t="s">
        <v>297</v>
      </c>
      <c r="F347" s="273" t="s">
        <v>298</v>
      </c>
      <c r="G347" s="274" t="s">
        <v>299</v>
      </c>
      <c r="H347" s="275">
        <v>4.5170000000000003</v>
      </c>
      <c r="I347" s="276"/>
      <c r="J347" s="277">
        <f>ROUND(I347*H347,2)</f>
        <v>0</v>
      </c>
      <c r="K347" s="278"/>
      <c r="L347" s="279"/>
      <c r="M347" s="280" t="s">
        <v>1</v>
      </c>
      <c r="N347" s="281" t="s">
        <v>44</v>
      </c>
      <c r="O347" s="91"/>
      <c r="P347" s="229">
        <f>O347*H347</f>
        <v>0</v>
      </c>
      <c r="Q347" s="229">
        <v>0.001</v>
      </c>
      <c r="R347" s="229">
        <f>Q347*H347</f>
        <v>0.0045170000000000002</v>
      </c>
      <c r="S347" s="229">
        <v>0</v>
      </c>
      <c r="T347" s="230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1" t="s">
        <v>158</v>
      </c>
      <c r="AT347" s="231" t="s">
        <v>296</v>
      </c>
      <c r="AU347" s="231" t="s">
        <v>89</v>
      </c>
      <c r="AY347" s="17" t="s">
        <v>121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7" t="s">
        <v>87</v>
      </c>
      <c r="BK347" s="232">
        <f>ROUND(I347*H347,2)</f>
        <v>0</v>
      </c>
      <c r="BL347" s="17" t="s">
        <v>127</v>
      </c>
      <c r="BM347" s="231" t="s">
        <v>300</v>
      </c>
    </row>
    <row r="348" s="2" customFormat="1">
      <c r="A348" s="38"/>
      <c r="B348" s="39"/>
      <c r="C348" s="40"/>
      <c r="D348" s="233" t="s">
        <v>129</v>
      </c>
      <c r="E348" s="40"/>
      <c r="F348" s="234" t="s">
        <v>298</v>
      </c>
      <c r="G348" s="40"/>
      <c r="H348" s="40"/>
      <c r="I348" s="235"/>
      <c r="J348" s="40"/>
      <c r="K348" s="40"/>
      <c r="L348" s="44"/>
      <c r="M348" s="236"/>
      <c r="N348" s="237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129</v>
      </c>
      <c r="AU348" s="17" t="s">
        <v>89</v>
      </c>
    </row>
    <row r="349" s="13" customFormat="1">
      <c r="A349" s="13"/>
      <c r="B349" s="239"/>
      <c r="C349" s="240"/>
      <c r="D349" s="233" t="s">
        <v>185</v>
      </c>
      <c r="E349" s="241" t="s">
        <v>1</v>
      </c>
      <c r="F349" s="242" t="s">
        <v>186</v>
      </c>
      <c r="G349" s="240"/>
      <c r="H349" s="241" t="s">
        <v>1</v>
      </c>
      <c r="I349" s="243"/>
      <c r="J349" s="240"/>
      <c r="K349" s="240"/>
      <c r="L349" s="244"/>
      <c r="M349" s="245"/>
      <c r="N349" s="246"/>
      <c r="O349" s="246"/>
      <c r="P349" s="246"/>
      <c r="Q349" s="246"/>
      <c r="R349" s="246"/>
      <c r="S349" s="246"/>
      <c r="T349" s="24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8" t="s">
        <v>185</v>
      </c>
      <c r="AU349" s="248" t="s">
        <v>89</v>
      </c>
      <c r="AV349" s="13" t="s">
        <v>87</v>
      </c>
      <c r="AW349" s="13" t="s">
        <v>36</v>
      </c>
      <c r="AX349" s="13" t="s">
        <v>79</v>
      </c>
      <c r="AY349" s="248" t="s">
        <v>121</v>
      </c>
    </row>
    <row r="350" s="14" customFormat="1">
      <c r="A350" s="14"/>
      <c r="B350" s="249"/>
      <c r="C350" s="250"/>
      <c r="D350" s="233" t="s">
        <v>185</v>
      </c>
      <c r="E350" s="251" t="s">
        <v>1</v>
      </c>
      <c r="F350" s="252" t="s">
        <v>286</v>
      </c>
      <c r="G350" s="250"/>
      <c r="H350" s="253">
        <v>65</v>
      </c>
      <c r="I350" s="254"/>
      <c r="J350" s="250"/>
      <c r="K350" s="250"/>
      <c r="L350" s="255"/>
      <c r="M350" s="256"/>
      <c r="N350" s="257"/>
      <c r="O350" s="257"/>
      <c r="P350" s="257"/>
      <c r="Q350" s="257"/>
      <c r="R350" s="257"/>
      <c r="S350" s="257"/>
      <c r="T350" s="258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9" t="s">
        <v>185</v>
      </c>
      <c r="AU350" s="259" t="s">
        <v>89</v>
      </c>
      <c r="AV350" s="14" t="s">
        <v>89</v>
      </c>
      <c r="AW350" s="14" t="s">
        <v>36</v>
      </c>
      <c r="AX350" s="14" t="s">
        <v>79</v>
      </c>
      <c r="AY350" s="259" t="s">
        <v>121</v>
      </c>
    </row>
    <row r="351" s="13" customFormat="1">
      <c r="A351" s="13"/>
      <c r="B351" s="239"/>
      <c r="C351" s="240"/>
      <c r="D351" s="233" t="s">
        <v>185</v>
      </c>
      <c r="E351" s="241" t="s">
        <v>1</v>
      </c>
      <c r="F351" s="242" t="s">
        <v>187</v>
      </c>
      <c r="G351" s="240"/>
      <c r="H351" s="241" t="s">
        <v>1</v>
      </c>
      <c r="I351" s="243"/>
      <c r="J351" s="240"/>
      <c r="K351" s="240"/>
      <c r="L351" s="244"/>
      <c r="M351" s="245"/>
      <c r="N351" s="246"/>
      <c r="O351" s="246"/>
      <c r="P351" s="246"/>
      <c r="Q351" s="246"/>
      <c r="R351" s="246"/>
      <c r="S351" s="246"/>
      <c r="T351" s="24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8" t="s">
        <v>185</v>
      </c>
      <c r="AU351" s="248" t="s">
        <v>89</v>
      </c>
      <c r="AV351" s="13" t="s">
        <v>87</v>
      </c>
      <c r="AW351" s="13" t="s">
        <v>36</v>
      </c>
      <c r="AX351" s="13" t="s">
        <v>79</v>
      </c>
      <c r="AY351" s="248" t="s">
        <v>121</v>
      </c>
    </row>
    <row r="352" s="14" customFormat="1">
      <c r="A352" s="14"/>
      <c r="B352" s="249"/>
      <c r="C352" s="250"/>
      <c r="D352" s="233" t="s">
        <v>185</v>
      </c>
      <c r="E352" s="251" t="s">
        <v>1</v>
      </c>
      <c r="F352" s="252" t="s">
        <v>287</v>
      </c>
      <c r="G352" s="250"/>
      <c r="H352" s="253">
        <v>35</v>
      </c>
      <c r="I352" s="254"/>
      <c r="J352" s="250"/>
      <c r="K352" s="250"/>
      <c r="L352" s="255"/>
      <c r="M352" s="256"/>
      <c r="N352" s="257"/>
      <c r="O352" s="257"/>
      <c r="P352" s="257"/>
      <c r="Q352" s="257"/>
      <c r="R352" s="257"/>
      <c r="S352" s="257"/>
      <c r="T352" s="258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9" t="s">
        <v>185</v>
      </c>
      <c r="AU352" s="259" t="s">
        <v>89</v>
      </c>
      <c r="AV352" s="14" t="s">
        <v>89</v>
      </c>
      <c r="AW352" s="14" t="s">
        <v>36</v>
      </c>
      <c r="AX352" s="14" t="s">
        <v>79</v>
      </c>
      <c r="AY352" s="259" t="s">
        <v>121</v>
      </c>
    </row>
    <row r="353" s="13" customFormat="1">
      <c r="A353" s="13"/>
      <c r="B353" s="239"/>
      <c r="C353" s="240"/>
      <c r="D353" s="233" t="s">
        <v>185</v>
      </c>
      <c r="E353" s="241" t="s">
        <v>1</v>
      </c>
      <c r="F353" s="242" t="s">
        <v>188</v>
      </c>
      <c r="G353" s="240"/>
      <c r="H353" s="241" t="s">
        <v>1</v>
      </c>
      <c r="I353" s="243"/>
      <c r="J353" s="240"/>
      <c r="K353" s="240"/>
      <c r="L353" s="244"/>
      <c r="M353" s="245"/>
      <c r="N353" s="246"/>
      <c r="O353" s="246"/>
      <c r="P353" s="246"/>
      <c r="Q353" s="246"/>
      <c r="R353" s="246"/>
      <c r="S353" s="246"/>
      <c r="T353" s="24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8" t="s">
        <v>185</v>
      </c>
      <c r="AU353" s="248" t="s">
        <v>89</v>
      </c>
      <c r="AV353" s="13" t="s">
        <v>87</v>
      </c>
      <c r="AW353" s="13" t="s">
        <v>36</v>
      </c>
      <c r="AX353" s="13" t="s">
        <v>79</v>
      </c>
      <c r="AY353" s="248" t="s">
        <v>121</v>
      </c>
    </row>
    <row r="354" s="14" customFormat="1">
      <c r="A354" s="14"/>
      <c r="B354" s="249"/>
      <c r="C354" s="250"/>
      <c r="D354" s="233" t="s">
        <v>185</v>
      </c>
      <c r="E354" s="251" t="s">
        <v>1</v>
      </c>
      <c r="F354" s="252" t="s">
        <v>288</v>
      </c>
      <c r="G354" s="250"/>
      <c r="H354" s="253">
        <v>10</v>
      </c>
      <c r="I354" s="254"/>
      <c r="J354" s="250"/>
      <c r="K354" s="250"/>
      <c r="L354" s="255"/>
      <c r="M354" s="256"/>
      <c r="N354" s="257"/>
      <c r="O354" s="257"/>
      <c r="P354" s="257"/>
      <c r="Q354" s="257"/>
      <c r="R354" s="257"/>
      <c r="S354" s="257"/>
      <c r="T354" s="258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9" t="s">
        <v>185</v>
      </c>
      <c r="AU354" s="259" t="s">
        <v>89</v>
      </c>
      <c r="AV354" s="14" t="s">
        <v>89</v>
      </c>
      <c r="AW354" s="14" t="s">
        <v>36</v>
      </c>
      <c r="AX354" s="14" t="s">
        <v>79</v>
      </c>
      <c r="AY354" s="259" t="s">
        <v>121</v>
      </c>
    </row>
    <row r="355" s="13" customFormat="1">
      <c r="A355" s="13"/>
      <c r="B355" s="239"/>
      <c r="C355" s="240"/>
      <c r="D355" s="233" t="s">
        <v>185</v>
      </c>
      <c r="E355" s="241" t="s">
        <v>1</v>
      </c>
      <c r="F355" s="242" t="s">
        <v>190</v>
      </c>
      <c r="G355" s="240"/>
      <c r="H355" s="241" t="s">
        <v>1</v>
      </c>
      <c r="I355" s="243"/>
      <c r="J355" s="240"/>
      <c r="K355" s="240"/>
      <c r="L355" s="244"/>
      <c r="M355" s="245"/>
      <c r="N355" s="246"/>
      <c r="O355" s="246"/>
      <c r="P355" s="246"/>
      <c r="Q355" s="246"/>
      <c r="R355" s="246"/>
      <c r="S355" s="246"/>
      <c r="T355" s="247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8" t="s">
        <v>185</v>
      </c>
      <c r="AU355" s="248" t="s">
        <v>89</v>
      </c>
      <c r="AV355" s="13" t="s">
        <v>87</v>
      </c>
      <c r="AW355" s="13" t="s">
        <v>36</v>
      </c>
      <c r="AX355" s="13" t="s">
        <v>79</v>
      </c>
      <c r="AY355" s="248" t="s">
        <v>121</v>
      </c>
    </row>
    <row r="356" s="14" customFormat="1">
      <c r="A356" s="14"/>
      <c r="B356" s="249"/>
      <c r="C356" s="250"/>
      <c r="D356" s="233" t="s">
        <v>185</v>
      </c>
      <c r="E356" s="251" t="s">
        <v>1</v>
      </c>
      <c r="F356" s="252" t="s">
        <v>79</v>
      </c>
      <c r="G356" s="250"/>
      <c r="H356" s="253">
        <v>0</v>
      </c>
      <c r="I356" s="254"/>
      <c r="J356" s="250"/>
      <c r="K356" s="250"/>
      <c r="L356" s="255"/>
      <c r="M356" s="256"/>
      <c r="N356" s="257"/>
      <c r="O356" s="257"/>
      <c r="P356" s="257"/>
      <c r="Q356" s="257"/>
      <c r="R356" s="257"/>
      <c r="S356" s="257"/>
      <c r="T356" s="258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9" t="s">
        <v>185</v>
      </c>
      <c r="AU356" s="259" t="s">
        <v>89</v>
      </c>
      <c r="AV356" s="14" t="s">
        <v>89</v>
      </c>
      <c r="AW356" s="14" t="s">
        <v>36</v>
      </c>
      <c r="AX356" s="14" t="s">
        <v>79</v>
      </c>
      <c r="AY356" s="259" t="s">
        <v>121</v>
      </c>
    </row>
    <row r="357" s="13" customFormat="1">
      <c r="A357" s="13"/>
      <c r="B357" s="239"/>
      <c r="C357" s="240"/>
      <c r="D357" s="233" t="s">
        <v>185</v>
      </c>
      <c r="E357" s="241" t="s">
        <v>1</v>
      </c>
      <c r="F357" s="242" t="s">
        <v>191</v>
      </c>
      <c r="G357" s="240"/>
      <c r="H357" s="241" t="s">
        <v>1</v>
      </c>
      <c r="I357" s="243"/>
      <c r="J357" s="240"/>
      <c r="K357" s="240"/>
      <c r="L357" s="244"/>
      <c r="M357" s="245"/>
      <c r="N357" s="246"/>
      <c r="O357" s="246"/>
      <c r="P357" s="246"/>
      <c r="Q357" s="246"/>
      <c r="R357" s="246"/>
      <c r="S357" s="246"/>
      <c r="T357" s="24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8" t="s">
        <v>185</v>
      </c>
      <c r="AU357" s="248" t="s">
        <v>89</v>
      </c>
      <c r="AV357" s="13" t="s">
        <v>87</v>
      </c>
      <c r="AW357" s="13" t="s">
        <v>36</v>
      </c>
      <c r="AX357" s="13" t="s">
        <v>79</v>
      </c>
      <c r="AY357" s="248" t="s">
        <v>121</v>
      </c>
    </row>
    <row r="358" s="14" customFormat="1">
      <c r="A358" s="14"/>
      <c r="B358" s="249"/>
      <c r="C358" s="250"/>
      <c r="D358" s="233" t="s">
        <v>185</v>
      </c>
      <c r="E358" s="251" t="s">
        <v>1</v>
      </c>
      <c r="F358" s="252" t="s">
        <v>79</v>
      </c>
      <c r="G358" s="250"/>
      <c r="H358" s="253">
        <v>0</v>
      </c>
      <c r="I358" s="254"/>
      <c r="J358" s="250"/>
      <c r="K358" s="250"/>
      <c r="L358" s="255"/>
      <c r="M358" s="256"/>
      <c r="N358" s="257"/>
      <c r="O358" s="257"/>
      <c r="P358" s="257"/>
      <c r="Q358" s="257"/>
      <c r="R358" s="257"/>
      <c r="S358" s="257"/>
      <c r="T358" s="258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9" t="s">
        <v>185</v>
      </c>
      <c r="AU358" s="259" t="s">
        <v>89</v>
      </c>
      <c r="AV358" s="14" t="s">
        <v>89</v>
      </c>
      <c r="AW358" s="14" t="s">
        <v>36</v>
      </c>
      <c r="AX358" s="14" t="s">
        <v>79</v>
      </c>
      <c r="AY358" s="259" t="s">
        <v>121</v>
      </c>
    </row>
    <row r="359" s="13" customFormat="1">
      <c r="A359" s="13"/>
      <c r="B359" s="239"/>
      <c r="C359" s="240"/>
      <c r="D359" s="233" t="s">
        <v>185</v>
      </c>
      <c r="E359" s="241" t="s">
        <v>1</v>
      </c>
      <c r="F359" s="242" t="s">
        <v>192</v>
      </c>
      <c r="G359" s="240"/>
      <c r="H359" s="241" t="s">
        <v>1</v>
      </c>
      <c r="I359" s="243"/>
      <c r="J359" s="240"/>
      <c r="K359" s="240"/>
      <c r="L359" s="244"/>
      <c r="M359" s="245"/>
      <c r="N359" s="246"/>
      <c r="O359" s="246"/>
      <c r="P359" s="246"/>
      <c r="Q359" s="246"/>
      <c r="R359" s="246"/>
      <c r="S359" s="246"/>
      <c r="T359" s="24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8" t="s">
        <v>185</v>
      </c>
      <c r="AU359" s="248" t="s">
        <v>89</v>
      </c>
      <c r="AV359" s="13" t="s">
        <v>87</v>
      </c>
      <c r="AW359" s="13" t="s">
        <v>36</v>
      </c>
      <c r="AX359" s="13" t="s">
        <v>79</v>
      </c>
      <c r="AY359" s="248" t="s">
        <v>121</v>
      </c>
    </row>
    <row r="360" s="14" customFormat="1">
      <c r="A360" s="14"/>
      <c r="B360" s="249"/>
      <c r="C360" s="250"/>
      <c r="D360" s="233" t="s">
        <v>185</v>
      </c>
      <c r="E360" s="251" t="s">
        <v>1</v>
      </c>
      <c r="F360" s="252" t="s">
        <v>79</v>
      </c>
      <c r="G360" s="250"/>
      <c r="H360" s="253">
        <v>0</v>
      </c>
      <c r="I360" s="254"/>
      <c r="J360" s="250"/>
      <c r="K360" s="250"/>
      <c r="L360" s="255"/>
      <c r="M360" s="256"/>
      <c r="N360" s="257"/>
      <c r="O360" s="257"/>
      <c r="P360" s="257"/>
      <c r="Q360" s="257"/>
      <c r="R360" s="257"/>
      <c r="S360" s="257"/>
      <c r="T360" s="25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9" t="s">
        <v>185</v>
      </c>
      <c r="AU360" s="259" t="s">
        <v>89</v>
      </c>
      <c r="AV360" s="14" t="s">
        <v>89</v>
      </c>
      <c r="AW360" s="14" t="s">
        <v>36</v>
      </c>
      <c r="AX360" s="14" t="s">
        <v>79</v>
      </c>
      <c r="AY360" s="259" t="s">
        <v>121</v>
      </c>
    </row>
    <row r="361" s="13" customFormat="1">
      <c r="A361" s="13"/>
      <c r="B361" s="239"/>
      <c r="C361" s="240"/>
      <c r="D361" s="233" t="s">
        <v>185</v>
      </c>
      <c r="E361" s="241" t="s">
        <v>1</v>
      </c>
      <c r="F361" s="242" t="s">
        <v>193</v>
      </c>
      <c r="G361" s="240"/>
      <c r="H361" s="241" t="s">
        <v>1</v>
      </c>
      <c r="I361" s="243"/>
      <c r="J361" s="240"/>
      <c r="K361" s="240"/>
      <c r="L361" s="244"/>
      <c r="M361" s="245"/>
      <c r="N361" s="246"/>
      <c r="O361" s="246"/>
      <c r="P361" s="246"/>
      <c r="Q361" s="246"/>
      <c r="R361" s="246"/>
      <c r="S361" s="246"/>
      <c r="T361" s="247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8" t="s">
        <v>185</v>
      </c>
      <c r="AU361" s="248" t="s">
        <v>89</v>
      </c>
      <c r="AV361" s="13" t="s">
        <v>87</v>
      </c>
      <c r="AW361" s="13" t="s">
        <v>36</v>
      </c>
      <c r="AX361" s="13" t="s">
        <v>79</v>
      </c>
      <c r="AY361" s="248" t="s">
        <v>121</v>
      </c>
    </row>
    <row r="362" s="14" customFormat="1">
      <c r="A362" s="14"/>
      <c r="B362" s="249"/>
      <c r="C362" s="250"/>
      <c r="D362" s="233" t="s">
        <v>185</v>
      </c>
      <c r="E362" s="251" t="s">
        <v>1</v>
      </c>
      <c r="F362" s="252" t="s">
        <v>79</v>
      </c>
      <c r="G362" s="250"/>
      <c r="H362" s="253">
        <v>0</v>
      </c>
      <c r="I362" s="254"/>
      <c r="J362" s="250"/>
      <c r="K362" s="250"/>
      <c r="L362" s="255"/>
      <c r="M362" s="256"/>
      <c r="N362" s="257"/>
      <c r="O362" s="257"/>
      <c r="P362" s="257"/>
      <c r="Q362" s="257"/>
      <c r="R362" s="257"/>
      <c r="S362" s="257"/>
      <c r="T362" s="258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9" t="s">
        <v>185</v>
      </c>
      <c r="AU362" s="259" t="s">
        <v>89</v>
      </c>
      <c r="AV362" s="14" t="s">
        <v>89</v>
      </c>
      <c r="AW362" s="14" t="s">
        <v>36</v>
      </c>
      <c r="AX362" s="14" t="s">
        <v>79</v>
      </c>
      <c r="AY362" s="259" t="s">
        <v>121</v>
      </c>
    </row>
    <row r="363" s="13" customFormat="1">
      <c r="A363" s="13"/>
      <c r="B363" s="239"/>
      <c r="C363" s="240"/>
      <c r="D363" s="233" t="s">
        <v>185</v>
      </c>
      <c r="E363" s="241" t="s">
        <v>1</v>
      </c>
      <c r="F363" s="242" t="s">
        <v>194</v>
      </c>
      <c r="G363" s="240"/>
      <c r="H363" s="241" t="s">
        <v>1</v>
      </c>
      <c r="I363" s="243"/>
      <c r="J363" s="240"/>
      <c r="K363" s="240"/>
      <c r="L363" s="244"/>
      <c r="M363" s="245"/>
      <c r="N363" s="246"/>
      <c r="O363" s="246"/>
      <c r="P363" s="246"/>
      <c r="Q363" s="246"/>
      <c r="R363" s="246"/>
      <c r="S363" s="246"/>
      <c r="T363" s="24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8" t="s">
        <v>185</v>
      </c>
      <c r="AU363" s="248" t="s">
        <v>89</v>
      </c>
      <c r="AV363" s="13" t="s">
        <v>87</v>
      </c>
      <c r="AW363" s="13" t="s">
        <v>36</v>
      </c>
      <c r="AX363" s="13" t="s">
        <v>79</v>
      </c>
      <c r="AY363" s="248" t="s">
        <v>121</v>
      </c>
    </row>
    <row r="364" s="14" customFormat="1">
      <c r="A364" s="14"/>
      <c r="B364" s="249"/>
      <c r="C364" s="250"/>
      <c r="D364" s="233" t="s">
        <v>185</v>
      </c>
      <c r="E364" s="251" t="s">
        <v>1</v>
      </c>
      <c r="F364" s="252" t="s">
        <v>289</v>
      </c>
      <c r="G364" s="250"/>
      <c r="H364" s="253">
        <v>15</v>
      </c>
      <c r="I364" s="254"/>
      <c r="J364" s="250"/>
      <c r="K364" s="250"/>
      <c r="L364" s="255"/>
      <c r="M364" s="256"/>
      <c r="N364" s="257"/>
      <c r="O364" s="257"/>
      <c r="P364" s="257"/>
      <c r="Q364" s="257"/>
      <c r="R364" s="257"/>
      <c r="S364" s="257"/>
      <c r="T364" s="258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9" t="s">
        <v>185</v>
      </c>
      <c r="AU364" s="259" t="s">
        <v>89</v>
      </c>
      <c r="AV364" s="14" t="s">
        <v>89</v>
      </c>
      <c r="AW364" s="14" t="s">
        <v>36</v>
      </c>
      <c r="AX364" s="14" t="s">
        <v>79</v>
      </c>
      <c r="AY364" s="259" t="s">
        <v>121</v>
      </c>
    </row>
    <row r="365" s="13" customFormat="1">
      <c r="A365" s="13"/>
      <c r="B365" s="239"/>
      <c r="C365" s="240"/>
      <c r="D365" s="233" t="s">
        <v>185</v>
      </c>
      <c r="E365" s="241" t="s">
        <v>1</v>
      </c>
      <c r="F365" s="242" t="s">
        <v>196</v>
      </c>
      <c r="G365" s="240"/>
      <c r="H365" s="241" t="s">
        <v>1</v>
      </c>
      <c r="I365" s="243"/>
      <c r="J365" s="240"/>
      <c r="K365" s="240"/>
      <c r="L365" s="244"/>
      <c r="M365" s="245"/>
      <c r="N365" s="246"/>
      <c r="O365" s="246"/>
      <c r="P365" s="246"/>
      <c r="Q365" s="246"/>
      <c r="R365" s="246"/>
      <c r="S365" s="246"/>
      <c r="T365" s="24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8" t="s">
        <v>185</v>
      </c>
      <c r="AU365" s="248" t="s">
        <v>89</v>
      </c>
      <c r="AV365" s="13" t="s">
        <v>87</v>
      </c>
      <c r="AW365" s="13" t="s">
        <v>36</v>
      </c>
      <c r="AX365" s="13" t="s">
        <v>79</v>
      </c>
      <c r="AY365" s="248" t="s">
        <v>121</v>
      </c>
    </row>
    <row r="366" s="14" customFormat="1">
      <c r="A366" s="14"/>
      <c r="B366" s="249"/>
      <c r="C366" s="250"/>
      <c r="D366" s="233" t="s">
        <v>185</v>
      </c>
      <c r="E366" s="251" t="s">
        <v>1</v>
      </c>
      <c r="F366" s="252" t="s">
        <v>79</v>
      </c>
      <c r="G366" s="250"/>
      <c r="H366" s="253">
        <v>0</v>
      </c>
      <c r="I366" s="254"/>
      <c r="J366" s="250"/>
      <c r="K366" s="250"/>
      <c r="L366" s="255"/>
      <c r="M366" s="256"/>
      <c r="N366" s="257"/>
      <c r="O366" s="257"/>
      <c r="P366" s="257"/>
      <c r="Q366" s="257"/>
      <c r="R366" s="257"/>
      <c r="S366" s="257"/>
      <c r="T366" s="258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9" t="s">
        <v>185</v>
      </c>
      <c r="AU366" s="259" t="s">
        <v>89</v>
      </c>
      <c r="AV366" s="14" t="s">
        <v>89</v>
      </c>
      <c r="AW366" s="14" t="s">
        <v>36</v>
      </c>
      <c r="AX366" s="14" t="s">
        <v>79</v>
      </c>
      <c r="AY366" s="259" t="s">
        <v>121</v>
      </c>
    </row>
    <row r="367" s="13" customFormat="1">
      <c r="A367" s="13"/>
      <c r="B367" s="239"/>
      <c r="C367" s="240"/>
      <c r="D367" s="233" t="s">
        <v>185</v>
      </c>
      <c r="E367" s="241" t="s">
        <v>1</v>
      </c>
      <c r="F367" s="242" t="s">
        <v>197</v>
      </c>
      <c r="G367" s="240"/>
      <c r="H367" s="241" t="s">
        <v>1</v>
      </c>
      <c r="I367" s="243"/>
      <c r="J367" s="240"/>
      <c r="K367" s="240"/>
      <c r="L367" s="244"/>
      <c r="M367" s="245"/>
      <c r="N367" s="246"/>
      <c r="O367" s="246"/>
      <c r="P367" s="246"/>
      <c r="Q367" s="246"/>
      <c r="R367" s="246"/>
      <c r="S367" s="246"/>
      <c r="T367" s="24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8" t="s">
        <v>185</v>
      </c>
      <c r="AU367" s="248" t="s">
        <v>89</v>
      </c>
      <c r="AV367" s="13" t="s">
        <v>87</v>
      </c>
      <c r="AW367" s="13" t="s">
        <v>36</v>
      </c>
      <c r="AX367" s="13" t="s">
        <v>79</v>
      </c>
      <c r="AY367" s="248" t="s">
        <v>121</v>
      </c>
    </row>
    <row r="368" s="14" customFormat="1">
      <c r="A368" s="14"/>
      <c r="B368" s="249"/>
      <c r="C368" s="250"/>
      <c r="D368" s="233" t="s">
        <v>185</v>
      </c>
      <c r="E368" s="251" t="s">
        <v>1</v>
      </c>
      <c r="F368" s="252" t="s">
        <v>290</v>
      </c>
      <c r="G368" s="250"/>
      <c r="H368" s="253">
        <v>13.6</v>
      </c>
      <c r="I368" s="254"/>
      <c r="J368" s="250"/>
      <c r="K368" s="250"/>
      <c r="L368" s="255"/>
      <c r="M368" s="256"/>
      <c r="N368" s="257"/>
      <c r="O368" s="257"/>
      <c r="P368" s="257"/>
      <c r="Q368" s="257"/>
      <c r="R368" s="257"/>
      <c r="S368" s="257"/>
      <c r="T368" s="258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9" t="s">
        <v>185</v>
      </c>
      <c r="AU368" s="259" t="s">
        <v>89</v>
      </c>
      <c r="AV368" s="14" t="s">
        <v>89</v>
      </c>
      <c r="AW368" s="14" t="s">
        <v>36</v>
      </c>
      <c r="AX368" s="14" t="s">
        <v>79</v>
      </c>
      <c r="AY368" s="259" t="s">
        <v>121</v>
      </c>
    </row>
    <row r="369" s="13" customFormat="1">
      <c r="A369" s="13"/>
      <c r="B369" s="239"/>
      <c r="C369" s="240"/>
      <c r="D369" s="233" t="s">
        <v>185</v>
      </c>
      <c r="E369" s="241" t="s">
        <v>1</v>
      </c>
      <c r="F369" s="242" t="s">
        <v>199</v>
      </c>
      <c r="G369" s="240"/>
      <c r="H369" s="241" t="s">
        <v>1</v>
      </c>
      <c r="I369" s="243"/>
      <c r="J369" s="240"/>
      <c r="K369" s="240"/>
      <c r="L369" s="244"/>
      <c r="M369" s="245"/>
      <c r="N369" s="246"/>
      <c r="O369" s="246"/>
      <c r="P369" s="246"/>
      <c r="Q369" s="246"/>
      <c r="R369" s="246"/>
      <c r="S369" s="246"/>
      <c r="T369" s="24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8" t="s">
        <v>185</v>
      </c>
      <c r="AU369" s="248" t="s">
        <v>89</v>
      </c>
      <c r="AV369" s="13" t="s">
        <v>87</v>
      </c>
      <c r="AW369" s="13" t="s">
        <v>36</v>
      </c>
      <c r="AX369" s="13" t="s">
        <v>79</v>
      </c>
      <c r="AY369" s="248" t="s">
        <v>121</v>
      </c>
    </row>
    <row r="370" s="14" customFormat="1">
      <c r="A370" s="14"/>
      <c r="B370" s="249"/>
      <c r="C370" s="250"/>
      <c r="D370" s="233" t="s">
        <v>185</v>
      </c>
      <c r="E370" s="251" t="s">
        <v>1</v>
      </c>
      <c r="F370" s="252" t="s">
        <v>79</v>
      </c>
      <c r="G370" s="250"/>
      <c r="H370" s="253">
        <v>0</v>
      </c>
      <c r="I370" s="254"/>
      <c r="J370" s="250"/>
      <c r="K370" s="250"/>
      <c r="L370" s="255"/>
      <c r="M370" s="256"/>
      <c r="N370" s="257"/>
      <c r="O370" s="257"/>
      <c r="P370" s="257"/>
      <c r="Q370" s="257"/>
      <c r="R370" s="257"/>
      <c r="S370" s="257"/>
      <c r="T370" s="258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9" t="s">
        <v>185</v>
      </c>
      <c r="AU370" s="259" t="s">
        <v>89</v>
      </c>
      <c r="AV370" s="14" t="s">
        <v>89</v>
      </c>
      <c r="AW370" s="14" t="s">
        <v>36</v>
      </c>
      <c r="AX370" s="14" t="s">
        <v>79</v>
      </c>
      <c r="AY370" s="259" t="s">
        <v>121</v>
      </c>
    </row>
    <row r="371" s="13" customFormat="1">
      <c r="A371" s="13"/>
      <c r="B371" s="239"/>
      <c r="C371" s="240"/>
      <c r="D371" s="233" t="s">
        <v>185</v>
      </c>
      <c r="E371" s="241" t="s">
        <v>1</v>
      </c>
      <c r="F371" s="242" t="s">
        <v>200</v>
      </c>
      <c r="G371" s="240"/>
      <c r="H371" s="241" t="s">
        <v>1</v>
      </c>
      <c r="I371" s="243"/>
      <c r="J371" s="240"/>
      <c r="K371" s="240"/>
      <c r="L371" s="244"/>
      <c r="M371" s="245"/>
      <c r="N371" s="246"/>
      <c r="O371" s="246"/>
      <c r="P371" s="246"/>
      <c r="Q371" s="246"/>
      <c r="R371" s="246"/>
      <c r="S371" s="246"/>
      <c r="T371" s="24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8" t="s">
        <v>185</v>
      </c>
      <c r="AU371" s="248" t="s">
        <v>89</v>
      </c>
      <c r="AV371" s="13" t="s">
        <v>87</v>
      </c>
      <c r="AW371" s="13" t="s">
        <v>36</v>
      </c>
      <c r="AX371" s="13" t="s">
        <v>79</v>
      </c>
      <c r="AY371" s="248" t="s">
        <v>121</v>
      </c>
    </row>
    <row r="372" s="14" customFormat="1">
      <c r="A372" s="14"/>
      <c r="B372" s="249"/>
      <c r="C372" s="250"/>
      <c r="D372" s="233" t="s">
        <v>185</v>
      </c>
      <c r="E372" s="251" t="s">
        <v>1</v>
      </c>
      <c r="F372" s="252" t="s">
        <v>291</v>
      </c>
      <c r="G372" s="250"/>
      <c r="H372" s="253">
        <v>25</v>
      </c>
      <c r="I372" s="254"/>
      <c r="J372" s="250"/>
      <c r="K372" s="250"/>
      <c r="L372" s="255"/>
      <c r="M372" s="256"/>
      <c r="N372" s="257"/>
      <c r="O372" s="257"/>
      <c r="P372" s="257"/>
      <c r="Q372" s="257"/>
      <c r="R372" s="257"/>
      <c r="S372" s="257"/>
      <c r="T372" s="258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9" t="s">
        <v>185</v>
      </c>
      <c r="AU372" s="259" t="s">
        <v>89</v>
      </c>
      <c r="AV372" s="14" t="s">
        <v>89</v>
      </c>
      <c r="AW372" s="14" t="s">
        <v>36</v>
      </c>
      <c r="AX372" s="14" t="s">
        <v>79</v>
      </c>
      <c r="AY372" s="259" t="s">
        <v>121</v>
      </c>
    </row>
    <row r="373" s="13" customFormat="1">
      <c r="A373" s="13"/>
      <c r="B373" s="239"/>
      <c r="C373" s="240"/>
      <c r="D373" s="233" t="s">
        <v>185</v>
      </c>
      <c r="E373" s="241" t="s">
        <v>1</v>
      </c>
      <c r="F373" s="242" t="s">
        <v>201</v>
      </c>
      <c r="G373" s="240"/>
      <c r="H373" s="241" t="s">
        <v>1</v>
      </c>
      <c r="I373" s="243"/>
      <c r="J373" s="240"/>
      <c r="K373" s="240"/>
      <c r="L373" s="244"/>
      <c r="M373" s="245"/>
      <c r="N373" s="246"/>
      <c r="O373" s="246"/>
      <c r="P373" s="246"/>
      <c r="Q373" s="246"/>
      <c r="R373" s="246"/>
      <c r="S373" s="246"/>
      <c r="T373" s="247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8" t="s">
        <v>185</v>
      </c>
      <c r="AU373" s="248" t="s">
        <v>89</v>
      </c>
      <c r="AV373" s="13" t="s">
        <v>87</v>
      </c>
      <c r="AW373" s="13" t="s">
        <v>36</v>
      </c>
      <c r="AX373" s="13" t="s">
        <v>79</v>
      </c>
      <c r="AY373" s="248" t="s">
        <v>121</v>
      </c>
    </row>
    <row r="374" s="14" customFormat="1">
      <c r="A374" s="14"/>
      <c r="B374" s="249"/>
      <c r="C374" s="250"/>
      <c r="D374" s="233" t="s">
        <v>185</v>
      </c>
      <c r="E374" s="251" t="s">
        <v>1</v>
      </c>
      <c r="F374" s="252" t="s">
        <v>292</v>
      </c>
      <c r="G374" s="250"/>
      <c r="H374" s="253">
        <v>10.5</v>
      </c>
      <c r="I374" s="254"/>
      <c r="J374" s="250"/>
      <c r="K374" s="250"/>
      <c r="L374" s="255"/>
      <c r="M374" s="256"/>
      <c r="N374" s="257"/>
      <c r="O374" s="257"/>
      <c r="P374" s="257"/>
      <c r="Q374" s="257"/>
      <c r="R374" s="257"/>
      <c r="S374" s="257"/>
      <c r="T374" s="258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9" t="s">
        <v>185</v>
      </c>
      <c r="AU374" s="259" t="s">
        <v>89</v>
      </c>
      <c r="AV374" s="14" t="s">
        <v>89</v>
      </c>
      <c r="AW374" s="14" t="s">
        <v>36</v>
      </c>
      <c r="AX374" s="14" t="s">
        <v>79</v>
      </c>
      <c r="AY374" s="259" t="s">
        <v>121</v>
      </c>
    </row>
    <row r="375" s="13" customFormat="1">
      <c r="A375" s="13"/>
      <c r="B375" s="239"/>
      <c r="C375" s="240"/>
      <c r="D375" s="233" t="s">
        <v>185</v>
      </c>
      <c r="E375" s="241" t="s">
        <v>1</v>
      </c>
      <c r="F375" s="242" t="s">
        <v>202</v>
      </c>
      <c r="G375" s="240"/>
      <c r="H375" s="241" t="s">
        <v>1</v>
      </c>
      <c r="I375" s="243"/>
      <c r="J375" s="240"/>
      <c r="K375" s="240"/>
      <c r="L375" s="244"/>
      <c r="M375" s="245"/>
      <c r="N375" s="246"/>
      <c r="O375" s="246"/>
      <c r="P375" s="246"/>
      <c r="Q375" s="246"/>
      <c r="R375" s="246"/>
      <c r="S375" s="246"/>
      <c r="T375" s="24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8" t="s">
        <v>185</v>
      </c>
      <c r="AU375" s="248" t="s">
        <v>89</v>
      </c>
      <c r="AV375" s="13" t="s">
        <v>87</v>
      </c>
      <c r="AW375" s="13" t="s">
        <v>36</v>
      </c>
      <c r="AX375" s="13" t="s">
        <v>79</v>
      </c>
      <c r="AY375" s="248" t="s">
        <v>121</v>
      </c>
    </row>
    <row r="376" s="14" customFormat="1">
      <c r="A376" s="14"/>
      <c r="B376" s="249"/>
      <c r="C376" s="250"/>
      <c r="D376" s="233" t="s">
        <v>185</v>
      </c>
      <c r="E376" s="251" t="s">
        <v>1</v>
      </c>
      <c r="F376" s="252" t="s">
        <v>232</v>
      </c>
      <c r="G376" s="250"/>
      <c r="H376" s="253">
        <v>12</v>
      </c>
      <c r="I376" s="254"/>
      <c r="J376" s="250"/>
      <c r="K376" s="250"/>
      <c r="L376" s="255"/>
      <c r="M376" s="256"/>
      <c r="N376" s="257"/>
      <c r="O376" s="257"/>
      <c r="P376" s="257"/>
      <c r="Q376" s="257"/>
      <c r="R376" s="257"/>
      <c r="S376" s="257"/>
      <c r="T376" s="258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9" t="s">
        <v>185</v>
      </c>
      <c r="AU376" s="259" t="s">
        <v>89</v>
      </c>
      <c r="AV376" s="14" t="s">
        <v>89</v>
      </c>
      <c r="AW376" s="14" t="s">
        <v>36</v>
      </c>
      <c r="AX376" s="14" t="s">
        <v>79</v>
      </c>
      <c r="AY376" s="259" t="s">
        <v>121</v>
      </c>
    </row>
    <row r="377" s="13" customFormat="1">
      <c r="A377" s="13"/>
      <c r="B377" s="239"/>
      <c r="C377" s="240"/>
      <c r="D377" s="233" t="s">
        <v>185</v>
      </c>
      <c r="E377" s="241" t="s">
        <v>1</v>
      </c>
      <c r="F377" s="242" t="s">
        <v>204</v>
      </c>
      <c r="G377" s="240"/>
      <c r="H377" s="241" t="s">
        <v>1</v>
      </c>
      <c r="I377" s="243"/>
      <c r="J377" s="240"/>
      <c r="K377" s="240"/>
      <c r="L377" s="244"/>
      <c r="M377" s="245"/>
      <c r="N377" s="246"/>
      <c r="O377" s="246"/>
      <c r="P377" s="246"/>
      <c r="Q377" s="246"/>
      <c r="R377" s="246"/>
      <c r="S377" s="246"/>
      <c r="T377" s="24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8" t="s">
        <v>185</v>
      </c>
      <c r="AU377" s="248" t="s">
        <v>89</v>
      </c>
      <c r="AV377" s="13" t="s">
        <v>87</v>
      </c>
      <c r="AW377" s="13" t="s">
        <v>36</v>
      </c>
      <c r="AX377" s="13" t="s">
        <v>79</v>
      </c>
      <c r="AY377" s="248" t="s">
        <v>121</v>
      </c>
    </row>
    <row r="378" s="14" customFormat="1">
      <c r="A378" s="14"/>
      <c r="B378" s="249"/>
      <c r="C378" s="250"/>
      <c r="D378" s="233" t="s">
        <v>185</v>
      </c>
      <c r="E378" s="251" t="s">
        <v>1</v>
      </c>
      <c r="F378" s="252" t="s">
        <v>293</v>
      </c>
      <c r="G378" s="250"/>
      <c r="H378" s="253">
        <v>115</v>
      </c>
      <c r="I378" s="254"/>
      <c r="J378" s="250"/>
      <c r="K378" s="250"/>
      <c r="L378" s="255"/>
      <c r="M378" s="256"/>
      <c r="N378" s="257"/>
      <c r="O378" s="257"/>
      <c r="P378" s="257"/>
      <c r="Q378" s="257"/>
      <c r="R378" s="257"/>
      <c r="S378" s="257"/>
      <c r="T378" s="258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9" t="s">
        <v>185</v>
      </c>
      <c r="AU378" s="259" t="s">
        <v>89</v>
      </c>
      <c r="AV378" s="14" t="s">
        <v>89</v>
      </c>
      <c r="AW378" s="14" t="s">
        <v>36</v>
      </c>
      <c r="AX378" s="14" t="s">
        <v>79</v>
      </c>
      <c r="AY378" s="259" t="s">
        <v>121</v>
      </c>
    </row>
    <row r="379" s="13" customFormat="1">
      <c r="A379" s="13"/>
      <c r="B379" s="239"/>
      <c r="C379" s="240"/>
      <c r="D379" s="233" t="s">
        <v>185</v>
      </c>
      <c r="E379" s="241" t="s">
        <v>1</v>
      </c>
      <c r="F379" s="242" t="s">
        <v>294</v>
      </c>
      <c r="G379" s="240"/>
      <c r="H379" s="241" t="s">
        <v>1</v>
      </c>
      <c r="I379" s="243"/>
      <c r="J379" s="240"/>
      <c r="K379" s="240"/>
      <c r="L379" s="244"/>
      <c r="M379" s="245"/>
      <c r="N379" s="246"/>
      <c r="O379" s="246"/>
      <c r="P379" s="246"/>
      <c r="Q379" s="246"/>
      <c r="R379" s="246"/>
      <c r="S379" s="246"/>
      <c r="T379" s="24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8" t="s">
        <v>185</v>
      </c>
      <c r="AU379" s="248" t="s">
        <v>89</v>
      </c>
      <c r="AV379" s="13" t="s">
        <v>87</v>
      </c>
      <c r="AW379" s="13" t="s">
        <v>36</v>
      </c>
      <c r="AX379" s="13" t="s">
        <v>79</v>
      </c>
      <c r="AY379" s="248" t="s">
        <v>121</v>
      </c>
    </row>
    <row r="380" s="14" customFormat="1">
      <c r="A380" s="14"/>
      <c r="B380" s="249"/>
      <c r="C380" s="250"/>
      <c r="D380" s="233" t="s">
        <v>185</v>
      </c>
      <c r="E380" s="251" t="s">
        <v>1</v>
      </c>
      <c r="F380" s="252" t="s">
        <v>79</v>
      </c>
      <c r="G380" s="250"/>
      <c r="H380" s="253">
        <v>0</v>
      </c>
      <c r="I380" s="254"/>
      <c r="J380" s="250"/>
      <c r="K380" s="250"/>
      <c r="L380" s="255"/>
      <c r="M380" s="256"/>
      <c r="N380" s="257"/>
      <c r="O380" s="257"/>
      <c r="P380" s="257"/>
      <c r="Q380" s="257"/>
      <c r="R380" s="257"/>
      <c r="S380" s="257"/>
      <c r="T380" s="25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9" t="s">
        <v>185</v>
      </c>
      <c r="AU380" s="259" t="s">
        <v>89</v>
      </c>
      <c r="AV380" s="14" t="s">
        <v>89</v>
      </c>
      <c r="AW380" s="14" t="s">
        <v>36</v>
      </c>
      <c r="AX380" s="14" t="s">
        <v>79</v>
      </c>
      <c r="AY380" s="259" t="s">
        <v>121</v>
      </c>
    </row>
    <row r="381" s="15" customFormat="1">
      <c r="A381" s="15"/>
      <c r="B381" s="260"/>
      <c r="C381" s="261"/>
      <c r="D381" s="233" t="s">
        <v>185</v>
      </c>
      <c r="E381" s="262" t="s">
        <v>1</v>
      </c>
      <c r="F381" s="263" t="s">
        <v>206</v>
      </c>
      <c r="G381" s="261"/>
      <c r="H381" s="264">
        <v>301.10000000000002</v>
      </c>
      <c r="I381" s="265"/>
      <c r="J381" s="261"/>
      <c r="K381" s="261"/>
      <c r="L381" s="266"/>
      <c r="M381" s="267"/>
      <c r="N381" s="268"/>
      <c r="O381" s="268"/>
      <c r="P381" s="268"/>
      <c r="Q381" s="268"/>
      <c r="R381" s="268"/>
      <c r="S381" s="268"/>
      <c r="T381" s="269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70" t="s">
        <v>185</v>
      </c>
      <c r="AU381" s="270" t="s">
        <v>89</v>
      </c>
      <c r="AV381" s="15" t="s">
        <v>127</v>
      </c>
      <c r="AW381" s="15" t="s">
        <v>36</v>
      </c>
      <c r="AX381" s="15" t="s">
        <v>87</v>
      </c>
      <c r="AY381" s="270" t="s">
        <v>121</v>
      </c>
    </row>
    <row r="382" s="14" customFormat="1">
      <c r="A382" s="14"/>
      <c r="B382" s="249"/>
      <c r="C382" s="250"/>
      <c r="D382" s="233" t="s">
        <v>185</v>
      </c>
      <c r="E382" s="250"/>
      <c r="F382" s="252" t="s">
        <v>301</v>
      </c>
      <c r="G382" s="250"/>
      <c r="H382" s="253">
        <v>4.5170000000000003</v>
      </c>
      <c r="I382" s="254"/>
      <c r="J382" s="250"/>
      <c r="K382" s="250"/>
      <c r="L382" s="255"/>
      <c r="M382" s="256"/>
      <c r="N382" s="257"/>
      <c r="O382" s="257"/>
      <c r="P382" s="257"/>
      <c r="Q382" s="257"/>
      <c r="R382" s="257"/>
      <c r="S382" s="257"/>
      <c r="T382" s="25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9" t="s">
        <v>185</v>
      </c>
      <c r="AU382" s="259" t="s">
        <v>89</v>
      </c>
      <c r="AV382" s="14" t="s">
        <v>89</v>
      </c>
      <c r="AW382" s="14" t="s">
        <v>4</v>
      </c>
      <c r="AX382" s="14" t="s">
        <v>87</v>
      </c>
      <c r="AY382" s="259" t="s">
        <v>121</v>
      </c>
    </row>
    <row r="383" s="2" customFormat="1" ht="24.15" customHeight="1">
      <c r="A383" s="38"/>
      <c r="B383" s="39"/>
      <c r="C383" s="219" t="s">
        <v>302</v>
      </c>
      <c r="D383" s="219" t="s">
        <v>123</v>
      </c>
      <c r="E383" s="220" t="s">
        <v>303</v>
      </c>
      <c r="F383" s="221" t="s">
        <v>304</v>
      </c>
      <c r="G383" s="222" t="s">
        <v>140</v>
      </c>
      <c r="H383" s="223">
        <v>1851.0999999999999</v>
      </c>
      <c r="I383" s="224"/>
      <c r="J383" s="225">
        <f>ROUND(I383*H383,2)</f>
        <v>0</v>
      </c>
      <c r="K383" s="226"/>
      <c r="L383" s="44"/>
      <c r="M383" s="227" t="s">
        <v>1</v>
      </c>
      <c r="N383" s="228" t="s">
        <v>44</v>
      </c>
      <c r="O383" s="91"/>
      <c r="P383" s="229">
        <f>O383*H383</f>
        <v>0</v>
      </c>
      <c r="Q383" s="229">
        <v>0</v>
      </c>
      <c r="R383" s="229">
        <f>Q383*H383</f>
        <v>0</v>
      </c>
      <c r="S383" s="229">
        <v>0</v>
      </c>
      <c r="T383" s="230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1" t="s">
        <v>127</v>
      </c>
      <c r="AT383" s="231" t="s">
        <v>123</v>
      </c>
      <c r="AU383" s="231" t="s">
        <v>89</v>
      </c>
      <c r="AY383" s="17" t="s">
        <v>121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7" t="s">
        <v>87</v>
      </c>
      <c r="BK383" s="232">
        <f>ROUND(I383*H383,2)</f>
        <v>0</v>
      </c>
      <c r="BL383" s="17" t="s">
        <v>127</v>
      </c>
      <c r="BM383" s="231" t="s">
        <v>305</v>
      </c>
    </row>
    <row r="384" s="2" customFormat="1">
      <c r="A384" s="38"/>
      <c r="B384" s="39"/>
      <c r="C384" s="40"/>
      <c r="D384" s="233" t="s">
        <v>129</v>
      </c>
      <c r="E384" s="40"/>
      <c r="F384" s="234" t="s">
        <v>306</v>
      </c>
      <c r="G384" s="40"/>
      <c r="H384" s="40"/>
      <c r="I384" s="235"/>
      <c r="J384" s="40"/>
      <c r="K384" s="40"/>
      <c r="L384" s="44"/>
      <c r="M384" s="236"/>
      <c r="N384" s="237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129</v>
      </c>
      <c r="AU384" s="17" t="s">
        <v>89</v>
      </c>
    </row>
    <row r="385" s="13" customFormat="1">
      <c r="A385" s="13"/>
      <c r="B385" s="239"/>
      <c r="C385" s="240"/>
      <c r="D385" s="233" t="s">
        <v>185</v>
      </c>
      <c r="E385" s="241" t="s">
        <v>1</v>
      </c>
      <c r="F385" s="242" t="s">
        <v>186</v>
      </c>
      <c r="G385" s="240"/>
      <c r="H385" s="241" t="s">
        <v>1</v>
      </c>
      <c r="I385" s="243"/>
      <c r="J385" s="240"/>
      <c r="K385" s="240"/>
      <c r="L385" s="244"/>
      <c r="M385" s="245"/>
      <c r="N385" s="246"/>
      <c r="O385" s="246"/>
      <c r="P385" s="246"/>
      <c r="Q385" s="246"/>
      <c r="R385" s="246"/>
      <c r="S385" s="246"/>
      <c r="T385" s="24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8" t="s">
        <v>185</v>
      </c>
      <c r="AU385" s="248" t="s">
        <v>89</v>
      </c>
      <c r="AV385" s="13" t="s">
        <v>87</v>
      </c>
      <c r="AW385" s="13" t="s">
        <v>36</v>
      </c>
      <c r="AX385" s="13" t="s">
        <v>79</v>
      </c>
      <c r="AY385" s="248" t="s">
        <v>121</v>
      </c>
    </row>
    <row r="386" s="14" customFormat="1">
      <c r="A386" s="14"/>
      <c r="B386" s="249"/>
      <c r="C386" s="250"/>
      <c r="D386" s="233" t="s">
        <v>185</v>
      </c>
      <c r="E386" s="251" t="s">
        <v>1</v>
      </c>
      <c r="F386" s="252" t="s">
        <v>307</v>
      </c>
      <c r="G386" s="250"/>
      <c r="H386" s="253">
        <v>149.5</v>
      </c>
      <c r="I386" s="254"/>
      <c r="J386" s="250"/>
      <c r="K386" s="250"/>
      <c r="L386" s="255"/>
      <c r="M386" s="256"/>
      <c r="N386" s="257"/>
      <c r="O386" s="257"/>
      <c r="P386" s="257"/>
      <c r="Q386" s="257"/>
      <c r="R386" s="257"/>
      <c r="S386" s="257"/>
      <c r="T386" s="258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9" t="s">
        <v>185</v>
      </c>
      <c r="AU386" s="259" t="s">
        <v>89</v>
      </c>
      <c r="AV386" s="14" t="s">
        <v>89</v>
      </c>
      <c r="AW386" s="14" t="s">
        <v>36</v>
      </c>
      <c r="AX386" s="14" t="s">
        <v>79</v>
      </c>
      <c r="AY386" s="259" t="s">
        <v>121</v>
      </c>
    </row>
    <row r="387" s="13" customFormat="1">
      <c r="A387" s="13"/>
      <c r="B387" s="239"/>
      <c r="C387" s="240"/>
      <c r="D387" s="233" t="s">
        <v>185</v>
      </c>
      <c r="E387" s="241" t="s">
        <v>1</v>
      </c>
      <c r="F387" s="242" t="s">
        <v>187</v>
      </c>
      <c r="G387" s="240"/>
      <c r="H387" s="241" t="s">
        <v>1</v>
      </c>
      <c r="I387" s="243"/>
      <c r="J387" s="240"/>
      <c r="K387" s="240"/>
      <c r="L387" s="244"/>
      <c r="M387" s="245"/>
      <c r="N387" s="246"/>
      <c r="O387" s="246"/>
      <c r="P387" s="246"/>
      <c r="Q387" s="246"/>
      <c r="R387" s="246"/>
      <c r="S387" s="246"/>
      <c r="T387" s="24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8" t="s">
        <v>185</v>
      </c>
      <c r="AU387" s="248" t="s">
        <v>89</v>
      </c>
      <c r="AV387" s="13" t="s">
        <v>87</v>
      </c>
      <c r="AW387" s="13" t="s">
        <v>36</v>
      </c>
      <c r="AX387" s="13" t="s">
        <v>79</v>
      </c>
      <c r="AY387" s="248" t="s">
        <v>121</v>
      </c>
    </row>
    <row r="388" s="14" customFormat="1">
      <c r="A388" s="14"/>
      <c r="B388" s="249"/>
      <c r="C388" s="250"/>
      <c r="D388" s="233" t="s">
        <v>185</v>
      </c>
      <c r="E388" s="251" t="s">
        <v>1</v>
      </c>
      <c r="F388" s="252" t="s">
        <v>308</v>
      </c>
      <c r="G388" s="250"/>
      <c r="H388" s="253">
        <v>50</v>
      </c>
      <c r="I388" s="254"/>
      <c r="J388" s="250"/>
      <c r="K388" s="250"/>
      <c r="L388" s="255"/>
      <c r="M388" s="256"/>
      <c r="N388" s="257"/>
      <c r="O388" s="257"/>
      <c r="P388" s="257"/>
      <c r="Q388" s="257"/>
      <c r="R388" s="257"/>
      <c r="S388" s="257"/>
      <c r="T388" s="258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9" t="s">
        <v>185</v>
      </c>
      <c r="AU388" s="259" t="s">
        <v>89</v>
      </c>
      <c r="AV388" s="14" t="s">
        <v>89</v>
      </c>
      <c r="AW388" s="14" t="s">
        <v>36</v>
      </c>
      <c r="AX388" s="14" t="s">
        <v>79</v>
      </c>
      <c r="AY388" s="259" t="s">
        <v>121</v>
      </c>
    </row>
    <row r="389" s="13" customFormat="1">
      <c r="A389" s="13"/>
      <c r="B389" s="239"/>
      <c r="C389" s="240"/>
      <c r="D389" s="233" t="s">
        <v>185</v>
      </c>
      <c r="E389" s="241" t="s">
        <v>1</v>
      </c>
      <c r="F389" s="242" t="s">
        <v>188</v>
      </c>
      <c r="G389" s="240"/>
      <c r="H389" s="241" t="s">
        <v>1</v>
      </c>
      <c r="I389" s="243"/>
      <c r="J389" s="240"/>
      <c r="K389" s="240"/>
      <c r="L389" s="244"/>
      <c r="M389" s="245"/>
      <c r="N389" s="246"/>
      <c r="O389" s="246"/>
      <c r="P389" s="246"/>
      <c r="Q389" s="246"/>
      <c r="R389" s="246"/>
      <c r="S389" s="246"/>
      <c r="T389" s="24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8" t="s">
        <v>185</v>
      </c>
      <c r="AU389" s="248" t="s">
        <v>89</v>
      </c>
      <c r="AV389" s="13" t="s">
        <v>87</v>
      </c>
      <c r="AW389" s="13" t="s">
        <v>36</v>
      </c>
      <c r="AX389" s="13" t="s">
        <v>79</v>
      </c>
      <c r="AY389" s="248" t="s">
        <v>121</v>
      </c>
    </row>
    <row r="390" s="14" customFormat="1">
      <c r="A390" s="14"/>
      <c r="B390" s="249"/>
      <c r="C390" s="250"/>
      <c r="D390" s="233" t="s">
        <v>185</v>
      </c>
      <c r="E390" s="251" t="s">
        <v>1</v>
      </c>
      <c r="F390" s="252" t="s">
        <v>309</v>
      </c>
      <c r="G390" s="250"/>
      <c r="H390" s="253">
        <v>26</v>
      </c>
      <c r="I390" s="254"/>
      <c r="J390" s="250"/>
      <c r="K390" s="250"/>
      <c r="L390" s="255"/>
      <c r="M390" s="256"/>
      <c r="N390" s="257"/>
      <c r="O390" s="257"/>
      <c r="P390" s="257"/>
      <c r="Q390" s="257"/>
      <c r="R390" s="257"/>
      <c r="S390" s="257"/>
      <c r="T390" s="258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9" t="s">
        <v>185</v>
      </c>
      <c r="AU390" s="259" t="s">
        <v>89</v>
      </c>
      <c r="AV390" s="14" t="s">
        <v>89</v>
      </c>
      <c r="AW390" s="14" t="s">
        <v>36</v>
      </c>
      <c r="AX390" s="14" t="s">
        <v>79</v>
      </c>
      <c r="AY390" s="259" t="s">
        <v>121</v>
      </c>
    </row>
    <row r="391" s="13" customFormat="1">
      <c r="A391" s="13"/>
      <c r="B391" s="239"/>
      <c r="C391" s="240"/>
      <c r="D391" s="233" t="s">
        <v>185</v>
      </c>
      <c r="E391" s="241" t="s">
        <v>1</v>
      </c>
      <c r="F391" s="242" t="s">
        <v>190</v>
      </c>
      <c r="G391" s="240"/>
      <c r="H391" s="241" t="s">
        <v>1</v>
      </c>
      <c r="I391" s="243"/>
      <c r="J391" s="240"/>
      <c r="K391" s="240"/>
      <c r="L391" s="244"/>
      <c r="M391" s="245"/>
      <c r="N391" s="246"/>
      <c r="O391" s="246"/>
      <c r="P391" s="246"/>
      <c r="Q391" s="246"/>
      <c r="R391" s="246"/>
      <c r="S391" s="246"/>
      <c r="T391" s="24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8" t="s">
        <v>185</v>
      </c>
      <c r="AU391" s="248" t="s">
        <v>89</v>
      </c>
      <c r="AV391" s="13" t="s">
        <v>87</v>
      </c>
      <c r="AW391" s="13" t="s">
        <v>36</v>
      </c>
      <c r="AX391" s="13" t="s">
        <v>79</v>
      </c>
      <c r="AY391" s="248" t="s">
        <v>121</v>
      </c>
    </row>
    <row r="392" s="14" customFormat="1">
      <c r="A392" s="14"/>
      <c r="B392" s="249"/>
      <c r="C392" s="250"/>
      <c r="D392" s="233" t="s">
        <v>185</v>
      </c>
      <c r="E392" s="251" t="s">
        <v>1</v>
      </c>
      <c r="F392" s="252" t="s">
        <v>79</v>
      </c>
      <c r="G392" s="250"/>
      <c r="H392" s="253">
        <v>0</v>
      </c>
      <c r="I392" s="254"/>
      <c r="J392" s="250"/>
      <c r="K392" s="250"/>
      <c r="L392" s="255"/>
      <c r="M392" s="256"/>
      <c r="N392" s="257"/>
      <c r="O392" s="257"/>
      <c r="P392" s="257"/>
      <c r="Q392" s="257"/>
      <c r="R392" s="257"/>
      <c r="S392" s="257"/>
      <c r="T392" s="25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9" t="s">
        <v>185</v>
      </c>
      <c r="AU392" s="259" t="s">
        <v>89</v>
      </c>
      <c r="AV392" s="14" t="s">
        <v>89</v>
      </c>
      <c r="AW392" s="14" t="s">
        <v>36</v>
      </c>
      <c r="AX392" s="14" t="s">
        <v>79</v>
      </c>
      <c r="AY392" s="259" t="s">
        <v>121</v>
      </c>
    </row>
    <row r="393" s="13" customFormat="1">
      <c r="A393" s="13"/>
      <c r="B393" s="239"/>
      <c r="C393" s="240"/>
      <c r="D393" s="233" t="s">
        <v>185</v>
      </c>
      <c r="E393" s="241" t="s">
        <v>1</v>
      </c>
      <c r="F393" s="242" t="s">
        <v>191</v>
      </c>
      <c r="G393" s="240"/>
      <c r="H393" s="241" t="s">
        <v>1</v>
      </c>
      <c r="I393" s="243"/>
      <c r="J393" s="240"/>
      <c r="K393" s="240"/>
      <c r="L393" s="244"/>
      <c r="M393" s="245"/>
      <c r="N393" s="246"/>
      <c r="O393" s="246"/>
      <c r="P393" s="246"/>
      <c r="Q393" s="246"/>
      <c r="R393" s="246"/>
      <c r="S393" s="246"/>
      <c r="T393" s="247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8" t="s">
        <v>185</v>
      </c>
      <c r="AU393" s="248" t="s">
        <v>89</v>
      </c>
      <c r="AV393" s="13" t="s">
        <v>87</v>
      </c>
      <c r="AW393" s="13" t="s">
        <v>36</v>
      </c>
      <c r="AX393" s="13" t="s">
        <v>79</v>
      </c>
      <c r="AY393" s="248" t="s">
        <v>121</v>
      </c>
    </row>
    <row r="394" s="14" customFormat="1">
      <c r="A394" s="14"/>
      <c r="B394" s="249"/>
      <c r="C394" s="250"/>
      <c r="D394" s="233" t="s">
        <v>185</v>
      </c>
      <c r="E394" s="251" t="s">
        <v>1</v>
      </c>
      <c r="F394" s="252" t="s">
        <v>310</v>
      </c>
      <c r="G394" s="250"/>
      <c r="H394" s="253">
        <v>385</v>
      </c>
      <c r="I394" s="254"/>
      <c r="J394" s="250"/>
      <c r="K394" s="250"/>
      <c r="L394" s="255"/>
      <c r="M394" s="256"/>
      <c r="N394" s="257"/>
      <c r="O394" s="257"/>
      <c r="P394" s="257"/>
      <c r="Q394" s="257"/>
      <c r="R394" s="257"/>
      <c r="S394" s="257"/>
      <c r="T394" s="258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9" t="s">
        <v>185</v>
      </c>
      <c r="AU394" s="259" t="s">
        <v>89</v>
      </c>
      <c r="AV394" s="14" t="s">
        <v>89</v>
      </c>
      <c r="AW394" s="14" t="s">
        <v>36</v>
      </c>
      <c r="AX394" s="14" t="s">
        <v>79</v>
      </c>
      <c r="AY394" s="259" t="s">
        <v>121</v>
      </c>
    </row>
    <row r="395" s="13" customFormat="1">
      <c r="A395" s="13"/>
      <c r="B395" s="239"/>
      <c r="C395" s="240"/>
      <c r="D395" s="233" t="s">
        <v>185</v>
      </c>
      <c r="E395" s="241" t="s">
        <v>1</v>
      </c>
      <c r="F395" s="242" t="s">
        <v>192</v>
      </c>
      <c r="G395" s="240"/>
      <c r="H395" s="241" t="s">
        <v>1</v>
      </c>
      <c r="I395" s="243"/>
      <c r="J395" s="240"/>
      <c r="K395" s="240"/>
      <c r="L395" s="244"/>
      <c r="M395" s="245"/>
      <c r="N395" s="246"/>
      <c r="O395" s="246"/>
      <c r="P395" s="246"/>
      <c r="Q395" s="246"/>
      <c r="R395" s="246"/>
      <c r="S395" s="246"/>
      <c r="T395" s="247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8" t="s">
        <v>185</v>
      </c>
      <c r="AU395" s="248" t="s">
        <v>89</v>
      </c>
      <c r="AV395" s="13" t="s">
        <v>87</v>
      </c>
      <c r="AW395" s="13" t="s">
        <v>36</v>
      </c>
      <c r="AX395" s="13" t="s">
        <v>79</v>
      </c>
      <c r="AY395" s="248" t="s">
        <v>121</v>
      </c>
    </row>
    <row r="396" s="14" customFormat="1">
      <c r="A396" s="14"/>
      <c r="B396" s="249"/>
      <c r="C396" s="250"/>
      <c r="D396" s="233" t="s">
        <v>185</v>
      </c>
      <c r="E396" s="251" t="s">
        <v>1</v>
      </c>
      <c r="F396" s="252" t="s">
        <v>311</v>
      </c>
      <c r="G396" s="250"/>
      <c r="H396" s="253">
        <v>332.5</v>
      </c>
      <c r="I396" s="254"/>
      <c r="J396" s="250"/>
      <c r="K396" s="250"/>
      <c r="L396" s="255"/>
      <c r="M396" s="256"/>
      <c r="N396" s="257"/>
      <c r="O396" s="257"/>
      <c r="P396" s="257"/>
      <c r="Q396" s="257"/>
      <c r="R396" s="257"/>
      <c r="S396" s="257"/>
      <c r="T396" s="258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9" t="s">
        <v>185</v>
      </c>
      <c r="AU396" s="259" t="s">
        <v>89</v>
      </c>
      <c r="AV396" s="14" t="s">
        <v>89</v>
      </c>
      <c r="AW396" s="14" t="s">
        <v>36</v>
      </c>
      <c r="AX396" s="14" t="s">
        <v>79</v>
      </c>
      <c r="AY396" s="259" t="s">
        <v>121</v>
      </c>
    </row>
    <row r="397" s="13" customFormat="1">
      <c r="A397" s="13"/>
      <c r="B397" s="239"/>
      <c r="C397" s="240"/>
      <c r="D397" s="233" t="s">
        <v>185</v>
      </c>
      <c r="E397" s="241" t="s">
        <v>1</v>
      </c>
      <c r="F397" s="242" t="s">
        <v>193</v>
      </c>
      <c r="G397" s="240"/>
      <c r="H397" s="241" t="s">
        <v>1</v>
      </c>
      <c r="I397" s="243"/>
      <c r="J397" s="240"/>
      <c r="K397" s="240"/>
      <c r="L397" s="244"/>
      <c r="M397" s="245"/>
      <c r="N397" s="246"/>
      <c r="O397" s="246"/>
      <c r="P397" s="246"/>
      <c r="Q397" s="246"/>
      <c r="R397" s="246"/>
      <c r="S397" s="246"/>
      <c r="T397" s="24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8" t="s">
        <v>185</v>
      </c>
      <c r="AU397" s="248" t="s">
        <v>89</v>
      </c>
      <c r="AV397" s="13" t="s">
        <v>87</v>
      </c>
      <c r="AW397" s="13" t="s">
        <v>36</v>
      </c>
      <c r="AX397" s="13" t="s">
        <v>79</v>
      </c>
      <c r="AY397" s="248" t="s">
        <v>121</v>
      </c>
    </row>
    <row r="398" s="14" customFormat="1">
      <c r="A398" s="14"/>
      <c r="B398" s="249"/>
      <c r="C398" s="250"/>
      <c r="D398" s="233" t="s">
        <v>185</v>
      </c>
      <c r="E398" s="251" t="s">
        <v>1</v>
      </c>
      <c r="F398" s="252" t="s">
        <v>79</v>
      </c>
      <c r="G398" s="250"/>
      <c r="H398" s="253">
        <v>0</v>
      </c>
      <c r="I398" s="254"/>
      <c r="J398" s="250"/>
      <c r="K398" s="250"/>
      <c r="L398" s="255"/>
      <c r="M398" s="256"/>
      <c r="N398" s="257"/>
      <c r="O398" s="257"/>
      <c r="P398" s="257"/>
      <c r="Q398" s="257"/>
      <c r="R398" s="257"/>
      <c r="S398" s="257"/>
      <c r="T398" s="25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9" t="s">
        <v>185</v>
      </c>
      <c r="AU398" s="259" t="s">
        <v>89</v>
      </c>
      <c r="AV398" s="14" t="s">
        <v>89</v>
      </c>
      <c r="AW398" s="14" t="s">
        <v>36</v>
      </c>
      <c r="AX398" s="14" t="s">
        <v>79</v>
      </c>
      <c r="AY398" s="259" t="s">
        <v>121</v>
      </c>
    </row>
    <row r="399" s="13" customFormat="1">
      <c r="A399" s="13"/>
      <c r="B399" s="239"/>
      <c r="C399" s="240"/>
      <c r="D399" s="233" t="s">
        <v>185</v>
      </c>
      <c r="E399" s="241" t="s">
        <v>1</v>
      </c>
      <c r="F399" s="242" t="s">
        <v>194</v>
      </c>
      <c r="G399" s="240"/>
      <c r="H399" s="241" t="s">
        <v>1</v>
      </c>
      <c r="I399" s="243"/>
      <c r="J399" s="240"/>
      <c r="K399" s="240"/>
      <c r="L399" s="244"/>
      <c r="M399" s="245"/>
      <c r="N399" s="246"/>
      <c r="O399" s="246"/>
      <c r="P399" s="246"/>
      <c r="Q399" s="246"/>
      <c r="R399" s="246"/>
      <c r="S399" s="246"/>
      <c r="T399" s="24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8" t="s">
        <v>185</v>
      </c>
      <c r="AU399" s="248" t="s">
        <v>89</v>
      </c>
      <c r="AV399" s="13" t="s">
        <v>87</v>
      </c>
      <c r="AW399" s="13" t="s">
        <v>36</v>
      </c>
      <c r="AX399" s="13" t="s">
        <v>79</v>
      </c>
      <c r="AY399" s="248" t="s">
        <v>121</v>
      </c>
    </row>
    <row r="400" s="14" customFormat="1">
      <c r="A400" s="14"/>
      <c r="B400" s="249"/>
      <c r="C400" s="250"/>
      <c r="D400" s="233" t="s">
        <v>185</v>
      </c>
      <c r="E400" s="251" t="s">
        <v>1</v>
      </c>
      <c r="F400" s="252" t="s">
        <v>312</v>
      </c>
      <c r="G400" s="250"/>
      <c r="H400" s="253">
        <v>37.5</v>
      </c>
      <c r="I400" s="254"/>
      <c r="J400" s="250"/>
      <c r="K400" s="250"/>
      <c r="L400" s="255"/>
      <c r="M400" s="256"/>
      <c r="N400" s="257"/>
      <c r="O400" s="257"/>
      <c r="P400" s="257"/>
      <c r="Q400" s="257"/>
      <c r="R400" s="257"/>
      <c r="S400" s="257"/>
      <c r="T400" s="258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9" t="s">
        <v>185</v>
      </c>
      <c r="AU400" s="259" t="s">
        <v>89</v>
      </c>
      <c r="AV400" s="14" t="s">
        <v>89</v>
      </c>
      <c r="AW400" s="14" t="s">
        <v>36</v>
      </c>
      <c r="AX400" s="14" t="s">
        <v>79</v>
      </c>
      <c r="AY400" s="259" t="s">
        <v>121</v>
      </c>
    </row>
    <row r="401" s="13" customFormat="1">
      <c r="A401" s="13"/>
      <c r="B401" s="239"/>
      <c r="C401" s="240"/>
      <c r="D401" s="233" t="s">
        <v>185</v>
      </c>
      <c r="E401" s="241" t="s">
        <v>1</v>
      </c>
      <c r="F401" s="242" t="s">
        <v>196</v>
      </c>
      <c r="G401" s="240"/>
      <c r="H401" s="241" t="s">
        <v>1</v>
      </c>
      <c r="I401" s="243"/>
      <c r="J401" s="240"/>
      <c r="K401" s="240"/>
      <c r="L401" s="244"/>
      <c r="M401" s="245"/>
      <c r="N401" s="246"/>
      <c r="O401" s="246"/>
      <c r="P401" s="246"/>
      <c r="Q401" s="246"/>
      <c r="R401" s="246"/>
      <c r="S401" s="246"/>
      <c r="T401" s="247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8" t="s">
        <v>185</v>
      </c>
      <c r="AU401" s="248" t="s">
        <v>89</v>
      </c>
      <c r="AV401" s="13" t="s">
        <v>87</v>
      </c>
      <c r="AW401" s="13" t="s">
        <v>36</v>
      </c>
      <c r="AX401" s="13" t="s">
        <v>79</v>
      </c>
      <c r="AY401" s="248" t="s">
        <v>121</v>
      </c>
    </row>
    <row r="402" s="14" customFormat="1">
      <c r="A402" s="14"/>
      <c r="B402" s="249"/>
      <c r="C402" s="250"/>
      <c r="D402" s="233" t="s">
        <v>185</v>
      </c>
      <c r="E402" s="251" t="s">
        <v>1</v>
      </c>
      <c r="F402" s="252" t="s">
        <v>313</v>
      </c>
      <c r="G402" s="250"/>
      <c r="H402" s="253">
        <v>115</v>
      </c>
      <c r="I402" s="254"/>
      <c r="J402" s="250"/>
      <c r="K402" s="250"/>
      <c r="L402" s="255"/>
      <c r="M402" s="256"/>
      <c r="N402" s="257"/>
      <c r="O402" s="257"/>
      <c r="P402" s="257"/>
      <c r="Q402" s="257"/>
      <c r="R402" s="257"/>
      <c r="S402" s="257"/>
      <c r="T402" s="258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9" t="s">
        <v>185</v>
      </c>
      <c r="AU402" s="259" t="s">
        <v>89</v>
      </c>
      <c r="AV402" s="14" t="s">
        <v>89</v>
      </c>
      <c r="AW402" s="14" t="s">
        <v>36</v>
      </c>
      <c r="AX402" s="14" t="s">
        <v>79</v>
      </c>
      <c r="AY402" s="259" t="s">
        <v>121</v>
      </c>
    </row>
    <row r="403" s="13" customFormat="1">
      <c r="A403" s="13"/>
      <c r="B403" s="239"/>
      <c r="C403" s="240"/>
      <c r="D403" s="233" t="s">
        <v>185</v>
      </c>
      <c r="E403" s="241" t="s">
        <v>1</v>
      </c>
      <c r="F403" s="242" t="s">
        <v>197</v>
      </c>
      <c r="G403" s="240"/>
      <c r="H403" s="241" t="s">
        <v>1</v>
      </c>
      <c r="I403" s="243"/>
      <c r="J403" s="240"/>
      <c r="K403" s="240"/>
      <c r="L403" s="244"/>
      <c r="M403" s="245"/>
      <c r="N403" s="246"/>
      <c r="O403" s="246"/>
      <c r="P403" s="246"/>
      <c r="Q403" s="246"/>
      <c r="R403" s="246"/>
      <c r="S403" s="246"/>
      <c r="T403" s="24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8" t="s">
        <v>185</v>
      </c>
      <c r="AU403" s="248" t="s">
        <v>89</v>
      </c>
      <c r="AV403" s="13" t="s">
        <v>87</v>
      </c>
      <c r="AW403" s="13" t="s">
        <v>36</v>
      </c>
      <c r="AX403" s="13" t="s">
        <v>79</v>
      </c>
      <c r="AY403" s="248" t="s">
        <v>121</v>
      </c>
    </row>
    <row r="404" s="14" customFormat="1">
      <c r="A404" s="14"/>
      <c r="B404" s="249"/>
      <c r="C404" s="250"/>
      <c r="D404" s="233" t="s">
        <v>185</v>
      </c>
      <c r="E404" s="251" t="s">
        <v>1</v>
      </c>
      <c r="F404" s="252" t="s">
        <v>314</v>
      </c>
      <c r="G404" s="250"/>
      <c r="H404" s="253">
        <v>23.199999999999999</v>
      </c>
      <c r="I404" s="254"/>
      <c r="J404" s="250"/>
      <c r="K404" s="250"/>
      <c r="L404" s="255"/>
      <c r="M404" s="256"/>
      <c r="N404" s="257"/>
      <c r="O404" s="257"/>
      <c r="P404" s="257"/>
      <c r="Q404" s="257"/>
      <c r="R404" s="257"/>
      <c r="S404" s="257"/>
      <c r="T404" s="258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9" t="s">
        <v>185</v>
      </c>
      <c r="AU404" s="259" t="s">
        <v>89</v>
      </c>
      <c r="AV404" s="14" t="s">
        <v>89</v>
      </c>
      <c r="AW404" s="14" t="s">
        <v>36</v>
      </c>
      <c r="AX404" s="14" t="s">
        <v>79</v>
      </c>
      <c r="AY404" s="259" t="s">
        <v>121</v>
      </c>
    </row>
    <row r="405" s="13" customFormat="1">
      <c r="A405" s="13"/>
      <c r="B405" s="239"/>
      <c r="C405" s="240"/>
      <c r="D405" s="233" t="s">
        <v>185</v>
      </c>
      <c r="E405" s="241" t="s">
        <v>1</v>
      </c>
      <c r="F405" s="242" t="s">
        <v>199</v>
      </c>
      <c r="G405" s="240"/>
      <c r="H405" s="241" t="s">
        <v>1</v>
      </c>
      <c r="I405" s="243"/>
      <c r="J405" s="240"/>
      <c r="K405" s="240"/>
      <c r="L405" s="244"/>
      <c r="M405" s="245"/>
      <c r="N405" s="246"/>
      <c r="O405" s="246"/>
      <c r="P405" s="246"/>
      <c r="Q405" s="246"/>
      <c r="R405" s="246"/>
      <c r="S405" s="246"/>
      <c r="T405" s="247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8" t="s">
        <v>185</v>
      </c>
      <c r="AU405" s="248" t="s">
        <v>89</v>
      </c>
      <c r="AV405" s="13" t="s">
        <v>87</v>
      </c>
      <c r="AW405" s="13" t="s">
        <v>36</v>
      </c>
      <c r="AX405" s="13" t="s">
        <v>79</v>
      </c>
      <c r="AY405" s="248" t="s">
        <v>121</v>
      </c>
    </row>
    <row r="406" s="14" customFormat="1">
      <c r="A406" s="14"/>
      <c r="B406" s="249"/>
      <c r="C406" s="250"/>
      <c r="D406" s="233" t="s">
        <v>185</v>
      </c>
      <c r="E406" s="251" t="s">
        <v>1</v>
      </c>
      <c r="F406" s="252" t="s">
        <v>315</v>
      </c>
      <c r="G406" s="250"/>
      <c r="H406" s="253">
        <v>29.399999999999999</v>
      </c>
      <c r="I406" s="254"/>
      <c r="J406" s="250"/>
      <c r="K406" s="250"/>
      <c r="L406" s="255"/>
      <c r="M406" s="256"/>
      <c r="N406" s="257"/>
      <c r="O406" s="257"/>
      <c r="P406" s="257"/>
      <c r="Q406" s="257"/>
      <c r="R406" s="257"/>
      <c r="S406" s="257"/>
      <c r="T406" s="258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9" t="s">
        <v>185</v>
      </c>
      <c r="AU406" s="259" t="s">
        <v>89</v>
      </c>
      <c r="AV406" s="14" t="s">
        <v>89</v>
      </c>
      <c r="AW406" s="14" t="s">
        <v>36</v>
      </c>
      <c r="AX406" s="14" t="s">
        <v>79</v>
      </c>
      <c r="AY406" s="259" t="s">
        <v>121</v>
      </c>
    </row>
    <row r="407" s="13" customFormat="1">
      <c r="A407" s="13"/>
      <c r="B407" s="239"/>
      <c r="C407" s="240"/>
      <c r="D407" s="233" t="s">
        <v>185</v>
      </c>
      <c r="E407" s="241" t="s">
        <v>1</v>
      </c>
      <c r="F407" s="242" t="s">
        <v>200</v>
      </c>
      <c r="G407" s="240"/>
      <c r="H407" s="241" t="s">
        <v>1</v>
      </c>
      <c r="I407" s="243"/>
      <c r="J407" s="240"/>
      <c r="K407" s="240"/>
      <c r="L407" s="244"/>
      <c r="M407" s="245"/>
      <c r="N407" s="246"/>
      <c r="O407" s="246"/>
      <c r="P407" s="246"/>
      <c r="Q407" s="246"/>
      <c r="R407" s="246"/>
      <c r="S407" s="246"/>
      <c r="T407" s="247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8" t="s">
        <v>185</v>
      </c>
      <c r="AU407" s="248" t="s">
        <v>89</v>
      </c>
      <c r="AV407" s="13" t="s">
        <v>87</v>
      </c>
      <c r="AW407" s="13" t="s">
        <v>36</v>
      </c>
      <c r="AX407" s="13" t="s">
        <v>79</v>
      </c>
      <c r="AY407" s="248" t="s">
        <v>121</v>
      </c>
    </row>
    <row r="408" s="14" customFormat="1">
      <c r="A408" s="14"/>
      <c r="B408" s="249"/>
      <c r="C408" s="250"/>
      <c r="D408" s="233" t="s">
        <v>185</v>
      </c>
      <c r="E408" s="251" t="s">
        <v>1</v>
      </c>
      <c r="F408" s="252" t="s">
        <v>316</v>
      </c>
      <c r="G408" s="250"/>
      <c r="H408" s="253">
        <v>45</v>
      </c>
      <c r="I408" s="254"/>
      <c r="J408" s="250"/>
      <c r="K408" s="250"/>
      <c r="L408" s="255"/>
      <c r="M408" s="256"/>
      <c r="N408" s="257"/>
      <c r="O408" s="257"/>
      <c r="P408" s="257"/>
      <c r="Q408" s="257"/>
      <c r="R408" s="257"/>
      <c r="S408" s="257"/>
      <c r="T408" s="258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9" t="s">
        <v>185</v>
      </c>
      <c r="AU408" s="259" t="s">
        <v>89</v>
      </c>
      <c r="AV408" s="14" t="s">
        <v>89</v>
      </c>
      <c r="AW408" s="14" t="s">
        <v>36</v>
      </c>
      <c r="AX408" s="14" t="s">
        <v>79</v>
      </c>
      <c r="AY408" s="259" t="s">
        <v>121</v>
      </c>
    </row>
    <row r="409" s="13" customFormat="1">
      <c r="A409" s="13"/>
      <c r="B409" s="239"/>
      <c r="C409" s="240"/>
      <c r="D409" s="233" t="s">
        <v>185</v>
      </c>
      <c r="E409" s="241" t="s">
        <v>1</v>
      </c>
      <c r="F409" s="242" t="s">
        <v>201</v>
      </c>
      <c r="G409" s="240"/>
      <c r="H409" s="241" t="s">
        <v>1</v>
      </c>
      <c r="I409" s="243"/>
      <c r="J409" s="240"/>
      <c r="K409" s="240"/>
      <c r="L409" s="244"/>
      <c r="M409" s="245"/>
      <c r="N409" s="246"/>
      <c r="O409" s="246"/>
      <c r="P409" s="246"/>
      <c r="Q409" s="246"/>
      <c r="R409" s="246"/>
      <c r="S409" s="246"/>
      <c r="T409" s="247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8" t="s">
        <v>185</v>
      </c>
      <c r="AU409" s="248" t="s">
        <v>89</v>
      </c>
      <c r="AV409" s="13" t="s">
        <v>87</v>
      </c>
      <c r="AW409" s="13" t="s">
        <v>36</v>
      </c>
      <c r="AX409" s="13" t="s">
        <v>79</v>
      </c>
      <c r="AY409" s="248" t="s">
        <v>121</v>
      </c>
    </row>
    <row r="410" s="14" customFormat="1">
      <c r="A410" s="14"/>
      <c r="B410" s="249"/>
      <c r="C410" s="250"/>
      <c r="D410" s="233" t="s">
        <v>185</v>
      </c>
      <c r="E410" s="251" t="s">
        <v>1</v>
      </c>
      <c r="F410" s="252" t="s">
        <v>317</v>
      </c>
      <c r="G410" s="250"/>
      <c r="H410" s="253">
        <v>21</v>
      </c>
      <c r="I410" s="254"/>
      <c r="J410" s="250"/>
      <c r="K410" s="250"/>
      <c r="L410" s="255"/>
      <c r="M410" s="256"/>
      <c r="N410" s="257"/>
      <c r="O410" s="257"/>
      <c r="P410" s="257"/>
      <c r="Q410" s="257"/>
      <c r="R410" s="257"/>
      <c r="S410" s="257"/>
      <c r="T410" s="258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9" t="s">
        <v>185</v>
      </c>
      <c r="AU410" s="259" t="s">
        <v>89</v>
      </c>
      <c r="AV410" s="14" t="s">
        <v>89</v>
      </c>
      <c r="AW410" s="14" t="s">
        <v>36</v>
      </c>
      <c r="AX410" s="14" t="s">
        <v>79</v>
      </c>
      <c r="AY410" s="259" t="s">
        <v>121</v>
      </c>
    </row>
    <row r="411" s="13" customFormat="1">
      <c r="A411" s="13"/>
      <c r="B411" s="239"/>
      <c r="C411" s="240"/>
      <c r="D411" s="233" t="s">
        <v>185</v>
      </c>
      <c r="E411" s="241" t="s">
        <v>1</v>
      </c>
      <c r="F411" s="242" t="s">
        <v>202</v>
      </c>
      <c r="G411" s="240"/>
      <c r="H411" s="241" t="s">
        <v>1</v>
      </c>
      <c r="I411" s="243"/>
      <c r="J411" s="240"/>
      <c r="K411" s="240"/>
      <c r="L411" s="244"/>
      <c r="M411" s="245"/>
      <c r="N411" s="246"/>
      <c r="O411" s="246"/>
      <c r="P411" s="246"/>
      <c r="Q411" s="246"/>
      <c r="R411" s="246"/>
      <c r="S411" s="246"/>
      <c r="T411" s="247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8" t="s">
        <v>185</v>
      </c>
      <c r="AU411" s="248" t="s">
        <v>89</v>
      </c>
      <c r="AV411" s="13" t="s">
        <v>87</v>
      </c>
      <c r="AW411" s="13" t="s">
        <v>36</v>
      </c>
      <c r="AX411" s="13" t="s">
        <v>79</v>
      </c>
      <c r="AY411" s="248" t="s">
        <v>121</v>
      </c>
    </row>
    <row r="412" s="14" customFormat="1">
      <c r="A412" s="14"/>
      <c r="B412" s="249"/>
      <c r="C412" s="250"/>
      <c r="D412" s="233" t="s">
        <v>185</v>
      </c>
      <c r="E412" s="251" t="s">
        <v>1</v>
      </c>
      <c r="F412" s="252" t="s">
        <v>318</v>
      </c>
      <c r="G412" s="250"/>
      <c r="H412" s="253">
        <v>27</v>
      </c>
      <c r="I412" s="254"/>
      <c r="J412" s="250"/>
      <c r="K412" s="250"/>
      <c r="L412" s="255"/>
      <c r="M412" s="256"/>
      <c r="N412" s="257"/>
      <c r="O412" s="257"/>
      <c r="P412" s="257"/>
      <c r="Q412" s="257"/>
      <c r="R412" s="257"/>
      <c r="S412" s="257"/>
      <c r="T412" s="258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9" t="s">
        <v>185</v>
      </c>
      <c r="AU412" s="259" t="s">
        <v>89</v>
      </c>
      <c r="AV412" s="14" t="s">
        <v>89</v>
      </c>
      <c r="AW412" s="14" t="s">
        <v>36</v>
      </c>
      <c r="AX412" s="14" t="s">
        <v>79</v>
      </c>
      <c r="AY412" s="259" t="s">
        <v>121</v>
      </c>
    </row>
    <row r="413" s="13" customFormat="1">
      <c r="A413" s="13"/>
      <c r="B413" s="239"/>
      <c r="C413" s="240"/>
      <c r="D413" s="233" t="s">
        <v>185</v>
      </c>
      <c r="E413" s="241" t="s">
        <v>1</v>
      </c>
      <c r="F413" s="242" t="s">
        <v>204</v>
      </c>
      <c r="G413" s="240"/>
      <c r="H413" s="241" t="s">
        <v>1</v>
      </c>
      <c r="I413" s="243"/>
      <c r="J413" s="240"/>
      <c r="K413" s="240"/>
      <c r="L413" s="244"/>
      <c r="M413" s="245"/>
      <c r="N413" s="246"/>
      <c r="O413" s="246"/>
      <c r="P413" s="246"/>
      <c r="Q413" s="246"/>
      <c r="R413" s="246"/>
      <c r="S413" s="246"/>
      <c r="T413" s="247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8" t="s">
        <v>185</v>
      </c>
      <c r="AU413" s="248" t="s">
        <v>89</v>
      </c>
      <c r="AV413" s="13" t="s">
        <v>87</v>
      </c>
      <c r="AW413" s="13" t="s">
        <v>36</v>
      </c>
      <c r="AX413" s="13" t="s">
        <v>79</v>
      </c>
      <c r="AY413" s="248" t="s">
        <v>121</v>
      </c>
    </row>
    <row r="414" s="14" customFormat="1">
      <c r="A414" s="14"/>
      <c r="B414" s="249"/>
      <c r="C414" s="250"/>
      <c r="D414" s="233" t="s">
        <v>185</v>
      </c>
      <c r="E414" s="251" t="s">
        <v>1</v>
      </c>
      <c r="F414" s="252" t="s">
        <v>319</v>
      </c>
      <c r="G414" s="250"/>
      <c r="H414" s="253">
        <v>610</v>
      </c>
      <c r="I414" s="254"/>
      <c r="J414" s="250"/>
      <c r="K414" s="250"/>
      <c r="L414" s="255"/>
      <c r="M414" s="256"/>
      <c r="N414" s="257"/>
      <c r="O414" s="257"/>
      <c r="P414" s="257"/>
      <c r="Q414" s="257"/>
      <c r="R414" s="257"/>
      <c r="S414" s="257"/>
      <c r="T414" s="258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9" t="s">
        <v>185</v>
      </c>
      <c r="AU414" s="259" t="s">
        <v>89</v>
      </c>
      <c r="AV414" s="14" t="s">
        <v>89</v>
      </c>
      <c r="AW414" s="14" t="s">
        <v>36</v>
      </c>
      <c r="AX414" s="14" t="s">
        <v>79</v>
      </c>
      <c r="AY414" s="259" t="s">
        <v>121</v>
      </c>
    </row>
    <row r="415" s="15" customFormat="1">
      <c r="A415" s="15"/>
      <c r="B415" s="260"/>
      <c r="C415" s="261"/>
      <c r="D415" s="233" t="s">
        <v>185</v>
      </c>
      <c r="E415" s="262" t="s">
        <v>1</v>
      </c>
      <c r="F415" s="263" t="s">
        <v>206</v>
      </c>
      <c r="G415" s="261"/>
      <c r="H415" s="264">
        <v>1851.1000000000001</v>
      </c>
      <c r="I415" s="265"/>
      <c r="J415" s="261"/>
      <c r="K415" s="261"/>
      <c r="L415" s="266"/>
      <c r="M415" s="267"/>
      <c r="N415" s="268"/>
      <c r="O415" s="268"/>
      <c r="P415" s="268"/>
      <c r="Q415" s="268"/>
      <c r="R415" s="268"/>
      <c r="S415" s="268"/>
      <c r="T415" s="269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0" t="s">
        <v>185</v>
      </c>
      <c r="AU415" s="270" t="s">
        <v>89</v>
      </c>
      <c r="AV415" s="15" t="s">
        <v>127</v>
      </c>
      <c r="AW415" s="15" t="s">
        <v>36</v>
      </c>
      <c r="AX415" s="15" t="s">
        <v>87</v>
      </c>
      <c r="AY415" s="270" t="s">
        <v>121</v>
      </c>
    </row>
    <row r="416" s="2" customFormat="1" ht="24.15" customHeight="1">
      <c r="A416" s="38"/>
      <c r="B416" s="39"/>
      <c r="C416" s="219" t="s">
        <v>320</v>
      </c>
      <c r="D416" s="219" t="s">
        <v>123</v>
      </c>
      <c r="E416" s="220" t="s">
        <v>321</v>
      </c>
      <c r="F416" s="221" t="s">
        <v>322</v>
      </c>
      <c r="G416" s="222" t="s">
        <v>140</v>
      </c>
      <c r="H416" s="223">
        <v>301.10000000000002</v>
      </c>
      <c r="I416" s="224"/>
      <c r="J416" s="225">
        <f>ROUND(I416*H416,2)</f>
        <v>0</v>
      </c>
      <c r="K416" s="226"/>
      <c r="L416" s="44"/>
      <c r="M416" s="227" t="s">
        <v>1</v>
      </c>
      <c r="N416" s="228" t="s">
        <v>44</v>
      </c>
      <c r="O416" s="91"/>
      <c r="P416" s="229">
        <f>O416*H416</f>
        <v>0</v>
      </c>
      <c r="Q416" s="229">
        <v>0</v>
      </c>
      <c r="R416" s="229">
        <f>Q416*H416</f>
        <v>0</v>
      </c>
      <c r="S416" s="229">
        <v>0</v>
      </c>
      <c r="T416" s="230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1" t="s">
        <v>127</v>
      </c>
      <c r="AT416" s="231" t="s">
        <v>123</v>
      </c>
      <c r="AU416" s="231" t="s">
        <v>89</v>
      </c>
      <c r="AY416" s="17" t="s">
        <v>121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17" t="s">
        <v>87</v>
      </c>
      <c r="BK416" s="232">
        <f>ROUND(I416*H416,2)</f>
        <v>0</v>
      </c>
      <c r="BL416" s="17" t="s">
        <v>127</v>
      </c>
      <c r="BM416" s="231" t="s">
        <v>323</v>
      </c>
    </row>
    <row r="417" s="2" customFormat="1">
      <c r="A417" s="38"/>
      <c r="B417" s="39"/>
      <c r="C417" s="40"/>
      <c r="D417" s="233" t="s">
        <v>129</v>
      </c>
      <c r="E417" s="40"/>
      <c r="F417" s="234" t="s">
        <v>324</v>
      </c>
      <c r="G417" s="40"/>
      <c r="H417" s="40"/>
      <c r="I417" s="235"/>
      <c r="J417" s="40"/>
      <c r="K417" s="40"/>
      <c r="L417" s="44"/>
      <c r="M417" s="236"/>
      <c r="N417" s="237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129</v>
      </c>
      <c r="AU417" s="17" t="s">
        <v>89</v>
      </c>
    </row>
    <row r="418" s="2" customFormat="1">
      <c r="A418" s="38"/>
      <c r="B418" s="39"/>
      <c r="C418" s="40"/>
      <c r="D418" s="233" t="s">
        <v>131</v>
      </c>
      <c r="E418" s="40"/>
      <c r="F418" s="238" t="s">
        <v>325</v>
      </c>
      <c r="G418" s="40"/>
      <c r="H418" s="40"/>
      <c r="I418" s="235"/>
      <c r="J418" s="40"/>
      <c r="K418" s="40"/>
      <c r="L418" s="44"/>
      <c r="M418" s="236"/>
      <c r="N418" s="237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131</v>
      </c>
      <c r="AU418" s="17" t="s">
        <v>89</v>
      </c>
    </row>
    <row r="419" s="13" customFormat="1">
      <c r="A419" s="13"/>
      <c r="B419" s="239"/>
      <c r="C419" s="240"/>
      <c r="D419" s="233" t="s">
        <v>185</v>
      </c>
      <c r="E419" s="241" t="s">
        <v>1</v>
      </c>
      <c r="F419" s="242" t="s">
        <v>186</v>
      </c>
      <c r="G419" s="240"/>
      <c r="H419" s="241" t="s">
        <v>1</v>
      </c>
      <c r="I419" s="243"/>
      <c r="J419" s="240"/>
      <c r="K419" s="240"/>
      <c r="L419" s="244"/>
      <c r="M419" s="245"/>
      <c r="N419" s="246"/>
      <c r="O419" s="246"/>
      <c r="P419" s="246"/>
      <c r="Q419" s="246"/>
      <c r="R419" s="246"/>
      <c r="S419" s="246"/>
      <c r="T419" s="247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8" t="s">
        <v>185</v>
      </c>
      <c r="AU419" s="248" t="s">
        <v>89</v>
      </c>
      <c r="AV419" s="13" t="s">
        <v>87</v>
      </c>
      <c r="AW419" s="13" t="s">
        <v>36</v>
      </c>
      <c r="AX419" s="13" t="s">
        <v>79</v>
      </c>
      <c r="AY419" s="248" t="s">
        <v>121</v>
      </c>
    </row>
    <row r="420" s="14" customFormat="1">
      <c r="A420" s="14"/>
      <c r="B420" s="249"/>
      <c r="C420" s="250"/>
      <c r="D420" s="233" t="s">
        <v>185</v>
      </c>
      <c r="E420" s="251" t="s">
        <v>1</v>
      </c>
      <c r="F420" s="252" t="s">
        <v>286</v>
      </c>
      <c r="G420" s="250"/>
      <c r="H420" s="253">
        <v>65</v>
      </c>
      <c r="I420" s="254"/>
      <c r="J420" s="250"/>
      <c r="K420" s="250"/>
      <c r="L420" s="255"/>
      <c r="M420" s="256"/>
      <c r="N420" s="257"/>
      <c r="O420" s="257"/>
      <c r="P420" s="257"/>
      <c r="Q420" s="257"/>
      <c r="R420" s="257"/>
      <c r="S420" s="257"/>
      <c r="T420" s="258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9" t="s">
        <v>185</v>
      </c>
      <c r="AU420" s="259" t="s">
        <v>89</v>
      </c>
      <c r="AV420" s="14" t="s">
        <v>89</v>
      </c>
      <c r="AW420" s="14" t="s">
        <v>36</v>
      </c>
      <c r="AX420" s="14" t="s">
        <v>79</v>
      </c>
      <c r="AY420" s="259" t="s">
        <v>121</v>
      </c>
    </row>
    <row r="421" s="13" customFormat="1">
      <c r="A421" s="13"/>
      <c r="B421" s="239"/>
      <c r="C421" s="240"/>
      <c r="D421" s="233" t="s">
        <v>185</v>
      </c>
      <c r="E421" s="241" t="s">
        <v>1</v>
      </c>
      <c r="F421" s="242" t="s">
        <v>187</v>
      </c>
      <c r="G421" s="240"/>
      <c r="H421" s="241" t="s">
        <v>1</v>
      </c>
      <c r="I421" s="243"/>
      <c r="J421" s="240"/>
      <c r="K421" s="240"/>
      <c r="L421" s="244"/>
      <c r="M421" s="245"/>
      <c r="N421" s="246"/>
      <c r="O421" s="246"/>
      <c r="P421" s="246"/>
      <c r="Q421" s="246"/>
      <c r="R421" s="246"/>
      <c r="S421" s="246"/>
      <c r="T421" s="247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8" t="s">
        <v>185</v>
      </c>
      <c r="AU421" s="248" t="s">
        <v>89</v>
      </c>
      <c r="AV421" s="13" t="s">
        <v>87</v>
      </c>
      <c r="AW421" s="13" t="s">
        <v>36</v>
      </c>
      <c r="AX421" s="13" t="s">
        <v>79</v>
      </c>
      <c r="AY421" s="248" t="s">
        <v>121</v>
      </c>
    </row>
    <row r="422" s="14" customFormat="1">
      <c r="A422" s="14"/>
      <c r="B422" s="249"/>
      <c r="C422" s="250"/>
      <c r="D422" s="233" t="s">
        <v>185</v>
      </c>
      <c r="E422" s="251" t="s">
        <v>1</v>
      </c>
      <c r="F422" s="252" t="s">
        <v>287</v>
      </c>
      <c r="G422" s="250"/>
      <c r="H422" s="253">
        <v>35</v>
      </c>
      <c r="I422" s="254"/>
      <c r="J422" s="250"/>
      <c r="K422" s="250"/>
      <c r="L422" s="255"/>
      <c r="M422" s="256"/>
      <c r="N422" s="257"/>
      <c r="O422" s="257"/>
      <c r="P422" s="257"/>
      <c r="Q422" s="257"/>
      <c r="R422" s="257"/>
      <c r="S422" s="257"/>
      <c r="T422" s="258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9" t="s">
        <v>185</v>
      </c>
      <c r="AU422" s="259" t="s">
        <v>89</v>
      </c>
      <c r="AV422" s="14" t="s">
        <v>89</v>
      </c>
      <c r="AW422" s="14" t="s">
        <v>36</v>
      </c>
      <c r="AX422" s="14" t="s">
        <v>79</v>
      </c>
      <c r="AY422" s="259" t="s">
        <v>121</v>
      </c>
    </row>
    <row r="423" s="13" customFormat="1">
      <c r="A423" s="13"/>
      <c r="B423" s="239"/>
      <c r="C423" s="240"/>
      <c r="D423" s="233" t="s">
        <v>185</v>
      </c>
      <c r="E423" s="241" t="s">
        <v>1</v>
      </c>
      <c r="F423" s="242" t="s">
        <v>188</v>
      </c>
      <c r="G423" s="240"/>
      <c r="H423" s="241" t="s">
        <v>1</v>
      </c>
      <c r="I423" s="243"/>
      <c r="J423" s="240"/>
      <c r="K423" s="240"/>
      <c r="L423" s="244"/>
      <c r="M423" s="245"/>
      <c r="N423" s="246"/>
      <c r="O423" s="246"/>
      <c r="P423" s="246"/>
      <c r="Q423" s="246"/>
      <c r="R423" s="246"/>
      <c r="S423" s="246"/>
      <c r="T423" s="247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8" t="s">
        <v>185</v>
      </c>
      <c r="AU423" s="248" t="s">
        <v>89</v>
      </c>
      <c r="AV423" s="13" t="s">
        <v>87</v>
      </c>
      <c r="AW423" s="13" t="s">
        <v>36</v>
      </c>
      <c r="AX423" s="13" t="s">
        <v>79</v>
      </c>
      <c r="AY423" s="248" t="s">
        <v>121</v>
      </c>
    </row>
    <row r="424" s="14" customFormat="1">
      <c r="A424" s="14"/>
      <c r="B424" s="249"/>
      <c r="C424" s="250"/>
      <c r="D424" s="233" t="s">
        <v>185</v>
      </c>
      <c r="E424" s="251" t="s">
        <v>1</v>
      </c>
      <c r="F424" s="252" t="s">
        <v>288</v>
      </c>
      <c r="G424" s="250"/>
      <c r="H424" s="253">
        <v>10</v>
      </c>
      <c r="I424" s="254"/>
      <c r="J424" s="250"/>
      <c r="K424" s="250"/>
      <c r="L424" s="255"/>
      <c r="M424" s="256"/>
      <c r="N424" s="257"/>
      <c r="O424" s="257"/>
      <c r="P424" s="257"/>
      <c r="Q424" s="257"/>
      <c r="R424" s="257"/>
      <c r="S424" s="257"/>
      <c r="T424" s="258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9" t="s">
        <v>185</v>
      </c>
      <c r="AU424" s="259" t="s">
        <v>89</v>
      </c>
      <c r="AV424" s="14" t="s">
        <v>89</v>
      </c>
      <c r="AW424" s="14" t="s">
        <v>36</v>
      </c>
      <c r="AX424" s="14" t="s">
        <v>79</v>
      </c>
      <c r="AY424" s="259" t="s">
        <v>121</v>
      </c>
    </row>
    <row r="425" s="13" customFormat="1">
      <c r="A425" s="13"/>
      <c r="B425" s="239"/>
      <c r="C425" s="240"/>
      <c r="D425" s="233" t="s">
        <v>185</v>
      </c>
      <c r="E425" s="241" t="s">
        <v>1</v>
      </c>
      <c r="F425" s="242" t="s">
        <v>190</v>
      </c>
      <c r="G425" s="240"/>
      <c r="H425" s="241" t="s">
        <v>1</v>
      </c>
      <c r="I425" s="243"/>
      <c r="J425" s="240"/>
      <c r="K425" s="240"/>
      <c r="L425" s="244"/>
      <c r="M425" s="245"/>
      <c r="N425" s="246"/>
      <c r="O425" s="246"/>
      <c r="P425" s="246"/>
      <c r="Q425" s="246"/>
      <c r="R425" s="246"/>
      <c r="S425" s="246"/>
      <c r="T425" s="247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8" t="s">
        <v>185</v>
      </c>
      <c r="AU425" s="248" t="s">
        <v>89</v>
      </c>
      <c r="AV425" s="13" t="s">
        <v>87</v>
      </c>
      <c r="AW425" s="13" t="s">
        <v>36</v>
      </c>
      <c r="AX425" s="13" t="s">
        <v>79</v>
      </c>
      <c r="AY425" s="248" t="s">
        <v>121</v>
      </c>
    </row>
    <row r="426" s="14" customFormat="1">
      <c r="A426" s="14"/>
      <c r="B426" s="249"/>
      <c r="C426" s="250"/>
      <c r="D426" s="233" t="s">
        <v>185</v>
      </c>
      <c r="E426" s="251" t="s">
        <v>1</v>
      </c>
      <c r="F426" s="252" t="s">
        <v>79</v>
      </c>
      <c r="G426" s="250"/>
      <c r="H426" s="253">
        <v>0</v>
      </c>
      <c r="I426" s="254"/>
      <c r="J426" s="250"/>
      <c r="K426" s="250"/>
      <c r="L426" s="255"/>
      <c r="M426" s="256"/>
      <c r="N426" s="257"/>
      <c r="O426" s="257"/>
      <c r="P426" s="257"/>
      <c r="Q426" s="257"/>
      <c r="R426" s="257"/>
      <c r="S426" s="257"/>
      <c r="T426" s="258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9" t="s">
        <v>185</v>
      </c>
      <c r="AU426" s="259" t="s">
        <v>89</v>
      </c>
      <c r="AV426" s="14" t="s">
        <v>89</v>
      </c>
      <c r="AW426" s="14" t="s">
        <v>36</v>
      </c>
      <c r="AX426" s="14" t="s">
        <v>79</v>
      </c>
      <c r="AY426" s="259" t="s">
        <v>121</v>
      </c>
    </row>
    <row r="427" s="13" customFormat="1">
      <c r="A427" s="13"/>
      <c r="B427" s="239"/>
      <c r="C427" s="240"/>
      <c r="D427" s="233" t="s">
        <v>185</v>
      </c>
      <c r="E427" s="241" t="s">
        <v>1</v>
      </c>
      <c r="F427" s="242" t="s">
        <v>191</v>
      </c>
      <c r="G427" s="240"/>
      <c r="H427" s="241" t="s">
        <v>1</v>
      </c>
      <c r="I427" s="243"/>
      <c r="J427" s="240"/>
      <c r="K427" s="240"/>
      <c r="L427" s="244"/>
      <c r="M427" s="245"/>
      <c r="N427" s="246"/>
      <c r="O427" s="246"/>
      <c r="P427" s="246"/>
      <c r="Q427" s="246"/>
      <c r="R427" s="246"/>
      <c r="S427" s="246"/>
      <c r="T427" s="247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8" t="s">
        <v>185</v>
      </c>
      <c r="AU427" s="248" t="s">
        <v>89</v>
      </c>
      <c r="AV427" s="13" t="s">
        <v>87</v>
      </c>
      <c r="AW427" s="13" t="s">
        <v>36</v>
      </c>
      <c r="AX427" s="13" t="s">
        <v>79</v>
      </c>
      <c r="AY427" s="248" t="s">
        <v>121</v>
      </c>
    </row>
    <row r="428" s="14" customFormat="1">
      <c r="A428" s="14"/>
      <c r="B428" s="249"/>
      <c r="C428" s="250"/>
      <c r="D428" s="233" t="s">
        <v>185</v>
      </c>
      <c r="E428" s="251" t="s">
        <v>1</v>
      </c>
      <c r="F428" s="252" t="s">
        <v>79</v>
      </c>
      <c r="G428" s="250"/>
      <c r="H428" s="253">
        <v>0</v>
      </c>
      <c r="I428" s="254"/>
      <c r="J428" s="250"/>
      <c r="K428" s="250"/>
      <c r="L428" s="255"/>
      <c r="M428" s="256"/>
      <c r="N428" s="257"/>
      <c r="O428" s="257"/>
      <c r="P428" s="257"/>
      <c r="Q428" s="257"/>
      <c r="R428" s="257"/>
      <c r="S428" s="257"/>
      <c r="T428" s="258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9" t="s">
        <v>185</v>
      </c>
      <c r="AU428" s="259" t="s">
        <v>89</v>
      </c>
      <c r="AV428" s="14" t="s">
        <v>89</v>
      </c>
      <c r="AW428" s="14" t="s">
        <v>36</v>
      </c>
      <c r="AX428" s="14" t="s">
        <v>79</v>
      </c>
      <c r="AY428" s="259" t="s">
        <v>121</v>
      </c>
    </row>
    <row r="429" s="13" customFormat="1">
      <c r="A429" s="13"/>
      <c r="B429" s="239"/>
      <c r="C429" s="240"/>
      <c r="D429" s="233" t="s">
        <v>185</v>
      </c>
      <c r="E429" s="241" t="s">
        <v>1</v>
      </c>
      <c r="F429" s="242" t="s">
        <v>192</v>
      </c>
      <c r="G429" s="240"/>
      <c r="H429" s="241" t="s">
        <v>1</v>
      </c>
      <c r="I429" s="243"/>
      <c r="J429" s="240"/>
      <c r="K429" s="240"/>
      <c r="L429" s="244"/>
      <c r="M429" s="245"/>
      <c r="N429" s="246"/>
      <c r="O429" s="246"/>
      <c r="P429" s="246"/>
      <c r="Q429" s="246"/>
      <c r="R429" s="246"/>
      <c r="S429" s="246"/>
      <c r="T429" s="247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8" t="s">
        <v>185</v>
      </c>
      <c r="AU429" s="248" t="s">
        <v>89</v>
      </c>
      <c r="AV429" s="13" t="s">
        <v>87</v>
      </c>
      <c r="AW429" s="13" t="s">
        <v>36</v>
      </c>
      <c r="AX429" s="13" t="s">
        <v>79</v>
      </c>
      <c r="AY429" s="248" t="s">
        <v>121</v>
      </c>
    </row>
    <row r="430" s="14" customFormat="1">
      <c r="A430" s="14"/>
      <c r="B430" s="249"/>
      <c r="C430" s="250"/>
      <c r="D430" s="233" t="s">
        <v>185</v>
      </c>
      <c r="E430" s="251" t="s">
        <v>1</v>
      </c>
      <c r="F430" s="252" t="s">
        <v>79</v>
      </c>
      <c r="G430" s="250"/>
      <c r="H430" s="253">
        <v>0</v>
      </c>
      <c r="I430" s="254"/>
      <c r="J430" s="250"/>
      <c r="K430" s="250"/>
      <c r="L430" s="255"/>
      <c r="M430" s="256"/>
      <c r="N430" s="257"/>
      <c r="O430" s="257"/>
      <c r="P430" s="257"/>
      <c r="Q430" s="257"/>
      <c r="R430" s="257"/>
      <c r="S430" s="257"/>
      <c r="T430" s="258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9" t="s">
        <v>185</v>
      </c>
      <c r="AU430" s="259" t="s">
        <v>89</v>
      </c>
      <c r="AV430" s="14" t="s">
        <v>89</v>
      </c>
      <c r="AW430" s="14" t="s">
        <v>36</v>
      </c>
      <c r="AX430" s="14" t="s">
        <v>79</v>
      </c>
      <c r="AY430" s="259" t="s">
        <v>121</v>
      </c>
    </row>
    <row r="431" s="13" customFormat="1">
      <c r="A431" s="13"/>
      <c r="B431" s="239"/>
      <c r="C431" s="240"/>
      <c r="D431" s="233" t="s">
        <v>185</v>
      </c>
      <c r="E431" s="241" t="s">
        <v>1</v>
      </c>
      <c r="F431" s="242" t="s">
        <v>193</v>
      </c>
      <c r="G431" s="240"/>
      <c r="H431" s="241" t="s">
        <v>1</v>
      </c>
      <c r="I431" s="243"/>
      <c r="J431" s="240"/>
      <c r="K431" s="240"/>
      <c r="L431" s="244"/>
      <c r="M431" s="245"/>
      <c r="N431" s="246"/>
      <c r="O431" s="246"/>
      <c r="P431" s="246"/>
      <c r="Q431" s="246"/>
      <c r="R431" s="246"/>
      <c r="S431" s="246"/>
      <c r="T431" s="247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8" t="s">
        <v>185</v>
      </c>
      <c r="AU431" s="248" t="s">
        <v>89</v>
      </c>
      <c r="AV431" s="13" t="s">
        <v>87</v>
      </c>
      <c r="AW431" s="13" t="s">
        <v>36</v>
      </c>
      <c r="AX431" s="13" t="s">
        <v>79</v>
      </c>
      <c r="AY431" s="248" t="s">
        <v>121</v>
      </c>
    </row>
    <row r="432" s="14" customFormat="1">
      <c r="A432" s="14"/>
      <c r="B432" s="249"/>
      <c r="C432" s="250"/>
      <c r="D432" s="233" t="s">
        <v>185</v>
      </c>
      <c r="E432" s="251" t="s">
        <v>1</v>
      </c>
      <c r="F432" s="252" t="s">
        <v>79</v>
      </c>
      <c r="G432" s="250"/>
      <c r="H432" s="253">
        <v>0</v>
      </c>
      <c r="I432" s="254"/>
      <c r="J432" s="250"/>
      <c r="K432" s="250"/>
      <c r="L432" s="255"/>
      <c r="M432" s="256"/>
      <c r="N432" s="257"/>
      <c r="O432" s="257"/>
      <c r="P432" s="257"/>
      <c r="Q432" s="257"/>
      <c r="R432" s="257"/>
      <c r="S432" s="257"/>
      <c r="T432" s="258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9" t="s">
        <v>185</v>
      </c>
      <c r="AU432" s="259" t="s">
        <v>89</v>
      </c>
      <c r="AV432" s="14" t="s">
        <v>89</v>
      </c>
      <c r="AW432" s="14" t="s">
        <v>36</v>
      </c>
      <c r="AX432" s="14" t="s">
        <v>79</v>
      </c>
      <c r="AY432" s="259" t="s">
        <v>121</v>
      </c>
    </row>
    <row r="433" s="13" customFormat="1">
      <c r="A433" s="13"/>
      <c r="B433" s="239"/>
      <c r="C433" s="240"/>
      <c r="D433" s="233" t="s">
        <v>185</v>
      </c>
      <c r="E433" s="241" t="s">
        <v>1</v>
      </c>
      <c r="F433" s="242" t="s">
        <v>194</v>
      </c>
      <c r="G433" s="240"/>
      <c r="H433" s="241" t="s">
        <v>1</v>
      </c>
      <c r="I433" s="243"/>
      <c r="J433" s="240"/>
      <c r="K433" s="240"/>
      <c r="L433" s="244"/>
      <c r="M433" s="245"/>
      <c r="N433" s="246"/>
      <c r="O433" s="246"/>
      <c r="P433" s="246"/>
      <c r="Q433" s="246"/>
      <c r="R433" s="246"/>
      <c r="S433" s="246"/>
      <c r="T433" s="247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8" t="s">
        <v>185</v>
      </c>
      <c r="AU433" s="248" t="s">
        <v>89</v>
      </c>
      <c r="AV433" s="13" t="s">
        <v>87</v>
      </c>
      <c r="AW433" s="13" t="s">
        <v>36</v>
      </c>
      <c r="AX433" s="13" t="s">
        <v>79</v>
      </c>
      <c r="AY433" s="248" t="s">
        <v>121</v>
      </c>
    </row>
    <row r="434" s="14" customFormat="1">
      <c r="A434" s="14"/>
      <c r="B434" s="249"/>
      <c r="C434" s="250"/>
      <c r="D434" s="233" t="s">
        <v>185</v>
      </c>
      <c r="E434" s="251" t="s">
        <v>1</v>
      </c>
      <c r="F434" s="252" t="s">
        <v>289</v>
      </c>
      <c r="G434" s="250"/>
      <c r="H434" s="253">
        <v>15</v>
      </c>
      <c r="I434" s="254"/>
      <c r="J434" s="250"/>
      <c r="K434" s="250"/>
      <c r="L434" s="255"/>
      <c r="M434" s="256"/>
      <c r="N434" s="257"/>
      <c r="O434" s="257"/>
      <c r="P434" s="257"/>
      <c r="Q434" s="257"/>
      <c r="R434" s="257"/>
      <c r="S434" s="257"/>
      <c r="T434" s="258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9" t="s">
        <v>185</v>
      </c>
      <c r="AU434" s="259" t="s">
        <v>89</v>
      </c>
      <c r="AV434" s="14" t="s">
        <v>89</v>
      </c>
      <c r="AW434" s="14" t="s">
        <v>36</v>
      </c>
      <c r="AX434" s="14" t="s">
        <v>79</v>
      </c>
      <c r="AY434" s="259" t="s">
        <v>121</v>
      </c>
    </row>
    <row r="435" s="13" customFormat="1">
      <c r="A435" s="13"/>
      <c r="B435" s="239"/>
      <c r="C435" s="240"/>
      <c r="D435" s="233" t="s">
        <v>185</v>
      </c>
      <c r="E435" s="241" t="s">
        <v>1</v>
      </c>
      <c r="F435" s="242" t="s">
        <v>196</v>
      </c>
      <c r="G435" s="240"/>
      <c r="H435" s="241" t="s">
        <v>1</v>
      </c>
      <c r="I435" s="243"/>
      <c r="J435" s="240"/>
      <c r="K435" s="240"/>
      <c r="L435" s="244"/>
      <c r="M435" s="245"/>
      <c r="N435" s="246"/>
      <c r="O435" s="246"/>
      <c r="P435" s="246"/>
      <c r="Q435" s="246"/>
      <c r="R435" s="246"/>
      <c r="S435" s="246"/>
      <c r="T435" s="24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8" t="s">
        <v>185</v>
      </c>
      <c r="AU435" s="248" t="s">
        <v>89</v>
      </c>
      <c r="AV435" s="13" t="s">
        <v>87</v>
      </c>
      <c r="AW435" s="13" t="s">
        <v>36</v>
      </c>
      <c r="AX435" s="13" t="s">
        <v>79</v>
      </c>
      <c r="AY435" s="248" t="s">
        <v>121</v>
      </c>
    </row>
    <row r="436" s="14" customFormat="1">
      <c r="A436" s="14"/>
      <c r="B436" s="249"/>
      <c r="C436" s="250"/>
      <c r="D436" s="233" t="s">
        <v>185</v>
      </c>
      <c r="E436" s="251" t="s">
        <v>1</v>
      </c>
      <c r="F436" s="252" t="s">
        <v>79</v>
      </c>
      <c r="G436" s="250"/>
      <c r="H436" s="253">
        <v>0</v>
      </c>
      <c r="I436" s="254"/>
      <c r="J436" s="250"/>
      <c r="K436" s="250"/>
      <c r="L436" s="255"/>
      <c r="M436" s="256"/>
      <c r="N436" s="257"/>
      <c r="O436" s="257"/>
      <c r="P436" s="257"/>
      <c r="Q436" s="257"/>
      <c r="R436" s="257"/>
      <c r="S436" s="257"/>
      <c r="T436" s="258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9" t="s">
        <v>185</v>
      </c>
      <c r="AU436" s="259" t="s">
        <v>89</v>
      </c>
      <c r="AV436" s="14" t="s">
        <v>89</v>
      </c>
      <c r="AW436" s="14" t="s">
        <v>36</v>
      </c>
      <c r="AX436" s="14" t="s">
        <v>79</v>
      </c>
      <c r="AY436" s="259" t="s">
        <v>121</v>
      </c>
    </row>
    <row r="437" s="13" customFormat="1">
      <c r="A437" s="13"/>
      <c r="B437" s="239"/>
      <c r="C437" s="240"/>
      <c r="D437" s="233" t="s">
        <v>185</v>
      </c>
      <c r="E437" s="241" t="s">
        <v>1</v>
      </c>
      <c r="F437" s="242" t="s">
        <v>197</v>
      </c>
      <c r="G437" s="240"/>
      <c r="H437" s="241" t="s">
        <v>1</v>
      </c>
      <c r="I437" s="243"/>
      <c r="J437" s="240"/>
      <c r="K437" s="240"/>
      <c r="L437" s="244"/>
      <c r="M437" s="245"/>
      <c r="N437" s="246"/>
      <c r="O437" s="246"/>
      <c r="P437" s="246"/>
      <c r="Q437" s="246"/>
      <c r="R437" s="246"/>
      <c r="S437" s="246"/>
      <c r="T437" s="247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8" t="s">
        <v>185</v>
      </c>
      <c r="AU437" s="248" t="s">
        <v>89</v>
      </c>
      <c r="AV437" s="13" t="s">
        <v>87</v>
      </c>
      <c r="AW437" s="13" t="s">
        <v>36</v>
      </c>
      <c r="AX437" s="13" t="s">
        <v>79</v>
      </c>
      <c r="AY437" s="248" t="s">
        <v>121</v>
      </c>
    </row>
    <row r="438" s="14" customFormat="1">
      <c r="A438" s="14"/>
      <c r="B438" s="249"/>
      <c r="C438" s="250"/>
      <c r="D438" s="233" t="s">
        <v>185</v>
      </c>
      <c r="E438" s="251" t="s">
        <v>1</v>
      </c>
      <c r="F438" s="252" t="s">
        <v>290</v>
      </c>
      <c r="G438" s="250"/>
      <c r="H438" s="253">
        <v>13.6</v>
      </c>
      <c r="I438" s="254"/>
      <c r="J438" s="250"/>
      <c r="K438" s="250"/>
      <c r="L438" s="255"/>
      <c r="M438" s="256"/>
      <c r="N438" s="257"/>
      <c r="O438" s="257"/>
      <c r="P438" s="257"/>
      <c r="Q438" s="257"/>
      <c r="R438" s="257"/>
      <c r="S438" s="257"/>
      <c r="T438" s="258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9" t="s">
        <v>185</v>
      </c>
      <c r="AU438" s="259" t="s">
        <v>89</v>
      </c>
      <c r="AV438" s="14" t="s">
        <v>89</v>
      </c>
      <c r="AW438" s="14" t="s">
        <v>36</v>
      </c>
      <c r="AX438" s="14" t="s">
        <v>79</v>
      </c>
      <c r="AY438" s="259" t="s">
        <v>121</v>
      </c>
    </row>
    <row r="439" s="13" customFormat="1">
      <c r="A439" s="13"/>
      <c r="B439" s="239"/>
      <c r="C439" s="240"/>
      <c r="D439" s="233" t="s">
        <v>185</v>
      </c>
      <c r="E439" s="241" t="s">
        <v>1</v>
      </c>
      <c r="F439" s="242" t="s">
        <v>199</v>
      </c>
      <c r="G439" s="240"/>
      <c r="H439" s="241" t="s">
        <v>1</v>
      </c>
      <c r="I439" s="243"/>
      <c r="J439" s="240"/>
      <c r="K439" s="240"/>
      <c r="L439" s="244"/>
      <c r="M439" s="245"/>
      <c r="N439" s="246"/>
      <c r="O439" s="246"/>
      <c r="P439" s="246"/>
      <c r="Q439" s="246"/>
      <c r="R439" s="246"/>
      <c r="S439" s="246"/>
      <c r="T439" s="247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8" t="s">
        <v>185</v>
      </c>
      <c r="AU439" s="248" t="s">
        <v>89</v>
      </c>
      <c r="AV439" s="13" t="s">
        <v>87</v>
      </c>
      <c r="AW439" s="13" t="s">
        <v>36</v>
      </c>
      <c r="AX439" s="13" t="s">
        <v>79</v>
      </c>
      <c r="AY439" s="248" t="s">
        <v>121</v>
      </c>
    </row>
    <row r="440" s="14" customFormat="1">
      <c r="A440" s="14"/>
      <c r="B440" s="249"/>
      <c r="C440" s="250"/>
      <c r="D440" s="233" t="s">
        <v>185</v>
      </c>
      <c r="E440" s="251" t="s">
        <v>1</v>
      </c>
      <c r="F440" s="252" t="s">
        <v>79</v>
      </c>
      <c r="G440" s="250"/>
      <c r="H440" s="253">
        <v>0</v>
      </c>
      <c r="I440" s="254"/>
      <c r="J440" s="250"/>
      <c r="K440" s="250"/>
      <c r="L440" s="255"/>
      <c r="M440" s="256"/>
      <c r="N440" s="257"/>
      <c r="O440" s="257"/>
      <c r="P440" s="257"/>
      <c r="Q440" s="257"/>
      <c r="R440" s="257"/>
      <c r="S440" s="257"/>
      <c r="T440" s="258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9" t="s">
        <v>185</v>
      </c>
      <c r="AU440" s="259" t="s">
        <v>89</v>
      </c>
      <c r="AV440" s="14" t="s">
        <v>89</v>
      </c>
      <c r="AW440" s="14" t="s">
        <v>36</v>
      </c>
      <c r="AX440" s="14" t="s">
        <v>79</v>
      </c>
      <c r="AY440" s="259" t="s">
        <v>121</v>
      </c>
    </row>
    <row r="441" s="13" customFormat="1">
      <c r="A441" s="13"/>
      <c r="B441" s="239"/>
      <c r="C441" s="240"/>
      <c r="D441" s="233" t="s">
        <v>185</v>
      </c>
      <c r="E441" s="241" t="s">
        <v>1</v>
      </c>
      <c r="F441" s="242" t="s">
        <v>200</v>
      </c>
      <c r="G441" s="240"/>
      <c r="H441" s="241" t="s">
        <v>1</v>
      </c>
      <c r="I441" s="243"/>
      <c r="J441" s="240"/>
      <c r="K441" s="240"/>
      <c r="L441" s="244"/>
      <c r="M441" s="245"/>
      <c r="N441" s="246"/>
      <c r="O441" s="246"/>
      <c r="P441" s="246"/>
      <c r="Q441" s="246"/>
      <c r="R441" s="246"/>
      <c r="S441" s="246"/>
      <c r="T441" s="247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8" t="s">
        <v>185</v>
      </c>
      <c r="AU441" s="248" t="s">
        <v>89</v>
      </c>
      <c r="AV441" s="13" t="s">
        <v>87</v>
      </c>
      <c r="AW441" s="13" t="s">
        <v>36</v>
      </c>
      <c r="AX441" s="13" t="s">
        <v>79</v>
      </c>
      <c r="AY441" s="248" t="s">
        <v>121</v>
      </c>
    </row>
    <row r="442" s="14" customFormat="1">
      <c r="A442" s="14"/>
      <c r="B442" s="249"/>
      <c r="C442" s="250"/>
      <c r="D442" s="233" t="s">
        <v>185</v>
      </c>
      <c r="E442" s="251" t="s">
        <v>1</v>
      </c>
      <c r="F442" s="252" t="s">
        <v>291</v>
      </c>
      <c r="G442" s="250"/>
      <c r="H442" s="253">
        <v>25</v>
      </c>
      <c r="I442" s="254"/>
      <c r="J442" s="250"/>
      <c r="K442" s="250"/>
      <c r="L442" s="255"/>
      <c r="M442" s="256"/>
      <c r="N442" s="257"/>
      <c r="O442" s="257"/>
      <c r="P442" s="257"/>
      <c r="Q442" s="257"/>
      <c r="R442" s="257"/>
      <c r="S442" s="257"/>
      <c r="T442" s="258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9" t="s">
        <v>185</v>
      </c>
      <c r="AU442" s="259" t="s">
        <v>89</v>
      </c>
      <c r="AV442" s="14" t="s">
        <v>89</v>
      </c>
      <c r="AW442" s="14" t="s">
        <v>36</v>
      </c>
      <c r="AX442" s="14" t="s">
        <v>79</v>
      </c>
      <c r="AY442" s="259" t="s">
        <v>121</v>
      </c>
    </row>
    <row r="443" s="13" customFormat="1">
      <c r="A443" s="13"/>
      <c r="B443" s="239"/>
      <c r="C443" s="240"/>
      <c r="D443" s="233" t="s">
        <v>185</v>
      </c>
      <c r="E443" s="241" t="s">
        <v>1</v>
      </c>
      <c r="F443" s="242" t="s">
        <v>201</v>
      </c>
      <c r="G443" s="240"/>
      <c r="H443" s="241" t="s">
        <v>1</v>
      </c>
      <c r="I443" s="243"/>
      <c r="J443" s="240"/>
      <c r="K443" s="240"/>
      <c r="L443" s="244"/>
      <c r="M443" s="245"/>
      <c r="N443" s="246"/>
      <c r="O443" s="246"/>
      <c r="P443" s="246"/>
      <c r="Q443" s="246"/>
      <c r="R443" s="246"/>
      <c r="S443" s="246"/>
      <c r="T443" s="247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8" t="s">
        <v>185</v>
      </c>
      <c r="AU443" s="248" t="s">
        <v>89</v>
      </c>
      <c r="AV443" s="13" t="s">
        <v>87</v>
      </c>
      <c r="AW443" s="13" t="s">
        <v>36</v>
      </c>
      <c r="AX443" s="13" t="s">
        <v>79</v>
      </c>
      <c r="AY443" s="248" t="s">
        <v>121</v>
      </c>
    </row>
    <row r="444" s="14" customFormat="1">
      <c r="A444" s="14"/>
      <c r="B444" s="249"/>
      <c r="C444" s="250"/>
      <c r="D444" s="233" t="s">
        <v>185</v>
      </c>
      <c r="E444" s="251" t="s">
        <v>1</v>
      </c>
      <c r="F444" s="252" t="s">
        <v>292</v>
      </c>
      <c r="G444" s="250"/>
      <c r="H444" s="253">
        <v>10.5</v>
      </c>
      <c r="I444" s="254"/>
      <c r="J444" s="250"/>
      <c r="K444" s="250"/>
      <c r="L444" s="255"/>
      <c r="M444" s="256"/>
      <c r="N444" s="257"/>
      <c r="O444" s="257"/>
      <c r="P444" s="257"/>
      <c r="Q444" s="257"/>
      <c r="R444" s="257"/>
      <c r="S444" s="257"/>
      <c r="T444" s="258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9" t="s">
        <v>185</v>
      </c>
      <c r="AU444" s="259" t="s">
        <v>89</v>
      </c>
      <c r="AV444" s="14" t="s">
        <v>89</v>
      </c>
      <c r="AW444" s="14" t="s">
        <v>36</v>
      </c>
      <c r="AX444" s="14" t="s">
        <v>79</v>
      </c>
      <c r="AY444" s="259" t="s">
        <v>121</v>
      </c>
    </row>
    <row r="445" s="13" customFormat="1">
      <c r="A445" s="13"/>
      <c r="B445" s="239"/>
      <c r="C445" s="240"/>
      <c r="D445" s="233" t="s">
        <v>185</v>
      </c>
      <c r="E445" s="241" t="s">
        <v>1</v>
      </c>
      <c r="F445" s="242" t="s">
        <v>202</v>
      </c>
      <c r="G445" s="240"/>
      <c r="H445" s="241" t="s">
        <v>1</v>
      </c>
      <c r="I445" s="243"/>
      <c r="J445" s="240"/>
      <c r="K445" s="240"/>
      <c r="L445" s="244"/>
      <c r="M445" s="245"/>
      <c r="N445" s="246"/>
      <c r="O445" s="246"/>
      <c r="P445" s="246"/>
      <c r="Q445" s="246"/>
      <c r="R445" s="246"/>
      <c r="S445" s="246"/>
      <c r="T445" s="247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8" t="s">
        <v>185</v>
      </c>
      <c r="AU445" s="248" t="s">
        <v>89</v>
      </c>
      <c r="AV445" s="13" t="s">
        <v>87</v>
      </c>
      <c r="AW445" s="13" t="s">
        <v>36</v>
      </c>
      <c r="AX445" s="13" t="s">
        <v>79</v>
      </c>
      <c r="AY445" s="248" t="s">
        <v>121</v>
      </c>
    </row>
    <row r="446" s="14" customFormat="1">
      <c r="A446" s="14"/>
      <c r="B446" s="249"/>
      <c r="C446" s="250"/>
      <c r="D446" s="233" t="s">
        <v>185</v>
      </c>
      <c r="E446" s="251" t="s">
        <v>1</v>
      </c>
      <c r="F446" s="252" t="s">
        <v>232</v>
      </c>
      <c r="G446" s="250"/>
      <c r="H446" s="253">
        <v>12</v>
      </c>
      <c r="I446" s="254"/>
      <c r="J446" s="250"/>
      <c r="K446" s="250"/>
      <c r="L446" s="255"/>
      <c r="M446" s="256"/>
      <c r="N446" s="257"/>
      <c r="O446" s="257"/>
      <c r="P446" s="257"/>
      <c r="Q446" s="257"/>
      <c r="R446" s="257"/>
      <c r="S446" s="257"/>
      <c r="T446" s="258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9" t="s">
        <v>185</v>
      </c>
      <c r="AU446" s="259" t="s">
        <v>89</v>
      </c>
      <c r="AV446" s="14" t="s">
        <v>89</v>
      </c>
      <c r="AW446" s="14" t="s">
        <v>36</v>
      </c>
      <c r="AX446" s="14" t="s">
        <v>79</v>
      </c>
      <c r="AY446" s="259" t="s">
        <v>121</v>
      </c>
    </row>
    <row r="447" s="13" customFormat="1">
      <c r="A447" s="13"/>
      <c r="B447" s="239"/>
      <c r="C447" s="240"/>
      <c r="D447" s="233" t="s">
        <v>185</v>
      </c>
      <c r="E447" s="241" t="s">
        <v>1</v>
      </c>
      <c r="F447" s="242" t="s">
        <v>204</v>
      </c>
      <c r="G447" s="240"/>
      <c r="H447" s="241" t="s">
        <v>1</v>
      </c>
      <c r="I447" s="243"/>
      <c r="J447" s="240"/>
      <c r="K447" s="240"/>
      <c r="L447" s="244"/>
      <c r="M447" s="245"/>
      <c r="N447" s="246"/>
      <c r="O447" s="246"/>
      <c r="P447" s="246"/>
      <c r="Q447" s="246"/>
      <c r="R447" s="246"/>
      <c r="S447" s="246"/>
      <c r="T447" s="247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8" t="s">
        <v>185</v>
      </c>
      <c r="AU447" s="248" t="s">
        <v>89</v>
      </c>
      <c r="AV447" s="13" t="s">
        <v>87</v>
      </c>
      <c r="AW447" s="13" t="s">
        <v>36</v>
      </c>
      <c r="AX447" s="13" t="s">
        <v>79</v>
      </c>
      <c r="AY447" s="248" t="s">
        <v>121</v>
      </c>
    </row>
    <row r="448" s="14" customFormat="1">
      <c r="A448" s="14"/>
      <c r="B448" s="249"/>
      <c r="C448" s="250"/>
      <c r="D448" s="233" t="s">
        <v>185</v>
      </c>
      <c r="E448" s="251" t="s">
        <v>1</v>
      </c>
      <c r="F448" s="252" t="s">
        <v>293</v>
      </c>
      <c r="G448" s="250"/>
      <c r="H448" s="253">
        <v>115</v>
      </c>
      <c r="I448" s="254"/>
      <c r="J448" s="250"/>
      <c r="K448" s="250"/>
      <c r="L448" s="255"/>
      <c r="M448" s="256"/>
      <c r="N448" s="257"/>
      <c r="O448" s="257"/>
      <c r="P448" s="257"/>
      <c r="Q448" s="257"/>
      <c r="R448" s="257"/>
      <c r="S448" s="257"/>
      <c r="T448" s="258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9" t="s">
        <v>185</v>
      </c>
      <c r="AU448" s="259" t="s">
        <v>89</v>
      </c>
      <c r="AV448" s="14" t="s">
        <v>89</v>
      </c>
      <c r="AW448" s="14" t="s">
        <v>36</v>
      </c>
      <c r="AX448" s="14" t="s">
        <v>79</v>
      </c>
      <c r="AY448" s="259" t="s">
        <v>121</v>
      </c>
    </row>
    <row r="449" s="13" customFormat="1">
      <c r="A449" s="13"/>
      <c r="B449" s="239"/>
      <c r="C449" s="240"/>
      <c r="D449" s="233" t="s">
        <v>185</v>
      </c>
      <c r="E449" s="241" t="s">
        <v>1</v>
      </c>
      <c r="F449" s="242" t="s">
        <v>294</v>
      </c>
      <c r="G449" s="240"/>
      <c r="H449" s="241" t="s">
        <v>1</v>
      </c>
      <c r="I449" s="243"/>
      <c r="J449" s="240"/>
      <c r="K449" s="240"/>
      <c r="L449" s="244"/>
      <c r="M449" s="245"/>
      <c r="N449" s="246"/>
      <c r="O449" s="246"/>
      <c r="P449" s="246"/>
      <c r="Q449" s="246"/>
      <c r="R449" s="246"/>
      <c r="S449" s="246"/>
      <c r="T449" s="247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8" t="s">
        <v>185</v>
      </c>
      <c r="AU449" s="248" t="s">
        <v>89</v>
      </c>
      <c r="AV449" s="13" t="s">
        <v>87</v>
      </c>
      <c r="AW449" s="13" t="s">
        <v>36</v>
      </c>
      <c r="AX449" s="13" t="s">
        <v>79</v>
      </c>
      <c r="AY449" s="248" t="s">
        <v>121</v>
      </c>
    </row>
    <row r="450" s="14" customFormat="1">
      <c r="A450" s="14"/>
      <c r="B450" s="249"/>
      <c r="C450" s="250"/>
      <c r="D450" s="233" t="s">
        <v>185</v>
      </c>
      <c r="E450" s="251" t="s">
        <v>1</v>
      </c>
      <c r="F450" s="252" t="s">
        <v>79</v>
      </c>
      <c r="G450" s="250"/>
      <c r="H450" s="253">
        <v>0</v>
      </c>
      <c r="I450" s="254"/>
      <c r="J450" s="250"/>
      <c r="K450" s="250"/>
      <c r="L450" s="255"/>
      <c r="M450" s="256"/>
      <c r="N450" s="257"/>
      <c r="O450" s="257"/>
      <c r="P450" s="257"/>
      <c r="Q450" s="257"/>
      <c r="R450" s="257"/>
      <c r="S450" s="257"/>
      <c r="T450" s="258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9" t="s">
        <v>185</v>
      </c>
      <c r="AU450" s="259" t="s">
        <v>89</v>
      </c>
      <c r="AV450" s="14" t="s">
        <v>89</v>
      </c>
      <c r="AW450" s="14" t="s">
        <v>36</v>
      </c>
      <c r="AX450" s="14" t="s">
        <v>79</v>
      </c>
      <c r="AY450" s="259" t="s">
        <v>121</v>
      </c>
    </row>
    <row r="451" s="15" customFormat="1">
      <c r="A451" s="15"/>
      <c r="B451" s="260"/>
      <c r="C451" s="261"/>
      <c r="D451" s="233" t="s">
        <v>185</v>
      </c>
      <c r="E451" s="262" t="s">
        <v>1</v>
      </c>
      <c r="F451" s="263" t="s">
        <v>206</v>
      </c>
      <c r="G451" s="261"/>
      <c r="H451" s="264">
        <v>301.10000000000002</v>
      </c>
      <c r="I451" s="265"/>
      <c r="J451" s="261"/>
      <c r="K451" s="261"/>
      <c r="L451" s="266"/>
      <c r="M451" s="267"/>
      <c r="N451" s="268"/>
      <c r="O451" s="268"/>
      <c r="P451" s="268"/>
      <c r="Q451" s="268"/>
      <c r="R451" s="268"/>
      <c r="S451" s="268"/>
      <c r="T451" s="269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70" t="s">
        <v>185</v>
      </c>
      <c r="AU451" s="270" t="s">
        <v>89</v>
      </c>
      <c r="AV451" s="15" t="s">
        <v>127</v>
      </c>
      <c r="AW451" s="15" t="s">
        <v>36</v>
      </c>
      <c r="AX451" s="15" t="s">
        <v>87</v>
      </c>
      <c r="AY451" s="270" t="s">
        <v>121</v>
      </c>
    </row>
    <row r="452" s="2" customFormat="1" ht="24.15" customHeight="1">
      <c r="A452" s="38"/>
      <c r="B452" s="39"/>
      <c r="C452" s="219" t="s">
        <v>7</v>
      </c>
      <c r="D452" s="219" t="s">
        <v>123</v>
      </c>
      <c r="E452" s="220" t="s">
        <v>326</v>
      </c>
      <c r="F452" s="221" t="s">
        <v>327</v>
      </c>
      <c r="G452" s="222" t="s">
        <v>182</v>
      </c>
      <c r="H452" s="223">
        <v>1191.5750000000001</v>
      </c>
      <c r="I452" s="224"/>
      <c r="J452" s="225">
        <f>ROUND(I452*H452,2)</f>
        <v>0</v>
      </c>
      <c r="K452" s="226"/>
      <c r="L452" s="44"/>
      <c r="M452" s="227" t="s">
        <v>1</v>
      </c>
      <c r="N452" s="228" t="s">
        <v>44</v>
      </c>
      <c r="O452" s="91"/>
      <c r="P452" s="229">
        <f>O452*H452</f>
        <v>0</v>
      </c>
      <c r="Q452" s="229">
        <v>0</v>
      </c>
      <c r="R452" s="229">
        <f>Q452*H452</f>
        <v>0</v>
      </c>
      <c r="S452" s="229">
        <v>0</v>
      </c>
      <c r="T452" s="230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31" t="s">
        <v>127</v>
      </c>
      <c r="AT452" s="231" t="s">
        <v>123</v>
      </c>
      <c r="AU452" s="231" t="s">
        <v>89</v>
      </c>
      <c r="AY452" s="17" t="s">
        <v>121</v>
      </c>
      <c r="BE452" s="232">
        <f>IF(N452="základní",J452,0)</f>
        <v>0</v>
      </c>
      <c r="BF452" s="232">
        <f>IF(N452="snížená",J452,0)</f>
        <v>0</v>
      </c>
      <c r="BG452" s="232">
        <f>IF(N452="zákl. přenesená",J452,0)</f>
        <v>0</v>
      </c>
      <c r="BH452" s="232">
        <f>IF(N452="sníž. přenesená",J452,0)</f>
        <v>0</v>
      </c>
      <c r="BI452" s="232">
        <f>IF(N452="nulová",J452,0)</f>
        <v>0</v>
      </c>
      <c r="BJ452" s="17" t="s">
        <v>87</v>
      </c>
      <c r="BK452" s="232">
        <f>ROUND(I452*H452,2)</f>
        <v>0</v>
      </c>
      <c r="BL452" s="17" t="s">
        <v>127</v>
      </c>
      <c r="BM452" s="231" t="s">
        <v>328</v>
      </c>
    </row>
    <row r="453" s="2" customFormat="1">
      <c r="A453" s="38"/>
      <c r="B453" s="39"/>
      <c r="C453" s="40"/>
      <c r="D453" s="233" t="s">
        <v>129</v>
      </c>
      <c r="E453" s="40"/>
      <c r="F453" s="234" t="s">
        <v>327</v>
      </c>
      <c r="G453" s="40"/>
      <c r="H453" s="40"/>
      <c r="I453" s="235"/>
      <c r="J453" s="40"/>
      <c r="K453" s="40"/>
      <c r="L453" s="44"/>
      <c r="M453" s="236"/>
      <c r="N453" s="237"/>
      <c r="O453" s="91"/>
      <c r="P453" s="91"/>
      <c r="Q453" s="91"/>
      <c r="R453" s="91"/>
      <c r="S453" s="91"/>
      <c r="T453" s="92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129</v>
      </c>
      <c r="AU453" s="17" t="s">
        <v>89</v>
      </c>
    </row>
    <row r="454" s="2" customFormat="1">
      <c r="A454" s="38"/>
      <c r="B454" s="39"/>
      <c r="C454" s="40"/>
      <c r="D454" s="233" t="s">
        <v>131</v>
      </c>
      <c r="E454" s="40"/>
      <c r="F454" s="238" t="s">
        <v>329</v>
      </c>
      <c r="G454" s="40"/>
      <c r="H454" s="40"/>
      <c r="I454" s="235"/>
      <c r="J454" s="40"/>
      <c r="K454" s="40"/>
      <c r="L454" s="44"/>
      <c r="M454" s="236"/>
      <c r="N454" s="237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131</v>
      </c>
      <c r="AU454" s="17" t="s">
        <v>89</v>
      </c>
    </row>
    <row r="455" s="14" customFormat="1">
      <c r="A455" s="14"/>
      <c r="B455" s="249"/>
      <c r="C455" s="250"/>
      <c r="D455" s="233" t="s">
        <v>185</v>
      </c>
      <c r="E455" s="251" t="s">
        <v>1</v>
      </c>
      <c r="F455" s="252" t="s">
        <v>280</v>
      </c>
      <c r="G455" s="250"/>
      <c r="H455" s="253">
        <v>1191.5750000000001</v>
      </c>
      <c r="I455" s="254"/>
      <c r="J455" s="250"/>
      <c r="K455" s="250"/>
      <c r="L455" s="255"/>
      <c r="M455" s="256"/>
      <c r="N455" s="257"/>
      <c r="O455" s="257"/>
      <c r="P455" s="257"/>
      <c r="Q455" s="257"/>
      <c r="R455" s="257"/>
      <c r="S455" s="257"/>
      <c r="T455" s="258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9" t="s">
        <v>185</v>
      </c>
      <c r="AU455" s="259" t="s">
        <v>89</v>
      </c>
      <c r="AV455" s="14" t="s">
        <v>89</v>
      </c>
      <c r="AW455" s="14" t="s">
        <v>36</v>
      </c>
      <c r="AX455" s="14" t="s">
        <v>87</v>
      </c>
      <c r="AY455" s="259" t="s">
        <v>121</v>
      </c>
    </row>
    <row r="456" s="2" customFormat="1" ht="16.5" customHeight="1">
      <c r="A456" s="38"/>
      <c r="B456" s="39"/>
      <c r="C456" s="219" t="s">
        <v>330</v>
      </c>
      <c r="D456" s="219" t="s">
        <v>123</v>
      </c>
      <c r="E456" s="220" t="s">
        <v>331</v>
      </c>
      <c r="F456" s="221" t="s">
        <v>332</v>
      </c>
      <c r="G456" s="222" t="s">
        <v>333</v>
      </c>
      <c r="H456" s="223">
        <v>11</v>
      </c>
      <c r="I456" s="224"/>
      <c r="J456" s="225">
        <f>ROUND(I456*H456,2)</f>
        <v>0</v>
      </c>
      <c r="K456" s="226"/>
      <c r="L456" s="44"/>
      <c r="M456" s="227" t="s">
        <v>1</v>
      </c>
      <c r="N456" s="228" t="s">
        <v>44</v>
      </c>
      <c r="O456" s="91"/>
      <c r="P456" s="229">
        <f>O456*H456</f>
        <v>0</v>
      </c>
      <c r="Q456" s="229">
        <v>0</v>
      </c>
      <c r="R456" s="229">
        <f>Q456*H456</f>
        <v>0</v>
      </c>
      <c r="S456" s="229">
        <v>0</v>
      </c>
      <c r="T456" s="230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31" t="s">
        <v>127</v>
      </c>
      <c r="AT456" s="231" t="s">
        <v>123</v>
      </c>
      <c r="AU456" s="231" t="s">
        <v>89</v>
      </c>
      <c r="AY456" s="17" t="s">
        <v>121</v>
      </c>
      <c r="BE456" s="232">
        <f>IF(N456="základní",J456,0)</f>
        <v>0</v>
      </c>
      <c r="BF456" s="232">
        <f>IF(N456="snížená",J456,0)</f>
        <v>0</v>
      </c>
      <c r="BG456" s="232">
        <f>IF(N456="zákl. přenesená",J456,0)</f>
        <v>0</v>
      </c>
      <c r="BH456" s="232">
        <f>IF(N456="sníž. přenesená",J456,0)</f>
        <v>0</v>
      </c>
      <c r="BI456" s="232">
        <f>IF(N456="nulová",J456,0)</f>
        <v>0</v>
      </c>
      <c r="BJ456" s="17" t="s">
        <v>87</v>
      </c>
      <c r="BK456" s="232">
        <f>ROUND(I456*H456,2)</f>
        <v>0</v>
      </c>
      <c r="BL456" s="17" t="s">
        <v>127</v>
      </c>
      <c r="BM456" s="231" t="s">
        <v>334</v>
      </c>
    </row>
    <row r="457" s="2" customFormat="1">
      <c r="A457" s="38"/>
      <c r="B457" s="39"/>
      <c r="C457" s="40"/>
      <c r="D457" s="233" t="s">
        <v>129</v>
      </c>
      <c r="E457" s="40"/>
      <c r="F457" s="234" t="s">
        <v>332</v>
      </c>
      <c r="G457" s="40"/>
      <c r="H457" s="40"/>
      <c r="I457" s="235"/>
      <c r="J457" s="40"/>
      <c r="K457" s="40"/>
      <c r="L457" s="44"/>
      <c r="M457" s="236"/>
      <c r="N457" s="237"/>
      <c r="O457" s="91"/>
      <c r="P457" s="91"/>
      <c r="Q457" s="91"/>
      <c r="R457" s="91"/>
      <c r="S457" s="91"/>
      <c r="T457" s="92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129</v>
      </c>
      <c r="AU457" s="17" t="s">
        <v>89</v>
      </c>
    </row>
    <row r="458" s="2" customFormat="1">
      <c r="A458" s="38"/>
      <c r="B458" s="39"/>
      <c r="C458" s="40"/>
      <c r="D458" s="233" t="s">
        <v>131</v>
      </c>
      <c r="E458" s="40"/>
      <c r="F458" s="238" t="s">
        <v>335</v>
      </c>
      <c r="G458" s="40"/>
      <c r="H458" s="40"/>
      <c r="I458" s="235"/>
      <c r="J458" s="40"/>
      <c r="K458" s="40"/>
      <c r="L458" s="44"/>
      <c r="M458" s="236"/>
      <c r="N458" s="237"/>
      <c r="O458" s="91"/>
      <c r="P458" s="91"/>
      <c r="Q458" s="91"/>
      <c r="R458" s="91"/>
      <c r="S458" s="91"/>
      <c r="T458" s="92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131</v>
      </c>
      <c r="AU458" s="17" t="s">
        <v>89</v>
      </c>
    </row>
    <row r="459" s="2" customFormat="1" ht="16.5" customHeight="1">
      <c r="A459" s="38"/>
      <c r="B459" s="39"/>
      <c r="C459" s="219" t="s">
        <v>336</v>
      </c>
      <c r="D459" s="219" t="s">
        <v>123</v>
      </c>
      <c r="E459" s="220" t="s">
        <v>337</v>
      </c>
      <c r="F459" s="221" t="s">
        <v>338</v>
      </c>
      <c r="G459" s="222" t="s">
        <v>333</v>
      </c>
      <c r="H459" s="223">
        <v>1</v>
      </c>
      <c r="I459" s="224"/>
      <c r="J459" s="225">
        <f>ROUND(I459*H459,2)</f>
        <v>0</v>
      </c>
      <c r="K459" s="226"/>
      <c r="L459" s="44"/>
      <c r="M459" s="227" t="s">
        <v>1</v>
      </c>
      <c r="N459" s="228" t="s">
        <v>44</v>
      </c>
      <c r="O459" s="91"/>
      <c r="P459" s="229">
        <f>O459*H459</f>
        <v>0</v>
      </c>
      <c r="Q459" s="229">
        <v>3.0000000000000001E-05</v>
      </c>
      <c r="R459" s="229">
        <f>Q459*H459</f>
        <v>3.0000000000000001E-05</v>
      </c>
      <c r="S459" s="229">
        <v>0</v>
      </c>
      <c r="T459" s="230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31" t="s">
        <v>127</v>
      </c>
      <c r="AT459" s="231" t="s">
        <v>123</v>
      </c>
      <c r="AU459" s="231" t="s">
        <v>89</v>
      </c>
      <c r="AY459" s="17" t="s">
        <v>121</v>
      </c>
      <c r="BE459" s="232">
        <f>IF(N459="základní",J459,0)</f>
        <v>0</v>
      </c>
      <c r="BF459" s="232">
        <f>IF(N459="snížená",J459,0)</f>
        <v>0</v>
      </c>
      <c r="BG459" s="232">
        <f>IF(N459="zákl. přenesená",J459,0)</f>
        <v>0</v>
      </c>
      <c r="BH459" s="232">
        <f>IF(N459="sníž. přenesená",J459,0)</f>
        <v>0</v>
      </c>
      <c r="BI459" s="232">
        <f>IF(N459="nulová",J459,0)</f>
        <v>0</v>
      </c>
      <c r="BJ459" s="17" t="s">
        <v>87</v>
      </c>
      <c r="BK459" s="232">
        <f>ROUND(I459*H459,2)</f>
        <v>0</v>
      </c>
      <c r="BL459" s="17" t="s">
        <v>127</v>
      </c>
      <c r="BM459" s="231" t="s">
        <v>339</v>
      </c>
    </row>
    <row r="460" s="2" customFormat="1">
      <c r="A460" s="38"/>
      <c r="B460" s="39"/>
      <c r="C460" s="40"/>
      <c r="D460" s="233" t="s">
        <v>129</v>
      </c>
      <c r="E460" s="40"/>
      <c r="F460" s="234" t="s">
        <v>338</v>
      </c>
      <c r="G460" s="40"/>
      <c r="H460" s="40"/>
      <c r="I460" s="235"/>
      <c r="J460" s="40"/>
      <c r="K460" s="40"/>
      <c r="L460" s="44"/>
      <c r="M460" s="236"/>
      <c r="N460" s="237"/>
      <c r="O460" s="91"/>
      <c r="P460" s="91"/>
      <c r="Q460" s="91"/>
      <c r="R460" s="91"/>
      <c r="S460" s="91"/>
      <c r="T460" s="92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129</v>
      </c>
      <c r="AU460" s="17" t="s">
        <v>89</v>
      </c>
    </row>
    <row r="461" s="2" customFormat="1">
      <c r="A461" s="38"/>
      <c r="B461" s="39"/>
      <c r="C461" s="40"/>
      <c r="D461" s="233" t="s">
        <v>131</v>
      </c>
      <c r="E461" s="40"/>
      <c r="F461" s="238" t="s">
        <v>340</v>
      </c>
      <c r="G461" s="40"/>
      <c r="H461" s="40"/>
      <c r="I461" s="235"/>
      <c r="J461" s="40"/>
      <c r="K461" s="40"/>
      <c r="L461" s="44"/>
      <c r="M461" s="236"/>
      <c r="N461" s="237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131</v>
      </c>
      <c r="AU461" s="17" t="s">
        <v>89</v>
      </c>
    </row>
    <row r="462" s="12" customFormat="1" ht="22.8" customHeight="1">
      <c r="A462" s="12"/>
      <c r="B462" s="203"/>
      <c r="C462" s="204"/>
      <c r="D462" s="205" t="s">
        <v>78</v>
      </c>
      <c r="E462" s="217" t="s">
        <v>127</v>
      </c>
      <c r="F462" s="217" t="s">
        <v>341</v>
      </c>
      <c r="G462" s="204"/>
      <c r="H462" s="204"/>
      <c r="I462" s="207"/>
      <c r="J462" s="218">
        <f>BK462</f>
        <v>0</v>
      </c>
      <c r="K462" s="204"/>
      <c r="L462" s="209"/>
      <c r="M462" s="210"/>
      <c r="N462" s="211"/>
      <c r="O462" s="211"/>
      <c r="P462" s="212">
        <f>SUM(P463:P536)</f>
        <v>0</v>
      </c>
      <c r="Q462" s="211"/>
      <c r="R462" s="212">
        <f>SUM(R463:R536)</f>
        <v>1214.9493</v>
      </c>
      <c r="S462" s="211"/>
      <c r="T462" s="213">
        <f>SUM(T463:T536)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14" t="s">
        <v>87</v>
      </c>
      <c r="AT462" s="215" t="s">
        <v>78</v>
      </c>
      <c r="AU462" s="215" t="s">
        <v>87</v>
      </c>
      <c r="AY462" s="214" t="s">
        <v>121</v>
      </c>
      <c r="BK462" s="216">
        <f>SUM(BK463:BK536)</f>
        <v>0</v>
      </c>
    </row>
    <row r="463" s="2" customFormat="1" ht="24.15" customHeight="1">
      <c r="A463" s="38"/>
      <c r="B463" s="39"/>
      <c r="C463" s="219" t="s">
        <v>342</v>
      </c>
      <c r="D463" s="219" t="s">
        <v>123</v>
      </c>
      <c r="E463" s="220" t="s">
        <v>343</v>
      </c>
      <c r="F463" s="221" t="s">
        <v>344</v>
      </c>
      <c r="G463" s="222" t="s">
        <v>182</v>
      </c>
      <c r="H463" s="223">
        <v>73.625</v>
      </c>
      <c r="I463" s="224"/>
      <c r="J463" s="225">
        <f>ROUND(I463*H463,2)</f>
        <v>0</v>
      </c>
      <c r="K463" s="226"/>
      <c r="L463" s="44"/>
      <c r="M463" s="227" t="s">
        <v>1</v>
      </c>
      <c r="N463" s="228" t="s">
        <v>44</v>
      </c>
      <c r="O463" s="91"/>
      <c r="P463" s="229">
        <f>O463*H463</f>
        <v>0</v>
      </c>
      <c r="Q463" s="229">
        <v>2.4340799999999998</v>
      </c>
      <c r="R463" s="229">
        <f>Q463*H463</f>
        <v>179.20913999999999</v>
      </c>
      <c r="S463" s="229">
        <v>0</v>
      </c>
      <c r="T463" s="230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31" t="s">
        <v>127</v>
      </c>
      <c r="AT463" s="231" t="s">
        <v>123</v>
      </c>
      <c r="AU463" s="231" t="s">
        <v>89</v>
      </c>
      <c r="AY463" s="17" t="s">
        <v>121</v>
      </c>
      <c r="BE463" s="232">
        <f>IF(N463="základní",J463,0)</f>
        <v>0</v>
      </c>
      <c r="BF463" s="232">
        <f>IF(N463="snížená",J463,0)</f>
        <v>0</v>
      </c>
      <c r="BG463" s="232">
        <f>IF(N463="zákl. přenesená",J463,0)</f>
        <v>0</v>
      </c>
      <c r="BH463" s="232">
        <f>IF(N463="sníž. přenesená",J463,0)</f>
        <v>0</v>
      </c>
      <c r="BI463" s="232">
        <f>IF(N463="nulová",J463,0)</f>
        <v>0</v>
      </c>
      <c r="BJ463" s="17" t="s">
        <v>87</v>
      </c>
      <c r="BK463" s="232">
        <f>ROUND(I463*H463,2)</f>
        <v>0</v>
      </c>
      <c r="BL463" s="17" t="s">
        <v>127</v>
      </c>
      <c r="BM463" s="231" t="s">
        <v>345</v>
      </c>
    </row>
    <row r="464" s="2" customFormat="1">
      <c r="A464" s="38"/>
      <c r="B464" s="39"/>
      <c r="C464" s="40"/>
      <c r="D464" s="233" t="s">
        <v>129</v>
      </c>
      <c r="E464" s="40"/>
      <c r="F464" s="234" t="s">
        <v>346</v>
      </c>
      <c r="G464" s="40"/>
      <c r="H464" s="40"/>
      <c r="I464" s="235"/>
      <c r="J464" s="40"/>
      <c r="K464" s="40"/>
      <c r="L464" s="44"/>
      <c r="M464" s="236"/>
      <c r="N464" s="237"/>
      <c r="O464" s="91"/>
      <c r="P464" s="91"/>
      <c r="Q464" s="91"/>
      <c r="R464" s="91"/>
      <c r="S464" s="91"/>
      <c r="T464" s="92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129</v>
      </c>
      <c r="AU464" s="17" t="s">
        <v>89</v>
      </c>
    </row>
    <row r="465" s="13" customFormat="1">
      <c r="A465" s="13"/>
      <c r="B465" s="239"/>
      <c r="C465" s="240"/>
      <c r="D465" s="233" t="s">
        <v>185</v>
      </c>
      <c r="E465" s="241" t="s">
        <v>1</v>
      </c>
      <c r="F465" s="242" t="s">
        <v>186</v>
      </c>
      <c r="G465" s="240"/>
      <c r="H465" s="241" t="s">
        <v>1</v>
      </c>
      <c r="I465" s="243"/>
      <c r="J465" s="240"/>
      <c r="K465" s="240"/>
      <c r="L465" s="244"/>
      <c r="M465" s="245"/>
      <c r="N465" s="246"/>
      <c r="O465" s="246"/>
      <c r="P465" s="246"/>
      <c r="Q465" s="246"/>
      <c r="R465" s="246"/>
      <c r="S465" s="246"/>
      <c r="T465" s="247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8" t="s">
        <v>185</v>
      </c>
      <c r="AU465" s="248" t="s">
        <v>89</v>
      </c>
      <c r="AV465" s="13" t="s">
        <v>87</v>
      </c>
      <c r="AW465" s="13" t="s">
        <v>36</v>
      </c>
      <c r="AX465" s="13" t="s">
        <v>79</v>
      </c>
      <c r="AY465" s="248" t="s">
        <v>121</v>
      </c>
    </row>
    <row r="466" s="14" customFormat="1">
      <c r="A466" s="14"/>
      <c r="B466" s="249"/>
      <c r="C466" s="250"/>
      <c r="D466" s="233" t="s">
        <v>185</v>
      </c>
      <c r="E466" s="251" t="s">
        <v>1</v>
      </c>
      <c r="F466" s="252" t="s">
        <v>347</v>
      </c>
      <c r="G466" s="250"/>
      <c r="H466" s="253">
        <v>16.25</v>
      </c>
      <c r="I466" s="254"/>
      <c r="J466" s="250"/>
      <c r="K466" s="250"/>
      <c r="L466" s="255"/>
      <c r="M466" s="256"/>
      <c r="N466" s="257"/>
      <c r="O466" s="257"/>
      <c r="P466" s="257"/>
      <c r="Q466" s="257"/>
      <c r="R466" s="257"/>
      <c r="S466" s="257"/>
      <c r="T466" s="258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9" t="s">
        <v>185</v>
      </c>
      <c r="AU466" s="259" t="s">
        <v>89</v>
      </c>
      <c r="AV466" s="14" t="s">
        <v>89</v>
      </c>
      <c r="AW466" s="14" t="s">
        <v>36</v>
      </c>
      <c r="AX466" s="14" t="s">
        <v>79</v>
      </c>
      <c r="AY466" s="259" t="s">
        <v>121</v>
      </c>
    </row>
    <row r="467" s="13" customFormat="1">
      <c r="A467" s="13"/>
      <c r="B467" s="239"/>
      <c r="C467" s="240"/>
      <c r="D467" s="233" t="s">
        <v>185</v>
      </c>
      <c r="E467" s="241" t="s">
        <v>1</v>
      </c>
      <c r="F467" s="242" t="s">
        <v>187</v>
      </c>
      <c r="G467" s="240"/>
      <c r="H467" s="241" t="s">
        <v>1</v>
      </c>
      <c r="I467" s="243"/>
      <c r="J467" s="240"/>
      <c r="K467" s="240"/>
      <c r="L467" s="244"/>
      <c r="M467" s="245"/>
      <c r="N467" s="246"/>
      <c r="O467" s="246"/>
      <c r="P467" s="246"/>
      <c r="Q467" s="246"/>
      <c r="R467" s="246"/>
      <c r="S467" s="246"/>
      <c r="T467" s="247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8" t="s">
        <v>185</v>
      </c>
      <c r="AU467" s="248" t="s">
        <v>89</v>
      </c>
      <c r="AV467" s="13" t="s">
        <v>87</v>
      </c>
      <c r="AW467" s="13" t="s">
        <v>36</v>
      </c>
      <c r="AX467" s="13" t="s">
        <v>79</v>
      </c>
      <c r="AY467" s="248" t="s">
        <v>121</v>
      </c>
    </row>
    <row r="468" s="14" customFormat="1">
      <c r="A468" s="14"/>
      <c r="B468" s="249"/>
      <c r="C468" s="250"/>
      <c r="D468" s="233" t="s">
        <v>185</v>
      </c>
      <c r="E468" s="251" t="s">
        <v>1</v>
      </c>
      <c r="F468" s="252" t="s">
        <v>169</v>
      </c>
      <c r="G468" s="250"/>
      <c r="H468" s="253">
        <v>10</v>
      </c>
      <c r="I468" s="254"/>
      <c r="J468" s="250"/>
      <c r="K468" s="250"/>
      <c r="L468" s="255"/>
      <c r="M468" s="256"/>
      <c r="N468" s="257"/>
      <c r="O468" s="257"/>
      <c r="P468" s="257"/>
      <c r="Q468" s="257"/>
      <c r="R468" s="257"/>
      <c r="S468" s="257"/>
      <c r="T468" s="25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9" t="s">
        <v>185</v>
      </c>
      <c r="AU468" s="259" t="s">
        <v>89</v>
      </c>
      <c r="AV468" s="14" t="s">
        <v>89</v>
      </c>
      <c r="AW468" s="14" t="s">
        <v>36</v>
      </c>
      <c r="AX468" s="14" t="s">
        <v>79</v>
      </c>
      <c r="AY468" s="259" t="s">
        <v>121</v>
      </c>
    </row>
    <row r="469" s="13" customFormat="1">
      <c r="A469" s="13"/>
      <c r="B469" s="239"/>
      <c r="C469" s="240"/>
      <c r="D469" s="233" t="s">
        <v>185</v>
      </c>
      <c r="E469" s="241" t="s">
        <v>1</v>
      </c>
      <c r="F469" s="242" t="s">
        <v>188</v>
      </c>
      <c r="G469" s="240"/>
      <c r="H469" s="241" t="s">
        <v>1</v>
      </c>
      <c r="I469" s="243"/>
      <c r="J469" s="240"/>
      <c r="K469" s="240"/>
      <c r="L469" s="244"/>
      <c r="M469" s="245"/>
      <c r="N469" s="246"/>
      <c r="O469" s="246"/>
      <c r="P469" s="246"/>
      <c r="Q469" s="246"/>
      <c r="R469" s="246"/>
      <c r="S469" s="246"/>
      <c r="T469" s="247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8" t="s">
        <v>185</v>
      </c>
      <c r="AU469" s="248" t="s">
        <v>89</v>
      </c>
      <c r="AV469" s="13" t="s">
        <v>87</v>
      </c>
      <c r="AW469" s="13" t="s">
        <v>36</v>
      </c>
      <c r="AX469" s="13" t="s">
        <v>79</v>
      </c>
      <c r="AY469" s="248" t="s">
        <v>121</v>
      </c>
    </row>
    <row r="470" s="14" customFormat="1">
      <c r="A470" s="14"/>
      <c r="B470" s="249"/>
      <c r="C470" s="250"/>
      <c r="D470" s="233" t="s">
        <v>185</v>
      </c>
      <c r="E470" s="251" t="s">
        <v>1</v>
      </c>
      <c r="F470" s="252" t="s">
        <v>348</v>
      </c>
      <c r="G470" s="250"/>
      <c r="H470" s="253">
        <v>2.5</v>
      </c>
      <c r="I470" s="254"/>
      <c r="J470" s="250"/>
      <c r="K470" s="250"/>
      <c r="L470" s="255"/>
      <c r="M470" s="256"/>
      <c r="N470" s="257"/>
      <c r="O470" s="257"/>
      <c r="P470" s="257"/>
      <c r="Q470" s="257"/>
      <c r="R470" s="257"/>
      <c r="S470" s="257"/>
      <c r="T470" s="258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9" t="s">
        <v>185</v>
      </c>
      <c r="AU470" s="259" t="s">
        <v>89</v>
      </c>
      <c r="AV470" s="14" t="s">
        <v>89</v>
      </c>
      <c r="AW470" s="14" t="s">
        <v>36</v>
      </c>
      <c r="AX470" s="14" t="s">
        <v>79</v>
      </c>
      <c r="AY470" s="259" t="s">
        <v>121</v>
      </c>
    </row>
    <row r="471" s="13" customFormat="1">
      <c r="A471" s="13"/>
      <c r="B471" s="239"/>
      <c r="C471" s="240"/>
      <c r="D471" s="233" t="s">
        <v>185</v>
      </c>
      <c r="E471" s="241" t="s">
        <v>1</v>
      </c>
      <c r="F471" s="242" t="s">
        <v>190</v>
      </c>
      <c r="G471" s="240"/>
      <c r="H471" s="241" t="s">
        <v>1</v>
      </c>
      <c r="I471" s="243"/>
      <c r="J471" s="240"/>
      <c r="K471" s="240"/>
      <c r="L471" s="244"/>
      <c r="M471" s="245"/>
      <c r="N471" s="246"/>
      <c r="O471" s="246"/>
      <c r="P471" s="246"/>
      <c r="Q471" s="246"/>
      <c r="R471" s="246"/>
      <c r="S471" s="246"/>
      <c r="T471" s="247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8" t="s">
        <v>185</v>
      </c>
      <c r="AU471" s="248" t="s">
        <v>89</v>
      </c>
      <c r="AV471" s="13" t="s">
        <v>87</v>
      </c>
      <c r="AW471" s="13" t="s">
        <v>36</v>
      </c>
      <c r="AX471" s="13" t="s">
        <v>79</v>
      </c>
      <c r="AY471" s="248" t="s">
        <v>121</v>
      </c>
    </row>
    <row r="472" s="14" customFormat="1">
      <c r="A472" s="14"/>
      <c r="B472" s="249"/>
      <c r="C472" s="250"/>
      <c r="D472" s="233" t="s">
        <v>185</v>
      </c>
      <c r="E472" s="251" t="s">
        <v>1</v>
      </c>
      <c r="F472" s="252" t="s">
        <v>224</v>
      </c>
      <c r="G472" s="250"/>
      <c r="H472" s="253">
        <v>15</v>
      </c>
      <c r="I472" s="254"/>
      <c r="J472" s="250"/>
      <c r="K472" s="250"/>
      <c r="L472" s="255"/>
      <c r="M472" s="256"/>
      <c r="N472" s="257"/>
      <c r="O472" s="257"/>
      <c r="P472" s="257"/>
      <c r="Q472" s="257"/>
      <c r="R472" s="257"/>
      <c r="S472" s="257"/>
      <c r="T472" s="258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9" t="s">
        <v>185</v>
      </c>
      <c r="AU472" s="259" t="s">
        <v>89</v>
      </c>
      <c r="AV472" s="14" t="s">
        <v>89</v>
      </c>
      <c r="AW472" s="14" t="s">
        <v>36</v>
      </c>
      <c r="AX472" s="14" t="s">
        <v>79</v>
      </c>
      <c r="AY472" s="259" t="s">
        <v>121</v>
      </c>
    </row>
    <row r="473" s="13" customFormat="1">
      <c r="A473" s="13"/>
      <c r="B473" s="239"/>
      <c r="C473" s="240"/>
      <c r="D473" s="233" t="s">
        <v>185</v>
      </c>
      <c r="E473" s="241" t="s">
        <v>1</v>
      </c>
      <c r="F473" s="242" t="s">
        <v>191</v>
      </c>
      <c r="G473" s="240"/>
      <c r="H473" s="241" t="s">
        <v>1</v>
      </c>
      <c r="I473" s="243"/>
      <c r="J473" s="240"/>
      <c r="K473" s="240"/>
      <c r="L473" s="244"/>
      <c r="M473" s="245"/>
      <c r="N473" s="246"/>
      <c r="O473" s="246"/>
      <c r="P473" s="246"/>
      <c r="Q473" s="246"/>
      <c r="R473" s="246"/>
      <c r="S473" s="246"/>
      <c r="T473" s="247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8" t="s">
        <v>185</v>
      </c>
      <c r="AU473" s="248" t="s">
        <v>89</v>
      </c>
      <c r="AV473" s="13" t="s">
        <v>87</v>
      </c>
      <c r="AW473" s="13" t="s">
        <v>36</v>
      </c>
      <c r="AX473" s="13" t="s">
        <v>79</v>
      </c>
      <c r="AY473" s="248" t="s">
        <v>121</v>
      </c>
    </row>
    <row r="474" s="14" customFormat="1">
      <c r="A474" s="14"/>
      <c r="B474" s="249"/>
      <c r="C474" s="250"/>
      <c r="D474" s="233" t="s">
        <v>185</v>
      </c>
      <c r="E474" s="251" t="s">
        <v>1</v>
      </c>
      <c r="F474" s="252" t="s">
        <v>79</v>
      </c>
      <c r="G474" s="250"/>
      <c r="H474" s="253">
        <v>0</v>
      </c>
      <c r="I474" s="254"/>
      <c r="J474" s="250"/>
      <c r="K474" s="250"/>
      <c r="L474" s="255"/>
      <c r="M474" s="256"/>
      <c r="N474" s="257"/>
      <c r="O474" s="257"/>
      <c r="P474" s="257"/>
      <c r="Q474" s="257"/>
      <c r="R474" s="257"/>
      <c r="S474" s="257"/>
      <c r="T474" s="258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9" t="s">
        <v>185</v>
      </c>
      <c r="AU474" s="259" t="s">
        <v>89</v>
      </c>
      <c r="AV474" s="14" t="s">
        <v>89</v>
      </c>
      <c r="AW474" s="14" t="s">
        <v>36</v>
      </c>
      <c r="AX474" s="14" t="s">
        <v>79</v>
      </c>
      <c r="AY474" s="259" t="s">
        <v>121</v>
      </c>
    </row>
    <row r="475" s="13" customFormat="1">
      <c r="A475" s="13"/>
      <c r="B475" s="239"/>
      <c r="C475" s="240"/>
      <c r="D475" s="233" t="s">
        <v>185</v>
      </c>
      <c r="E475" s="241" t="s">
        <v>1</v>
      </c>
      <c r="F475" s="242" t="s">
        <v>192</v>
      </c>
      <c r="G475" s="240"/>
      <c r="H475" s="241" t="s">
        <v>1</v>
      </c>
      <c r="I475" s="243"/>
      <c r="J475" s="240"/>
      <c r="K475" s="240"/>
      <c r="L475" s="244"/>
      <c r="M475" s="245"/>
      <c r="N475" s="246"/>
      <c r="O475" s="246"/>
      <c r="P475" s="246"/>
      <c r="Q475" s="246"/>
      <c r="R475" s="246"/>
      <c r="S475" s="246"/>
      <c r="T475" s="247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8" t="s">
        <v>185</v>
      </c>
      <c r="AU475" s="248" t="s">
        <v>89</v>
      </c>
      <c r="AV475" s="13" t="s">
        <v>87</v>
      </c>
      <c r="AW475" s="13" t="s">
        <v>36</v>
      </c>
      <c r="AX475" s="13" t="s">
        <v>79</v>
      </c>
      <c r="AY475" s="248" t="s">
        <v>121</v>
      </c>
    </row>
    <row r="476" s="14" customFormat="1">
      <c r="A476" s="14"/>
      <c r="B476" s="249"/>
      <c r="C476" s="250"/>
      <c r="D476" s="233" t="s">
        <v>185</v>
      </c>
      <c r="E476" s="251" t="s">
        <v>1</v>
      </c>
      <c r="F476" s="252" t="s">
        <v>79</v>
      </c>
      <c r="G476" s="250"/>
      <c r="H476" s="253">
        <v>0</v>
      </c>
      <c r="I476" s="254"/>
      <c r="J476" s="250"/>
      <c r="K476" s="250"/>
      <c r="L476" s="255"/>
      <c r="M476" s="256"/>
      <c r="N476" s="257"/>
      <c r="O476" s="257"/>
      <c r="P476" s="257"/>
      <c r="Q476" s="257"/>
      <c r="R476" s="257"/>
      <c r="S476" s="257"/>
      <c r="T476" s="258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9" t="s">
        <v>185</v>
      </c>
      <c r="AU476" s="259" t="s">
        <v>89</v>
      </c>
      <c r="AV476" s="14" t="s">
        <v>89</v>
      </c>
      <c r="AW476" s="14" t="s">
        <v>36</v>
      </c>
      <c r="AX476" s="14" t="s">
        <v>79</v>
      </c>
      <c r="AY476" s="259" t="s">
        <v>121</v>
      </c>
    </row>
    <row r="477" s="13" customFormat="1">
      <c r="A477" s="13"/>
      <c r="B477" s="239"/>
      <c r="C477" s="240"/>
      <c r="D477" s="233" t="s">
        <v>185</v>
      </c>
      <c r="E477" s="241" t="s">
        <v>1</v>
      </c>
      <c r="F477" s="242" t="s">
        <v>193</v>
      </c>
      <c r="G477" s="240"/>
      <c r="H477" s="241" t="s">
        <v>1</v>
      </c>
      <c r="I477" s="243"/>
      <c r="J477" s="240"/>
      <c r="K477" s="240"/>
      <c r="L477" s="244"/>
      <c r="M477" s="245"/>
      <c r="N477" s="246"/>
      <c r="O477" s="246"/>
      <c r="P477" s="246"/>
      <c r="Q477" s="246"/>
      <c r="R477" s="246"/>
      <c r="S477" s="246"/>
      <c r="T477" s="247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8" t="s">
        <v>185</v>
      </c>
      <c r="AU477" s="248" t="s">
        <v>89</v>
      </c>
      <c r="AV477" s="13" t="s">
        <v>87</v>
      </c>
      <c r="AW477" s="13" t="s">
        <v>36</v>
      </c>
      <c r="AX477" s="13" t="s">
        <v>79</v>
      </c>
      <c r="AY477" s="248" t="s">
        <v>121</v>
      </c>
    </row>
    <row r="478" s="14" customFormat="1">
      <c r="A478" s="14"/>
      <c r="B478" s="249"/>
      <c r="C478" s="250"/>
      <c r="D478" s="233" t="s">
        <v>185</v>
      </c>
      <c r="E478" s="251" t="s">
        <v>1</v>
      </c>
      <c r="F478" s="252" t="s">
        <v>79</v>
      </c>
      <c r="G478" s="250"/>
      <c r="H478" s="253">
        <v>0</v>
      </c>
      <c r="I478" s="254"/>
      <c r="J478" s="250"/>
      <c r="K478" s="250"/>
      <c r="L478" s="255"/>
      <c r="M478" s="256"/>
      <c r="N478" s="257"/>
      <c r="O478" s="257"/>
      <c r="P478" s="257"/>
      <c r="Q478" s="257"/>
      <c r="R478" s="257"/>
      <c r="S478" s="257"/>
      <c r="T478" s="258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9" t="s">
        <v>185</v>
      </c>
      <c r="AU478" s="259" t="s">
        <v>89</v>
      </c>
      <c r="AV478" s="14" t="s">
        <v>89</v>
      </c>
      <c r="AW478" s="14" t="s">
        <v>36</v>
      </c>
      <c r="AX478" s="14" t="s">
        <v>79</v>
      </c>
      <c r="AY478" s="259" t="s">
        <v>121</v>
      </c>
    </row>
    <row r="479" s="13" customFormat="1">
      <c r="A479" s="13"/>
      <c r="B479" s="239"/>
      <c r="C479" s="240"/>
      <c r="D479" s="233" t="s">
        <v>185</v>
      </c>
      <c r="E479" s="241" t="s">
        <v>1</v>
      </c>
      <c r="F479" s="242" t="s">
        <v>194</v>
      </c>
      <c r="G479" s="240"/>
      <c r="H479" s="241" t="s">
        <v>1</v>
      </c>
      <c r="I479" s="243"/>
      <c r="J479" s="240"/>
      <c r="K479" s="240"/>
      <c r="L479" s="244"/>
      <c r="M479" s="245"/>
      <c r="N479" s="246"/>
      <c r="O479" s="246"/>
      <c r="P479" s="246"/>
      <c r="Q479" s="246"/>
      <c r="R479" s="246"/>
      <c r="S479" s="246"/>
      <c r="T479" s="247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8" t="s">
        <v>185</v>
      </c>
      <c r="AU479" s="248" t="s">
        <v>89</v>
      </c>
      <c r="AV479" s="13" t="s">
        <v>87</v>
      </c>
      <c r="AW479" s="13" t="s">
        <v>36</v>
      </c>
      <c r="AX479" s="13" t="s">
        <v>79</v>
      </c>
      <c r="AY479" s="248" t="s">
        <v>121</v>
      </c>
    </row>
    <row r="480" s="14" customFormat="1">
      <c r="A480" s="14"/>
      <c r="B480" s="249"/>
      <c r="C480" s="250"/>
      <c r="D480" s="233" t="s">
        <v>185</v>
      </c>
      <c r="E480" s="251" t="s">
        <v>1</v>
      </c>
      <c r="F480" s="252" t="s">
        <v>349</v>
      </c>
      <c r="G480" s="250"/>
      <c r="H480" s="253">
        <v>3.75</v>
      </c>
      <c r="I480" s="254"/>
      <c r="J480" s="250"/>
      <c r="K480" s="250"/>
      <c r="L480" s="255"/>
      <c r="M480" s="256"/>
      <c r="N480" s="257"/>
      <c r="O480" s="257"/>
      <c r="P480" s="257"/>
      <c r="Q480" s="257"/>
      <c r="R480" s="257"/>
      <c r="S480" s="257"/>
      <c r="T480" s="258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9" t="s">
        <v>185</v>
      </c>
      <c r="AU480" s="259" t="s">
        <v>89</v>
      </c>
      <c r="AV480" s="14" t="s">
        <v>89</v>
      </c>
      <c r="AW480" s="14" t="s">
        <v>36</v>
      </c>
      <c r="AX480" s="14" t="s">
        <v>79</v>
      </c>
      <c r="AY480" s="259" t="s">
        <v>121</v>
      </c>
    </row>
    <row r="481" s="13" customFormat="1">
      <c r="A481" s="13"/>
      <c r="B481" s="239"/>
      <c r="C481" s="240"/>
      <c r="D481" s="233" t="s">
        <v>185</v>
      </c>
      <c r="E481" s="241" t="s">
        <v>1</v>
      </c>
      <c r="F481" s="242" t="s">
        <v>196</v>
      </c>
      <c r="G481" s="240"/>
      <c r="H481" s="241" t="s">
        <v>1</v>
      </c>
      <c r="I481" s="243"/>
      <c r="J481" s="240"/>
      <c r="K481" s="240"/>
      <c r="L481" s="244"/>
      <c r="M481" s="245"/>
      <c r="N481" s="246"/>
      <c r="O481" s="246"/>
      <c r="P481" s="246"/>
      <c r="Q481" s="246"/>
      <c r="R481" s="246"/>
      <c r="S481" s="246"/>
      <c r="T481" s="247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8" t="s">
        <v>185</v>
      </c>
      <c r="AU481" s="248" t="s">
        <v>89</v>
      </c>
      <c r="AV481" s="13" t="s">
        <v>87</v>
      </c>
      <c r="AW481" s="13" t="s">
        <v>36</v>
      </c>
      <c r="AX481" s="13" t="s">
        <v>79</v>
      </c>
      <c r="AY481" s="248" t="s">
        <v>121</v>
      </c>
    </row>
    <row r="482" s="14" customFormat="1">
      <c r="A482" s="14"/>
      <c r="B482" s="249"/>
      <c r="C482" s="250"/>
      <c r="D482" s="233" t="s">
        <v>185</v>
      </c>
      <c r="E482" s="251" t="s">
        <v>1</v>
      </c>
      <c r="F482" s="252" t="s">
        <v>79</v>
      </c>
      <c r="G482" s="250"/>
      <c r="H482" s="253">
        <v>0</v>
      </c>
      <c r="I482" s="254"/>
      <c r="J482" s="250"/>
      <c r="K482" s="250"/>
      <c r="L482" s="255"/>
      <c r="M482" s="256"/>
      <c r="N482" s="257"/>
      <c r="O482" s="257"/>
      <c r="P482" s="257"/>
      <c r="Q482" s="257"/>
      <c r="R482" s="257"/>
      <c r="S482" s="257"/>
      <c r="T482" s="258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9" t="s">
        <v>185</v>
      </c>
      <c r="AU482" s="259" t="s">
        <v>89</v>
      </c>
      <c r="AV482" s="14" t="s">
        <v>89</v>
      </c>
      <c r="AW482" s="14" t="s">
        <v>36</v>
      </c>
      <c r="AX482" s="14" t="s">
        <v>79</v>
      </c>
      <c r="AY482" s="259" t="s">
        <v>121</v>
      </c>
    </row>
    <row r="483" s="13" customFormat="1">
      <c r="A483" s="13"/>
      <c r="B483" s="239"/>
      <c r="C483" s="240"/>
      <c r="D483" s="233" t="s">
        <v>185</v>
      </c>
      <c r="E483" s="241" t="s">
        <v>1</v>
      </c>
      <c r="F483" s="242" t="s">
        <v>197</v>
      </c>
      <c r="G483" s="240"/>
      <c r="H483" s="241" t="s">
        <v>1</v>
      </c>
      <c r="I483" s="243"/>
      <c r="J483" s="240"/>
      <c r="K483" s="240"/>
      <c r="L483" s="244"/>
      <c r="M483" s="245"/>
      <c r="N483" s="246"/>
      <c r="O483" s="246"/>
      <c r="P483" s="246"/>
      <c r="Q483" s="246"/>
      <c r="R483" s="246"/>
      <c r="S483" s="246"/>
      <c r="T483" s="247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8" t="s">
        <v>185</v>
      </c>
      <c r="AU483" s="248" t="s">
        <v>89</v>
      </c>
      <c r="AV483" s="13" t="s">
        <v>87</v>
      </c>
      <c r="AW483" s="13" t="s">
        <v>36</v>
      </c>
      <c r="AX483" s="13" t="s">
        <v>79</v>
      </c>
      <c r="AY483" s="248" t="s">
        <v>121</v>
      </c>
    </row>
    <row r="484" s="14" customFormat="1">
      <c r="A484" s="14"/>
      <c r="B484" s="249"/>
      <c r="C484" s="250"/>
      <c r="D484" s="233" t="s">
        <v>185</v>
      </c>
      <c r="E484" s="251" t="s">
        <v>1</v>
      </c>
      <c r="F484" s="252" t="s">
        <v>350</v>
      </c>
      <c r="G484" s="250"/>
      <c r="H484" s="253">
        <v>2</v>
      </c>
      <c r="I484" s="254"/>
      <c r="J484" s="250"/>
      <c r="K484" s="250"/>
      <c r="L484" s="255"/>
      <c r="M484" s="256"/>
      <c r="N484" s="257"/>
      <c r="O484" s="257"/>
      <c r="P484" s="257"/>
      <c r="Q484" s="257"/>
      <c r="R484" s="257"/>
      <c r="S484" s="257"/>
      <c r="T484" s="258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9" t="s">
        <v>185</v>
      </c>
      <c r="AU484" s="259" t="s">
        <v>89</v>
      </c>
      <c r="AV484" s="14" t="s">
        <v>89</v>
      </c>
      <c r="AW484" s="14" t="s">
        <v>36</v>
      </c>
      <c r="AX484" s="14" t="s">
        <v>79</v>
      </c>
      <c r="AY484" s="259" t="s">
        <v>121</v>
      </c>
    </row>
    <row r="485" s="13" customFormat="1">
      <c r="A485" s="13"/>
      <c r="B485" s="239"/>
      <c r="C485" s="240"/>
      <c r="D485" s="233" t="s">
        <v>185</v>
      </c>
      <c r="E485" s="241" t="s">
        <v>1</v>
      </c>
      <c r="F485" s="242" t="s">
        <v>199</v>
      </c>
      <c r="G485" s="240"/>
      <c r="H485" s="241" t="s">
        <v>1</v>
      </c>
      <c r="I485" s="243"/>
      <c r="J485" s="240"/>
      <c r="K485" s="240"/>
      <c r="L485" s="244"/>
      <c r="M485" s="245"/>
      <c r="N485" s="246"/>
      <c r="O485" s="246"/>
      <c r="P485" s="246"/>
      <c r="Q485" s="246"/>
      <c r="R485" s="246"/>
      <c r="S485" s="246"/>
      <c r="T485" s="247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8" t="s">
        <v>185</v>
      </c>
      <c r="AU485" s="248" t="s">
        <v>89</v>
      </c>
      <c r="AV485" s="13" t="s">
        <v>87</v>
      </c>
      <c r="AW485" s="13" t="s">
        <v>36</v>
      </c>
      <c r="AX485" s="13" t="s">
        <v>79</v>
      </c>
      <c r="AY485" s="248" t="s">
        <v>121</v>
      </c>
    </row>
    <row r="486" s="14" customFormat="1">
      <c r="A486" s="14"/>
      <c r="B486" s="249"/>
      <c r="C486" s="250"/>
      <c r="D486" s="233" t="s">
        <v>185</v>
      </c>
      <c r="E486" s="251" t="s">
        <v>1</v>
      </c>
      <c r="F486" s="252" t="s">
        <v>79</v>
      </c>
      <c r="G486" s="250"/>
      <c r="H486" s="253">
        <v>0</v>
      </c>
      <c r="I486" s="254"/>
      <c r="J486" s="250"/>
      <c r="K486" s="250"/>
      <c r="L486" s="255"/>
      <c r="M486" s="256"/>
      <c r="N486" s="257"/>
      <c r="O486" s="257"/>
      <c r="P486" s="257"/>
      <c r="Q486" s="257"/>
      <c r="R486" s="257"/>
      <c r="S486" s="257"/>
      <c r="T486" s="258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9" t="s">
        <v>185</v>
      </c>
      <c r="AU486" s="259" t="s">
        <v>89</v>
      </c>
      <c r="AV486" s="14" t="s">
        <v>89</v>
      </c>
      <c r="AW486" s="14" t="s">
        <v>36</v>
      </c>
      <c r="AX486" s="14" t="s">
        <v>79</v>
      </c>
      <c r="AY486" s="259" t="s">
        <v>121</v>
      </c>
    </row>
    <row r="487" s="13" customFormat="1">
      <c r="A487" s="13"/>
      <c r="B487" s="239"/>
      <c r="C487" s="240"/>
      <c r="D487" s="233" t="s">
        <v>185</v>
      </c>
      <c r="E487" s="241" t="s">
        <v>1</v>
      </c>
      <c r="F487" s="242" t="s">
        <v>200</v>
      </c>
      <c r="G487" s="240"/>
      <c r="H487" s="241" t="s">
        <v>1</v>
      </c>
      <c r="I487" s="243"/>
      <c r="J487" s="240"/>
      <c r="K487" s="240"/>
      <c r="L487" s="244"/>
      <c r="M487" s="245"/>
      <c r="N487" s="246"/>
      <c r="O487" s="246"/>
      <c r="P487" s="246"/>
      <c r="Q487" s="246"/>
      <c r="R487" s="246"/>
      <c r="S487" s="246"/>
      <c r="T487" s="247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8" t="s">
        <v>185</v>
      </c>
      <c r="AU487" s="248" t="s">
        <v>89</v>
      </c>
      <c r="AV487" s="13" t="s">
        <v>87</v>
      </c>
      <c r="AW487" s="13" t="s">
        <v>36</v>
      </c>
      <c r="AX487" s="13" t="s">
        <v>79</v>
      </c>
      <c r="AY487" s="248" t="s">
        <v>121</v>
      </c>
    </row>
    <row r="488" s="14" customFormat="1">
      <c r="A488" s="14"/>
      <c r="B488" s="249"/>
      <c r="C488" s="250"/>
      <c r="D488" s="233" t="s">
        <v>185</v>
      </c>
      <c r="E488" s="251" t="s">
        <v>1</v>
      </c>
      <c r="F488" s="252" t="s">
        <v>351</v>
      </c>
      <c r="G488" s="250"/>
      <c r="H488" s="253">
        <v>7.5</v>
      </c>
      <c r="I488" s="254"/>
      <c r="J488" s="250"/>
      <c r="K488" s="250"/>
      <c r="L488" s="255"/>
      <c r="M488" s="256"/>
      <c r="N488" s="257"/>
      <c r="O488" s="257"/>
      <c r="P488" s="257"/>
      <c r="Q488" s="257"/>
      <c r="R488" s="257"/>
      <c r="S488" s="257"/>
      <c r="T488" s="258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9" t="s">
        <v>185</v>
      </c>
      <c r="AU488" s="259" t="s">
        <v>89</v>
      </c>
      <c r="AV488" s="14" t="s">
        <v>89</v>
      </c>
      <c r="AW488" s="14" t="s">
        <v>36</v>
      </c>
      <c r="AX488" s="14" t="s">
        <v>79</v>
      </c>
      <c r="AY488" s="259" t="s">
        <v>121</v>
      </c>
    </row>
    <row r="489" s="13" customFormat="1">
      <c r="A489" s="13"/>
      <c r="B489" s="239"/>
      <c r="C489" s="240"/>
      <c r="D489" s="233" t="s">
        <v>185</v>
      </c>
      <c r="E489" s="241" t="s">
        <v>1</v>
      </c>
      <c r="F489" s="242" t="s">
        <v>201</v>
      </c>
      <c r="G489" s="240"/>
      <c r="H489" s="241" t="s">
        <v>1</v>
      </c>
      <c r="I489" s="243"/>
      <c r="J489" s="240"/>
      <c r="K489" s="240"/>
      <c r="L489" s="244"/>
      <c r="M489" s="245"/>
      <c r="N489" s="246"/>
      <c r="O489" s="246"/>
      <c r="P489" s="246"/>
      <c r="Q489" s="246"/>
      <c r="R489" s="246"/>
      <c r="S489" s="246"/>
      <c r="T489" s="247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8" t="s">
        <v>185</v>
      </c>
      <c r="AU489" s="248" t="s">
        <v>89</v>
      </c>
      <c r="AV489" s="13" t="s">
        <v>87</v>
      </c>
      <c r="AW489" s="13" t="s">
        <v>36</v>
      </c>
      <c r="AX489" s="13" t="s">
        <v>79</v>
      </c>
      <c r="AY489" s="248" t="s">
        <v>121</v>
      </c>
    </row>
    <row r="490" s="14" customFormat="1">
      <c r="A490" s="14"/>
      <c r="B490" s="249"/>
      <c r="C490" s="250"/>
      <c r="D490" s="233" t="s">
        <v>185</v>
      </c>
      <c r="E490" s="251" t="s">
        <v>1</v>
      </c>
      <c r="F490" s="252" t="s">
        <v>352</v>
      </c>
      <c r="G490" s="250"/>
      <c r="H490" s="253">
        <v>2.625</v>
      </c>
      <c r="I490" s="254"/>
      <c r="J490" s="250"/>
      <c r="K490" s="250"/>
      <c r="L490" s="255"/>
      <c r="M490" s="256"/>
      <c r="N490" s="257"/>
      <c r="O490" s="257"/>
      <c r="P490" s="257"/>
      <c r="Q490" s="257"/>
      <c r="R490" s="257"/>
      <c r="S490" s="257"/>
      <c r="T490" s="258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9" t="s">
        <v>185</v>
      </c>
      <c r="AU490" s="259" t="s">
        <v>89</v>
      </c>
      <c r="AV490" s="14" t="s">
        <v>89</v>
      </c>
      <c r="AW490" s="14" t="s">
        <v>36</v>
      </c>
      <c r="AX490" s="14" t="s">
        <v>79</v>
      </c>
      <c r="AY490" s="259" t="s">
        <v>121</v>
      </c>
    </row>
    <row r="491" s="13" customFormat="1">
      <c r="A491" s="13"/>
      <c r="B491" s="239"/>
      <c r="C491" s="240"/>
      <c r="D491" s="233" t="s">
        <v>185</v>
      </c>
      <c r="E491" s="241" t="s">
        <v>1</v>
      </c>
      <c r="F491" s="242" t="s">
        <v>202</v>
      </c>
      <c r="G491" s="240"/>
      <c r="H491" s="241" t="s">
        <v>1</v>
      </c>
      <c r="I491" s="243"/>
      <c r="J491" s="240"/>
      <c r="K491" s="240"/>
      <c r="L491" s="244"/>
      <c r="M491" s="245"/>
      <c r="N491" s="246"/>
      <c r="O491" s="246"/>
      <c r="P491" s="246"/>
      <c r="Q491" s="246"/>
      <c r="R491" s="246"/>
      <c r="S491" s="246"/>
      <c r="T491" s="247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8" t="s">
        <v>185</v>
      </c>
      <c r="AU491" s="248" t="s">
        <v>89</v>
      </c>
      <c r="AV491" s="13" t="s">
        <v>87</v>
      </c>
      <c r="AW491" s="13" t="s">
        <v>36</v>
      </c>
      <c r="AX491" s="13" t="s">
        <v>79</v>
      </c>
      <c r="AY491" s="248" t="s">
        <v>121</v>
      </c>
    </row>
    <row r="492" s="14" customFormat="1">
      <c r="A492" s="14"/>
      <c r="B492" s="249"/>
      <c r="C492" s="250"/>
      <c r="D492" s="233" t="s">
        <v>185</v>
      </c>
      <c r="E492" s="251" t="s">
        <v>1</v>
      </c>
      <c r="F492" s="252" t="s">
        <v>353</v>
      </c>
      <c r="G492" s="250"/>
      <c r="H492" s="253">
        <v>1.5</v>
      </c>
      <c r="I492" s="254"/>
      <c r="J492" s="250"/>
      <c r="K492" s="250"/>
      <c r="L492" s="255"/>
      <c r="M492" s="256"/>
      <c r="N492" s="257"/>
      <c r="O492" s="257"/>
      <c r="P492" s="257"/>
      <c r="Q492" s="257"/>
      <c r="R492" s="257"/>
      <c r="S492" s="257"/>
      <c r="T492" s="258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9" t="s">
        <v>185</v>
      </c>
      <c r="AU492" s="259" t="s">
        <v>89</v>
      </c>
      <c r="AV492" s="14" t="s">
        <v>89</v>
      </c>
      <c r="AW492" s="14" t="s">
        <v>36</v>
      </c>
      <c r="AX492" s="14" t="s">
        <v>79</v>
      </c>
      <c r="AY492" s="259" t="s">
        <v>121</v>
      </c>
    </row>
    <row r="493" s="13" customFormat="1">
      <c r="A493" s="13"/>
      <c r="B493" s="239"/>
      <c r="C493" s="240"/>
      <c r="D493" s="233" t="s">
        <v>185</v>
      </c>
      <c r="E493" s="241" t="s">
        <v>1</v>
      </c>
      <c r="F493" s="242" t="s">
        <v>204</v>
      </c>
      <c r="G493" s="240"/>
      <c r="H493" s="241" t="s">
        <v>1</v>
      </c>
      <c r="I493" s="243"/>
      <c r="J493" s="240"/>
      <c r="K493" s="240"/>
      <c r="L493" s="244"/>
      <c r="M493" s="245"/>
      <c r="N493" s="246"/>
      <c r="O493" s="246"/>
      <c r="P493" s="246"/>
      <c r="Q493" s="246"/>
      <c r="R493" s="246"/>
      <c r="S493" s="246"/>
      <c r="T493" s="247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8" t="s">
        <v>185</v>
      </c>
      <c r="AU493" s="248" t="s">
        <v>89</v>
      </c>
      <c r="AV493" s="13" t="s">
        <v>87</v>
      </c>
      <c r="AW493" s="13" t="s">
        <v>36</v>
      </c>
      <c r="AX493" s="13" t="s">
        <v>79</v>
      </c>
      <c r="AY493" s="248" t="s">
        <v>121</v>
      </c>
    </row>
    <row r="494" s="14" customFormat="1">
      <c r="A494" s="14"/>
      <c r="B494" s="249"/>
      <c r="C494" s="250"/>
      <c r="D494" s="233" t="s">
        <v>185</v>
      </c>
      <c r="E494" s="251" t="s">
        <v>1</v>
      </c>
      <c r="F494" s="252" t="s">
        <v>354</v>
      </c>
      <c r="G494" s="250"/>
      <c r="H494" s="253">
        <v>12.5</v>
      </c>
      <c r="I494" s="254"/>
      <c r="J494" s="250"/>
      <c r="K494" s="250"/>
      <c r="L494" s="255"/>
      <c r="M494" s="256"/>
      <c r="N494" s="257"/>
      <c r="O494" s="257"/>
      <c r="P494" s="257"/>
      <c r="Q494" s="257"/>
      <c r="R494" s="257"/>
      <c r="S494" s="257"/>
      <c r="T494" s="258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9" t="s">
        <v>185</v>
      </c>
      <c r="AU494" s="259" t="s">
        <v>89</v>
      </c>
      <c r="AV494" s="14" t="s">
        <v>89</v>
      </c>
      <c r="AW494" s="14" t="s">
        <v>36</v>
      </c>
      <c r="AX494" s="14" t="s">
        <v>79</v>
      </c>
      <c r="AY494" s="259" t="s">
        <v>121</v>
      </c>
    </row>
    <row r="495" s="15" customFormat="1">
      <c r="A495" s="15"/>
      <c r="B495" s="260"/>
      <c r="C495" s="261"/>
      <c r="D495" s="233" t="s">
        <v>185</v>
      </c>
      <c r="E495" s="262" t="s">
        <v>1</v>
      </c>
      <c r="F495" s="263" t="s">
        <v>206</v>
      </c>
      <c r="G495" s="261"/>
      <c r="H495" s="264">
        <v>73.625</v>
      </c>
      <c r="I495" s="265"/>
      <c r="J495" s="261"/>
      <c r="K495" s="261"/>
      <c r="L495" s="266"/>
      <c r="M495" s="267"/>
      <c r="N495" s="268"/>
      <c r="O495" s="268"/>
      <c r="P495" s="268"/>
      <c r="Q495" s="268"/>
      <c r="R495" s="268"/>
      <c r="S495" s="268"/>
      <c r="T495" s="269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70" t="s">
        <v>185</v>
      </c>
      <c r="AU495" s="270" t="s">
        <v>89</v>
      </c>
      <c r="AV495" s="15" t="s">
        <v>127</v>
      </c>
      <c r="AW495" s="15" t="s">
        <v>36</v>
      </c>
      <c r="AX495" s="15" t="s">
        <v>87</v>
      </c>
      <c r="AY495" s="270" t="s">
        <v>121</v>
      </c>
    </row>
    <row r="496" s="2" customFormat="1" ht="24.15" customHeight="1">
      <c r="A496" s="38"/>
      <c r="B496" s="39"/>
      <c r="C496" s="219" t="s">
        <v>355</v>
      </c>
      <c r="D496" s="219" t="s">
        <v>123</v>
      </c>
      <c r="E496" s="220" t="s">
        <v>356</v>
      </c>
      <c r="F496" s="221" t="s">
        <v>357</v>
      </c>
      <c r="G496" s="222" t="s">
        <v>182</v>
      </c>
      <c r="H496" s="223">
        <v>518.70000000000005</v>
      </c>
      <c r="I496" s="224"/>
      <c r="J496" s="225">
        <f>ROUND(I496*H496,2)</f>
        <v>0</v>
      </c>
      <c r="K496" s="226"/>
      <c r="L496" s="44"/>
      <c r="M496" s="227" t="s">
        <v>1</v>
      </c>
      <c r="N496" s="228" t="s">
        <v>44</v>
      </c>
      <c r="O496" s="91"/>
      <c r="P496" s="229">
        <f>O496*H496</f>
        <v>0</v>
      </c>
      <c r="Q496" s="229">
        <v>1.9967999999999999</v>
      </c>
      <c r="R496" s="229">
        <f>Q496*H496</f>
        <v>1035.7401600000001</v>
      </c>
      <c r="S496" s="229">
        <v>0</v>
      </c>
      <c r="T496" s="230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31" t="s">
        <v>127</v>
      </c>
      <c r="AT496" s="231" t="s">
        <v>123</v>
      </c>
      <c r="AU496" s="231" t="s">
        <v>89</v>
      </c>
      <c r="AY496" s="17" t="s">
        <v>121</v>
      </c>
      <c r="BE496" s="232">
        <f>IF(N496="základní",J496,0)</f>
        <v>0</v>
      </c>
      <c r="BF496" s="232">
        <f>IF(N496="snížená",J496,0)</f>
        <v>0</v>
      </c>
      <c r="BG496" s="232">
        <f>IF(N496="zákl. přenesená",J496,0)</f>
        <v>0</v>
      </c>
      <c r="BH496" s="232">
        <f>IF(N496="sníž. přenesená",J496,0)</f>
        <v>0</v>
      </c>
      <c r="BI496" s="232">
        <f>IF(N496="nulová",J496,0)</f>
        <v>0</v>
      </c>
      <c r="BJ496" s="17" t="s">
        <v>87</v>
      </c>
      <c r="BK496" s="232">
        <f>ROUND(I496*H496,2)</f>
        <v>0</v>
      </c>
      <c r="BL496" s="17" t="s">
        <v>127</v>
      </c>
      <c r="BM496" s="231" t="s">
        <v>358</v>
      </c>
    </row>
    <row r="497" s="2" customFormat="1">
      <c r="A497" s="38"/>
      <c r="B497" s="39"/>
      <c r="C497" s="40"/>
      <c r="D497" s="233" t="s">
        <v>129</v>
      </c>
      <c r="E497" s="40"/>
      <c r="F497" s="234" t="s">
        <v>359</v>
      </c>
      <c r="G497" s="40"/>
      <c r="H497" s="40"/>
      <c r="I497" s="235"/>
      <c r="J497" s="40"/>
      <c r="K497" s="40"/>
      <c r="L497" s="44"/>
      <c r="M497" s="236"/>
      <c r="N497" s="237"/>
      <c r="O497" s="91"/>
      <c r="P497" s="91"/>
      <c r="Q497" s="91"/>
      <c r="R497" s="91"/>
      <c r="S497" s="91"/>
      <c r="T497" s="92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129</v>
      </c>
      <c r="AU497" s="17" t="s">
        <v>89</v>
      </c>
    </row>
    <row r="498" s="13" customFormat="1">
      <c r="A498" s="13"/>
      <c r="B498" s="239"/>
      <c r="C498" s="240"/>
      <c r="D498" s="233" t="s">
        <v>185</v>
      </c>
      <c r="E498" s="241" t="s">
        <v>1</v>
      </c>
      <c r="F498" s="242" t="s">
        <v>186</v>
      </c>
      <c r="G498" s="240"/>
      <c r="H498" s="241" t="s">
        <v>1</v>
      </c>
      <c r="I498" s="243"/>
      <c r="J498" s="240"/>
      <c r="K498" s="240"/>
      <c r="L498" s="244"/>
      <c r="M498" s="245"/>
      <c r="N498" s="246"/>
      <c r="O498" s="246"/>
      <c r="P498" s="246"/>
      <c r="Q498" s="246"/>
      <c r="R498" s="246"/>
      <c r="S498" s="246"/>
      <c r="T498" s="247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8" t="s">
        <v>185</v>
      </c>
      <c r="AU498" s="248" t="s">
        <v>89</v>
      </c>
      <c r="AV498" s="13" t="s">
        <v>87</v>
      </c>
      <c r="AW498" s="13" t="s">
        <v>36</v>
      </c>
      <c r="AX498" s="13" t="s">
        <v>79</v>
      </c>
      <c r="AY498" s="248" t="s">
        <v>121</v>
      </c>
    </row>
    <row r="499" s="14" customFormat="1">
      <c r="A499" s="14"/>
      <c r="B499" s="249"/>
      <c r="C499" s="250"/>
      <c r="D499" s="233" t="s">
        <v>185</v>
      </c>
      <c r="E499" s="251" t="s">
        <v>1</v>
      </c>
      <c r="F499" s="252" t="s">
        <v>360</v>
      </c>
      <c r="G499" s="250"/>
      <c r="H499" s="253">
        <v>107.25</v>
      </c>
      <c r="I499" s="254"/>
      <c r="J499" s="250"/>
      <c r="K499" s="250"/>
      <c r="L499" s="255"/>
      <c r="M499" s="256"/>
      <c r="N499" s="257"/>
      <c r="O499" s="257"/>
      <c r="P499" s="257"/>
      <c r="Q499" s="257"/>
      <c r="R499" s="257"/>
      <c r="S499" s="257"/>
      <c r="T499" s="258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9" t="s">
        <v>185</v>
      </c>
      <c r="AU499" s="259" t="s">
        <v>89</v>
      </c>
      <c r="AV499" s="14" t="s">
        <v>89</v>
      </c>
      <c r="AW499" s="14" t="s">
        <v>36</v>
      </c>
      <c r="AX499" s="14" t="s">
        <v>79</v>
      </c>
      <c r="AY499" s="259" t="s">
        <v>121</v>
      </c>
    </row>
    <row r="500" s="13" customFormat="1">
      <c r="A500" s="13"/>
      <c r="B500" s="239"/>
      <c r="C500" s="240"/>
      <c r="D500" s="233" t="s">
        <v>185</v>
      </c>
      <c r="E500" s="241" t="s">
        <v>1</v>
      </c>
      <c r="F500" s="242" t="s">
        <v>187</v>
      </c>
      <c r="G500" s="240"/>
      <c r="H500" s="241" t="s">
        <v>1</v>
      </c>
      <c r="I500" s="243"/>
      <c r="J500" s="240"/>
      <c r="K500" s="240"/>
      <c r="L500" s="244"/>
      <c r="M500" s="245"/>
      <c r="N500" s="246"/>
      <c r="O500" s="246"/>
      <c r="P500" s="246"/>
      <c r="Q500" s="246"/>
      <c r="R500" s="246"/>
      <c r="S500" s="246"/>
      <c r="T500" s="247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8" t="s">
        <v>185</v>
      </c>
      <c r="AU500" s="248" t="s">
        <v>89</v>
      </c>
      <c r="AV500" s="13" t="s">
        <v>87</v>
      </c>
      <c r="AW500" s="13" t="s">
        <v>36</v>
      </c>
      <c r="AX500" s="13" t="s">
        <v>79</v>
      </c>
      <c r="AY500" s="248" t="s">
        <v>121</v>
      </c>
    </row>
    <row r="501" s="14" customFormat="1">
      <c r="A501" s="14"/>
      <c r="B501" s="249"/>
      <c r="C501" s="250"/>
      <c r="D501" s="233" t="s">
        <v>185</v>
      </c>
      <c r="E501" s="251" t="s">
        <v>1</v>
      </c>
      <c r="F501" s="252" t="s">
        <v>361</v>
      </c>
      <c r="G501" s="250"/>
      <c r="H501" s="253">
        <v>13.125</v>
      </c>
      <c r="I501" s="254"/>
      <c r="J501" s="250"/>
      <c r="K501" s="250"/>
      <c r="L501" s="255"/>
      <c r="M501" s="256"/>
      <c r="N501" s="257"/>
      <c r="O501" s="257"/>
      <c r="P501" s="257"/>
      <c r="Q501" s="257"/>
      <c r="R501" s="257"/>
      <c r="S501" s="257"/>
      <c r="T501" s="258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9" t="s">
        <v>185</v>
      </c>
      <c r="AU501" s="259" t="s">
        <v>89</v>
      </c>
      <c r="AV501" s="14" t="s">
        <v>89</v>
      </c>
      <c r="AW501" s="14" t="s">
        <v>36</v>
      </c>
      <c r="AX501" s="14" t="s">
        <v>79</v>
      </c>
      <c r="AY501" s="259" t="s">
        <v>121</v>
      </c>
    </row>
    <row r="502" s="13" customFormat="1">
      <c r="A502" s="13"/>
      <c r="B502" s="239"/>
      <c r="C502" s="240"/>
      <c r="D502" s="233" t="s">
        <v>185</v>
      </c>
      <c r="E502" s="241" t="s">
        <v>1</v>
      </c>
      <c r="F502" s="242" t="s">
        <v>188</v>
      </c>
      <c r="G502" s="240"/>
      <c r="H502" s="241" t="s">
        <v>1</v>
      </c>
      <c r="I502" s="243"/>
      <c r="J502" s="240"/>
      <c r="K502" s="240"/>
      <c r="L502" s="244"/>
      <c r="M502" s="245"/>
      <c r="N502" s="246"/>
      <c r="O502" s="246"/>
      <c r="P502" s="246"/>
      <c r="Q502" s="246"/>
      <c r="R502" s="246"/>
      <c r="S502" s="246"/>
      <c r="T502" s="247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8" t="s">
        <v>185</v>
      </c>
      <c r="AU502" s="248" t="s">
        <v>89</v>
      </c>
      <c r="AV502" s="13" t="s">
        <v>87</v>
      </c>
      <c r="AW502" s="13" t="s">
        <v>36</v>
      </c>
      <c r="AX502" s="13" t="s">
        <v>79</v>
      </c>
      <c r="AY502" s="248" t="s">
        <v>121</v>
      </c>
    </row>
    <row r="503" s="14" customFormat="1">
      <c r="A503" s="14"/>
      <c r="B503" s="249"/>
      <c r="C503" s="250"/>
      <c r="D503" s="233" t="s">
        <v>185</v>
      </c>
      <c r="E503" s="251" t="s">
        <v>1</v>
      </c>
      <c r="F503" s="252" t="s">
        <v>362</v>
      </c>
      <c r="G503" s="250"/>
      <c r="H503" s="253">
        <v>18.100000000000001</v>
      </c>
      <c r="I503" s="254"/>
      <c r="J503" s="250"/>
      <c r="K503" s="250"/>
      <c r="L503" s="255"/>
      <c r="M503" s="256"/>
      <c r="N503" s="257"/>
      <c r="O503" s="257"/>
      <c r="P503" s="257"/>
      <c r="Q503" s="257"/>
      <c r="R503" s="257"/>
      <c r="S503" s="257"/>
      <c r="T503" s="258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9" t="s">
        <v>185</v>
      </c>
      <c r="AU503" s="259" t="s">
        <v>89</v>
      </c>
      <c r="AV503" s="14" t="s">
        <v>89</v>
      </c>
      <c r="AW503" s="14" t="s">
        <v>36</v>
      </c>
      <c r="AX503" s="14" t="s">
        <v>79</v>
      </c>
      <c r="AY503" s="259" t="s">
        <v>121</v>
      </c>
    </row>
    <row r="504" s="13" customFormat="1">
      <c r="A504" s="13"/>
      <c r="B504" s="239"/>
      <c r="C504" s="240"/>
      <c r="D504" s="233" t="s">
        <v>185</v>
      </c>
      <c r="E504" s="241" t="s">
        <v>1</v>
      </c>
      <c r="F504" s="242" t="s">
        <v>190</v>
      </c>
      <c r="G504" s="240"/>
      <c r="H504" s="241" t="s">
        <v>1</v>
      </c>
      <c r="I504" s="243"/>
      <c r="J504" s="240"/>
      <c r="K504" s="240"/>
      <c r="L504" s="244"/>
      <c r="M504" s="245"/>
      <c r="N504" s="246"/>
      <c r="O504" s="246"/>
      <c r="P504" s="246"/>
      <c r="Q504" s="246"/>
      <c r="R504" s="246"/>
      <c r="S504" s="246"/>
      <c r="T504" s="247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8" t="s">
        <v>185</v>
      </c>
      <c r="AU504" s="248" t="s">
        <v>89</v>
      </c>
      <c r="AV504" s="13" t="s">
        <v>87</v>
      </c>
      <c r="AW504" s="13" t="s">
        <v>36</v>
      </c>
      <c r="AX504" s="13" t="s">
        <v>79</v>
      </c>
      <c r="AY504" s="248" t="s">
        <v>121</v>
      </c>
    </row>
    <row r="505" s="14" customFormat="1">
      <c r="A505" s="14"/>
      <c r="B505" s="249"/>
      <c r="C505" s="250"/>
      <c r="D505" s="233" t="s">
        <v>185</v>
      </c>
      <c r="E505" s="251" t="s">
        <v>1</v>
      </c>
      <c r="F505" s="252" t="s">
        <v>79</v>
      </c>
      <c r="G505" s="250"/>
      <c r="H505" s="253">
        <v>0</v>
      </c>
      <c r="I505" s="254"/>
      <c r="J505" s="250"/>
      <c r="K505" s="250"/>
      <c r="L505" s="255"/>
      <c r="M505" s="256"/>
      <c r="N505" s="257"/>
      <c r="O505" s="257"/>
      <c r="P505" s="257"/>
      <c r="Q505" s="257"/>
      <c r="R505" s="257"/>
      <c r="S505" s="257"/>
      <c r="T505" s="258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9" t="s">
        <v>185</v>
      </c>
      <c r="AU505" s="259" t="s">
        <v>89</v>
      </c>
      <c r="AV505" s="14" t="s">
        <v>89</v>
      </c>
      <c r="AW505" s="14" t="s">
        <v>36</v>
      </c>
      <c r="AX505" s="14" t="s">
        <v>79</v>
      </c>
      <c r="AY505" s="259" t="s">
        <v>121</v>
      </c>
    </row>
    <row r="506" s="13" customFormat="1">
      <c r="A506" s="13"/>
      <c r="B506" s="239"/>
      <c r="C506" s="240"/>
      <c r="D506" s="233" t="s">
        <v>185</v>
      </c>
      <c r="E506" s="241" t="s">
        <v>1</v>
      </c>
      <c r="F506" s="242" t="s">
        <v>191</v>
      </c>
      <c r="G506" s="240"/>
      <c r="H506" s="241" t="s">
        <v>1</v>
      </c>
      <c r="I506" s="243"/>
      <c r="J506" s="240"/>
      <c r="K506" s="240"/>
      <c r="L506" s="244"/>
      <c r="M506" s="245"/>
      <c r="N506" s="246"/>
      <c r="O506" s="246"/>
      <c r="P506" s="246"/>
      <c r="Q506" s="246"/>
      <c r="R506" s="246"/>
      <c r="S506" s="246"/>
      <c r="T506" s="247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8" t="s">
        <v>185</v>
      </c>
      <c r="AU506" s="248" t="s">
        <v>89</v>
      </c>
      <c r="AV506" s="13" t="s">
        <v>87</v>
      </c>
      <c r="AW506" s="13" t="s">
        <v>36</v>
      </c>
      <c r="AX506" s="13" t="s">
        <v>79</v>
      </c>
      <c r="AY506" s="248" t="s">
        <v>121</v>
      </c>
    </row>
    <row r="507" s="14" customFormat="1">
      <c r="A507" s="14"/>
      <c r="B507" s="249"/>
      <c r="C507" s="250"/>
      <c r="D507" s="233" t="s">
        <v>185</v>
      </c>
      <c r="E507" s="251" t="s">
        <v>1</v>
      </c>
      <c r="F507" s="252" t="s">
        <v>79</v>
      </c>
      <c r="G507" s="250"/>
      <c r="H507" s="253">
        <v>0</v>
      </c>
      <c r="I507" s="254"/>
      <c r="J507" s="250"/>
      <c r="K507" s="250"/>
      <c r="L507" s="255"/>
      <c r="M507" s="256"/>
      <c r="N507" s="257"/>
      <c r="O507" s="257"/>
      <c r="P507" s="257"/>
      <c r="Q507" s="257"/>
      <c r="R507" s="257"/>
      <c r="S507" s="257"/>
      <c r="T507" s="258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9" t="s">
        <v>185</v>
      </c>
      <c r="AU507" s="259" t="s">
        <v>89</v>
      </c>
      <c r="AV507" s="14" t="s">
        <v>89</v>
      </c>
      <c r="AW507" s="14" t="s">
        <v>36</v>
      </c>
      <c r="AX507" s="14" t="s">
        <v>79</v>
      </c>
      <c r="AY507" s="259" t="s">
        <v>121</v>
      </c>
    </row>
    <row r="508" s="13" customFormat="1">
      <c r="A508" s="13"/>
      <c r="B508" s="239"/>
      <c r="C508" s="240"/>
      <c r="D508" s="233" t="s">
        <v>185</v>
      </c>
      <c r="E508" s="241" t="s">
        <v>1</v>
      </c>
      <c r="F508" s="242" t="s">
        <v>192</v>
      </c>
      <c r="G508" s="240"/>
      <c r="H508" s="241" t="s">
        <v>1</v>
      </c>
      <c r="I508" s="243"/>
      <c r="J508" s="240"/>
      <c r="K508" s="240"/>
      <c r="L508" s="244"/>
      <c r="M508" s="245"/>
      <c r="N508" s="246"/>
      <c r="O508" s="246"/>
      <c r="P508" s="246"/>
      <c r="Q508" s="246"/>
      <c r="R508" s="246"/>
      <c r="S508" s="246"/>
      <c r="T508" s="247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8" t="s">
        <v>185</v>
      </c>
      <c r="AU508" s="248" t="s">
        <v>89</v>
      </c>
      <c r="AV508" s="13" t="s">
        <v>87</v>
      </c>
      <c r="AW508" s="13" t="s">
        <v>36</v>
      </c>
      <c r="AX508" s="13" t="s">
        <v>79</v>
      </c>
      <c r="AY508" s="248" t="s">
        <v>121</v>
      </c>
    </row>
    <row r="509" s="14" customFormat="1">
      <c r="A509" s="14"/>
      <c r="B509" s="249"/>
      <c r="C509" s="250"/>
      <c r="D509" s="233" t="s">
        <v>185</v>
      </c>
      <c r="E509" s="251" t="s">
        <v>1</v>
      </c>
      <c r="F509" s="252" t="s">
        <v>79</v>
      </c>
      <c r="G509" s="250"/>
      <c r="H509" s="253">
        <v>0</v>
      </c>
      <c r="I509" s="254"/>
      <c r="J509" s="250"/>
      <c r="K509" s="250"/>
      <c r="L509" s="255"/>
      <c r="M509" s="256"/>
      <c r="N509" s="257"/>
      <c r="O509" s="257"/>
      <c r="P509" s="257"/>
      <c r="Q509" s="257"/>
      <c r="R509" s="257"/>
      <c r="S509" s="257"/>
      <c r="T509" s="258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9" t="s">
        <v>185</v>
      </c>
      <c r="AU509" s="259" t="s">
        <v>89</v>
      </c>
      <c r="AV509" s="14" t="s">
        <v>89</v>
      </c>
      <c r="AW509" s="14" t="s">
        <v>36</v>
      </c>
      <c r="AX509" s="14" t="s">
        <v>79</v>
      </c>
      <c r="AY509" s="259" t="s">
        <v>121</v>
      </c>
    </row>
    <row r="510" s="13" customFormat="1">
      <c r="A510" s="13"/>
      <c r="B510" s="239"/>
      <c r="C510" s="240"/>
      <c r="D510" s="233" t="s">
        <v>185</v>
      </c>
      <c r="E510" s="241" t="s">
        <v>1</v>
      </c>
      <c r="F510" s="242" t="s">
        <v>193</v>
      </c>
      <c r="G510" s="240"/>
      <c r="H510" s="241" t="s">
        <v>1</v>
      </c>
      <c r="I510" s="243"/>
      <c r="J510" s="240"/>
      <c r="K510" s="240"/>
      <c r="L510" s="244"/>
      <c r="M510" s="245"/>
      <c r="N510" s="246"/>
      <c r="O510" s="246"/>
      <c r="P510" s="246"/>
      <c r="Q510" s="246"/>
      <c r="R510" s="246"/>
      <c r="S510" s="246"/>
      <c r="T510" s="247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8" t="s">
        <v>185</v>
      </c>
      <c r="AU510" s="248" t="s">
        <v>89</v>
      </c>
      <c r="AV510" s="13" t="s">
        <v>87</v>
      </c>
      <c r="AW510" s="13" t="s">
        <v>36</v>
      </c>
      <c r="AX510" s="13" t="s">
        <v>79</v>
      </c>
      <c r="AY510" s="248" t="s">
        <v>121</v>
      </c>
    </row>
    <row r="511" s="14" customFormat="1">
      <c r="A511" s="14"/>
      <c r="B511" s="249"/>
      <c r="C511" s="250"/>
      <c r="D511" s="233" t="s">
        <v>185</v>
      </c>
      <c r="E511" s="251" t="s">
        <v>1</v>
      </c>
      <c r="F511" s="252" t="s">
        <v>79</v>
      </c>
      <c r="G511" s="250"/>
      <c r="H511" s="253">
        <v>0</v>
      </c>
      <c r="I511" s="254"/>
      <c r="J511" s="250"/>
      <c r="K511" s="250"/>
      <c r="L511" s="255"/>
      <c r="M511" s="256"/>
      <c r="N511" s="257"/>
      <c r="O511" s="257"/>
      <c r="P511" s="257"/>
      <c r="Q511" s="257"/>
      <c r="R511" s="257"/>
      <c r="S511" s="257"/>
      <c r="T511" s="258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9" t="s">
        <v>185</v>
      </c>
      <c r="AU511" s="259" t="s">
        <v>89</v>
      </c>
      <c r="AV511" s="14" t="s">
        <v>89</v>
      </c>
      <c r="AW511" s="14" t="s">
        <v>36</v>
      </c>
      <c r="AX511" s="14" t="s">
        <v>79</v>
      </c>
      <c r="AY511" s="259" t="s">
        <v>121</v>
      </c>
    </row>
    <row r="512" s="13" customFormat="1">
      <c r="A512" s="13"/>
      <c r="B512" s="239"/>
      <c r="C512" s="240"/>
      <c r="D512" s="233" t="s">
        <v>185</v>
      </c>
      <c r="E512" s="241" t="s">
        <v>1</v>
      </c>
      <c r="F512" s="242" t="s">
        <v>194</v>
      </c>
      <c r="G512" s="240"/>
      <c r="H512" s="241" t="s">
        <v>1</v>
      </c>
      <c r="I512" s="243"/>
      <c r="J512" s="240"/>
      <c r="K512" s="240"/>
      <c r="L512" s="244"/>
      <c r="M512" s="245"/>
      <c r="N512" s="246"/>
      <c r="O512" s="246"/>
      <c r="P512" s="246"/>
      <c r="Q512" s="246"/>
      <c r="R512" s="246"/>
      <c r="S512" s="246"/>
      <c r="T512" s="247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8" t="s">
        <v>185</v>
      </c>
      <c r="AU512" s="248" t="s">
        <v>89</v>
      </c>
      <c r="AV512" s="13" t="s">
        <v>87</v>
      </c>
      <c r="AW512" s="13" t="s">
        <v>36</v>
      </c>
      <c r="AX512" s="13" t="s">
        <v>79</v>
      </c>
      <c r="AY512" s="248" t="s">
        <v>121</v>
      </c>
    </row>
    <row r="513" s="14" customFormat="1">
      <c r="A513" s="14"/>
      <c r="B513" s="249"/>
      <c r="C513" s="250"/>
      <c r="D513" s="233" t="s">
        <v>185</v>
      </c>
      <c r="E513" s="251" t="s">
        <v>1</v>
      </c>
      <c r="F513" s="252" t="s">
        <v>363</v>
      </c>
      <c r="G513" s="250"/>
      <c r="H513" s="253">
        <v>22.5</v>
      </c>
      <c r="I513" s="254"/>
      <c r="J513" s="250"/>
      <c r="K513" s="250"/>
      <c r="L513" s="255"/>
      <c r="M513" s="256"/>
      <c r="N513" s="257"/>
      <c r="O513" s="257"/>
      <c r="P513" s="257"/>
      <c r="Q513" s="257"/>
      <c r="R513" s="257"/>
      <c r="S513" s="257"/>
      <c r="T513" s="258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9" t="s">
        <v>185</v>
      </c>
      <c r="AU513" s="259" t="s">
        <v>89</v>
      </c>
      <c r="AV513" s="14" t="s">
        <v>89</v>
      </c>
      <c r="AW513" s="14" t="s">
        <v>36</v>
      </c>
      <c r="AX513" s="14" t="s">
        <v>79</v>
      </c>
      <c r="AY513" s="259" t="s">
        <v>121</v>
      </c>
    </row>
    <row r="514" s="13" customFormat="1">
      <c r="A514" s="13"/>
      <c r="B514" s="239"/>
      <c r="C514" s="240"/>
      <c r="D514" s="233" t="s">
        <v>185</v>
      </c>
      <c r="E514" s="241" t="s">
        <v>1</v>
      </c>
      <c r="F514" s="242" t="s">
        <v>196</v>
      </c>
      <c r="G514" s="240"/>
      <c r="H514" s="241" t="s">
        <v>1</v>
      </c>
      <c r="I514" s="243"/>
      <c r="J514" s="240"/>
      <c r="K514" s="240"/>
      <c r="L514" s="244"/>
      <c r="M514" s="245"/>
      <c r="N514" s="246"/>
      <c r="O514" s="246"/>
      <c r="P514" s="246"/>
      <c r="Q514" s="246"/>
      <c r="R514" s="246"/>
      <c r="S514" s="246"/>
      <c r="T514" s="247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8" t="s">
        <v>185</v>
      </c>
      <c r="AU514" s="248" t="s">
        <v>89</v>
      </c>
      <c r="AV514" s="13" t="s">
        <v>87</v>
      </c>
      <c r="AW514" s="13" t="s">
        <v>36</v>
      </c>
      <c r="AX514" s="13" t="s">
        <v>79</v>
      </c>
      <c r="AY514" s="248" t="s">
        <v>121</v>
      </c>
    </row>
    <row r="515" s="14" customFormat="1">
      <c r="A515" s="14"/>
      <c r="B515" s="249"/>
      <c r="C515" s="250"/>
      <c r="D515" s="233" t="s">
        <v>185</v>
      </c>
      <c r="E515" s="251" t="s">
        <v>1</v>
      </c>
      <c r="F515" s="252" t="s">
        <v>79</v>
      </c>
      <c r="G515" s="250"/>
      <c r="H515" s="253">
        <v>0</v>
      </c>
      <c r="I515" s="254"/>
      <c r="J515" s="250"/>
      <c r="K515" s="250"/>
      <c r="L515" s="255"/>
      <c r="M515" s="256"/>
      <c r="N515" s="257"/>
      <c r="O515" s="257"/>
      <c r="P515" s="257"/>
      <c r="Q515" s="257"/>
      <c r="R515" s="257"/>
      <c r="S515" s="257"/>
      <c r="T515" s="258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9" t="s">
        <v>185</v>
      </c>
      <c r="AU515" s="259" t="s">
        <v>89</v>
      </c>
      <c r="AV515" s="14" t="s">
        <v>89</v>
      </c>
      <c r="AW515" s="14" t="s">
        <v>36</v>
      </c>
      <c r="AX515" s="14" t="s">
        <v>79</v>
      </c>
      <c r="AY515" s="259" t="s">
        <v>121</v>
      </c>
    </row>
    <row r="516" s="13" customFormat="1">
      <c r="A516" s="13"/>
      <c r="B516" s="239"/>
      <c r="C516" s="240"/>
      <c r="D516" s="233" t="s">
        <v>185</v>
      </c>
      <c r="E516" s="241" t="s">
        <v>1</v>
      </c>
      <c r="F516" s="242" t="s">
        <v>197</v>
      </c>
      <c r="G516" s="240"/>
      <c r="H516" s="241" t="s">
        <v>1</v>
      </c>
      <c r="I516" s="243"/>
      <c r="J516" s="240"/>
      <c r="K516" s="240"/>
      <c r="L516" s="244"/>
      <c r="M516" s="245"/>
      <c r="N516" s="246"/>
      <c r="O516" s="246"/>
      <c r="P516" s="246"/>
      <c r="Q516" s="246"/>
      <c r="R516" s="246"/>
      <c r="S516" s="246"/>
      <c r="T516" s="247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8" t="s">
        <v>185</v>
      </c>
      <c r="AU516" s="248" t="s">
        <v>89</v>
      </c>
      <c r="AV516" s="13" t="s">
        <v>87</v>
      </c>
      <c r="AW516" s="13" t="s">
        <v>36</v>
      </c>
      <c r="AX516" s="13" t="s">
        <v>79</v>
      </c>
      <c r="AY516" s="248" t="s">
        <v>121</v>
      </c>
    </row>
    <row r="517" s="14" customFormat="1">
      <c r="A517" s="14"/>
      <c r="B517" s="249"/>
      <c r="C517" s="250"/>
      <c r="D517" s="233" t="s">
        <v>185</v>
      </c>
      <c r="E517" s="251" t="s">
        <v>1</v>
      </c>
      <c r="F517" s="252" t="s">
        <v>290</v>
      </c>
      <c r="G517" s="250"/>
      <c r="H517" s="253">
        <v>13.6</v>
      </c>
      <c r="I517" s="254"/>
      <c r="J517" s="250"/>
      <c r="K517" s="250"/>
      <c r="L517" s="255"/>
      <c r="M517" s="256"/>
      <c r="N517" s="257"/>
      <c r="O517" s="257"/>
      <c r="P517" s="257"/>
      <c r="Q517" s="257"/>
      <c r="R517" s="257"/>
      <c r="S517" s="257"/>
      <c r="T517" s="258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9" t="s">
        <v>185</v>
      </c>
      <c r="AU517" s="259" t="s">
        <v>89</v>
      </c>
      <c r="AV517" s="14" t="s">
        <v>89</v>
      </c>
      <c r="AW517" s="14" t="s">
        <v>36</v>
      </c>
      <c r="AX517" s="14" t="s">
        <v>79</v>
      </c>
      <c r="AY517" s="259" t="s">
        <v>121</v>
      </c>
    </row>
    <row r="518" s="13" customFormat="1">
      <c r="A518" s="13"/>
      <c r="B518" s="239"/>
      <c r="C518" s="240"/>
      <c r="D518" s="233" t="s">
        <v>185</v>
      </c>
      <c r="E518" s="241" t="s">
        <v>1</v>
      </c>
      <c r="F518" s="242" t="s">
        <v>199</v>
      </c>
      <c r="G518" s="240"/>
      <c r="H518" s="241" t="s">
        <v>1</v>
      </c>
      <c r="I518" s="243"/>
      <c r="J518" s="240"/>
      <c r="K518" s="240"/>
      <c r="L518" s="244"/>
      <c r="M518" s="245"/>
      <c r="N518" s="246"/>
      <c r="O518" s="246"/>
      <c r="P518" s="246"/>
      <c r="Q518" s="246"/>
      <c r="R518" s="246"/>
      <c r="S518" s="246"/>
      <c r="T518" s="247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8" t="s">
        <v>185</v>
      </c>
      <c r="AU518" s="248" t="s">
        <v>89</v>
      </c>
      <c r="AV518" s="13" t="s">
        <v>87</v>
      </c>
      <c r="AW518" s="13" t="s">
        <v>36</v>
      </c>
      <c r="AX518" s="13" t="s">
        <v>79</v>
      </c>
      <c r="AY518" s="248" t="s">
        <v>121</v>
      </c>
    </row>
    <row r="519" s="14" customFormat="1">
      <c r="A519" s="14"/>
      <c r="B519" s="249"/>
      <c r="C519" s="250"/>
      <c r="D519" s="233" t="s">
        <v>185</v>
      </c>
      <c r="E519" s="251" t="s">
        <v>1</v>
      </c>
      <c r="F519" s="252" t="s">
        <v>79</v>
      </c>
      <c r="G519" s="250"/>
      <c r="H519" s="253">
        <v>0</v>
      </c>
      <c r="I519" s="254"/>
      <c r="J519" s="250"/>
      <c r="K519" s="250"/>
      <c r="L519" s="255"/>
      <c r="M519" s="256"/>
      <c r="N519" s="257"/>
      <c r="O519" s="257"/>
      <c r="P519" s="257"/>
      <c r="Q519" s="257"/>
      <c r="R519" s="257"/>
      <c r="S519" s="257"/>
      <c r="T519" s="258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9" t="s">
        <v>185</v>
      </c>
      <c r="AU519" s="259" t="s">
        <v>89</v>
      </c>
      <c r="AV519" s="14" t="s">
        <v>89</v>
      </c>
      <c r="AW519" s="14" t="s">
        <v>36</v>
      </c>
      <c r="AX519" s="14" t="s">
        <v>79</v>
      </c>
      <c r="AY519" s="259" t="s">
        <v>121</v>
      </c>
    </row>
    <row r="520" s="13" customFormat="1">
      <c r="A520" s="13"/>
      <c r="B520" s="239"/>
      <c r="C520" s="240"/>
      <c r="D520" s="233" t="s">
        <v>185</v>
      </c>
      <c r="E520" s="241" t="s">
        <v>1</v>
      </c>
      <c r="F520" s="242" t="s">
        <v>200</v>
      </c>
      <c r="G520" s="240"/>
      <c r="H520" s="241" t="s">
        <v>1</v>
      </c>
      <c r="I520" s="243"/>
      <c r="J520" s="240"/>
      <c r="K520" s="240"/>
      <c r="L520" s="244"/>
      <c r="M520" s="245"/>
      <c r="N520" s="246"/>
      <c r="O520" s="246"/>
      <c r="P520" s="246"/>
      <c r="Q520" s="246"/>
      <c r="R520" s="246"/>
      <c r="S520" s="246"/>
      <c r="T520" s="247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8" t="s">
        <v>185</v>
      </c>
      <c r="AU520" s="248" t="s">
        <v>89</v>
      </c>
      <c r="AV520" s="13" t="s">
        <v>87</v>
      </c>
      <c r="AW520" s="13" t="s">
        <v>36</v>
      </c>
      <c r="AX520" s="13" t="s">
        <v>79</v>
      </c>
      <c r="AY520" s="248" t="s">
        <v>121</v>
      </c>
    </row>
    <row r="521" s="14" customFormat="1">
      <c r="A521" s="14"/>
      <c r="B521" s="249"/>
      <c r="C521" s="250"/>
      <c r="D521" s="233" t="s">
        <v>185</v>
      </c>
      <c r="E521" s="251" t="s">
        <v>1</v>
      </c>
      <c r="F521" s="252" t="s">
        <v>364</v>
      </c>
      <c r="G521" s="250"/>
      <c r="H521" s="253">
        <v>37.5</v>
      </c>
      <c r="I521" s="254"/>
      <c r="J521" s="250"/>
      <c r="K521" s="250"/>
      <c r="L521" s="255"/>
      <c r="M521" s="256"/>
      <c r="N521" s="257"/>
      <c r="O521" s="257"/>
      <c r="P521" s="257"/>
      <c r="Q521" s="257"/>
      <c r="R521" s="257"/>
      <c r="S521" s="257"/>
      <c r="T521" s="258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9" t="s">
        <v>185</v>
      </c>
      <c r="AU521" s="259" t="s">
        <v>89</v>
      </c>
      <c r="AV521" s="14" t="s">
        <v>89</v>
      </c>
      <c r="AW521" s="14" t="s">
        <v>36</v>
      </c>
      <c r="AX521" s="14" t="s">
        <v>79</v>
      </c>
      <c r="AY521" s="259" t="s">
        <v>121</v>
      </c>
    </row>
    <row r="522" s="13" customFormat="1">
      <c r="A522" s="13"/>
      <c r="B522" s="239"/>
      <c r="C522" s="240"/>
      <c r="D522" s="233" t="s">
        <v>185</v>
      </c>
      <c r="E522" s="241" t="s">
        <v>1</v>
      </c>
      <c r="F522" s="242" t="s">
        <v>201</v>
      </c>
      <c r="G522" s="240"/>
      <c r="H522" s="241" t="s">
        <v>1</v>
      </c>
      <c r="I522" s="243"/>
      <c r="J522" s="240"/>
      <c r="K522" s="240"/>
      <c r="L522" s="244"/>
      <c r="M522" s="245"/>
      <c r="N522" s="246"/>
      <c r="O522" s="246"/>
      <c r="P522" s="246"/>
      <c r="Q522" s="246"/>
      <c r="R522" s="246"/>
      <c r="S522" s="246"/>
      <c r="T522" s="247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8" t="s">
        <v>185</v>
      </c>
      <c r="AU522" s="248" t="s">
        <v>89</v>
      </c>
      <c r="AV522" s="13" t="s">
        <v>87</v>
      </c>
      <c r="AW522" s="13" t="s">
        <v>36</v>
      </c>
      <c r="AX522" s="13" t="s">
        <v>79</v>
      </c>
      <c r="AY522" s="248" t="s">
        <v>121</v>
      </c>
    </row>
    <row r="523" s="14" customFormat="1">
      <c r="A523" s="14"/>
      <c r="B523" s="249"/>
      <c r="C523" s="250"/>
      <c r="D523" s="233" t="s">
        <v>185</v>
      </c>
      <c r="E523" s="251" t="s">
        <v>1</v>
      </c>
      <c r="F523" s="252" t="s">
        <v>365</v>
      </c>
      <c r="G523" s="250"/>
      <c r="H523" s="253">
        <v>13.125</v>
      </c>
      <c r="I523" s="254"/>
      <c r="J523" s="250"/>
      <c r="K523" s="250"/>
      <c r="L523" s="255"/>
      <c r="M523" s="256"/>
      <c r="N523" s="257"/>
      <c r="O523" s="257"/>
      <c r="P523" s="257"/>
      <c r="Q523" s="257"/>
      <c r="R523" s="257"/>
      <c r="S523" s="257"/>
      <c r="T523" s="258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9" t="s">
        <v>185</v>
      </c>
      <c r="AU523" s="259" t="s">
        <v>89</v>
      </c>
      <c r="AV523" s="14" t="s">
        <v>89</v>
      </c>
      <c r="AW523" s="14" t="s">
        <v>36</v>
      </c>
      <c r="AX523" s="14" t="s">
        <v>79</v>
      </c>
      <c r="AY523" s="259" t="s">
        <v>121</v>
      </c>
    </row>
    <row r="524" s="13" customFormat="1">
      <c r="A524" s="13"/>
      <c r="B524" s="239"/>
      <c r="C524" s="240"/>
      <c r="D524" s="233" t="s">
        <v>185</v>
      </c>
      <c r="E524" s="241" t="s">
        <v>1</v>
      </c>
      <c r="F524" s="242" t="s">
        <v>202</v>
      </c>
      <c r="G524" s="240"/>
      <c r="H524" s="241" t="s">
        <v>1</v>
      </c>
      <c r="I524" s="243"/>
      <c r="J524" s="240"/>
      <c r="K524" s="240"/>
      <c r="L524" s="244"/>
      <c r="M524" s="245"/>
      <c r="N524" s="246"/>
      <c r="O524" s="246"/>
      <c r="P524" s="246"/>
      <c r="Q524" s="246"/>
      <c r="R524" s="246"/>
      <c r="S524" s="246"/>
      <c r="T524" s="247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8" t="s">
        <v>185</v>
      </c>
      <c r="AU524" s="248" t="s">
        <v>89</v>
      </c>
      <c r="AV524" s="13" t="s">
        <v>87</v>
      </c>
      <c r="AW524" s="13" t="s">
        <v>36</v>
      </c>
      <c r="AX524" s="13" t="s">
        <v>79</v>
      </c>
      <c r="AY524" s="248" t="s">
        <v>121</v>
      </c>
    </row>
    <row r="525" s="14" customFormat="1">
      <c r="A525" s="14"/>
      <c r="B525" s="249"/>
      <c r="C525" s="250"/>
      <c r="D525" s="233" t="s">
        <v>185</v>
      </c>
      <c r="E525" s="251" t="s">
        <v>1</v>
      </c>
      <c r="F525" s="252" t="s">
        <v>366</v>
      </c>
      <c r="G525" s="250"/>
      <c r="H525" s="253">
        <v>16.5</v>
      </c>
      <c r="I525" s="254"/>
      <c r="J525" s="250"/>
      <c r="K525" s="250"/>
      <c r="L525" s="255"/>
      <c r="M525" s="256"/>
      <c r="N525" s="257"/>
      <c r="O525" s="257"/>
      <c r="P525" s="257"/>
      <c r="Q525" s="257"/>
      <c r="R525" s="257"/>
      <c r="S525" s="257"/>
      <c r="T525" s="258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9" t="s">
        <v>185</v>
      </c>
      <c r="AU525" s="259" t="s">
        <v>89</v>
      </c>
      <c r="AV525" s="14" t="s">
        <v>89</v>
      </c>
      <c r="AW525" s="14" t="s">
        <v>36</v>
      </c>
      <c r="AX525" s="14" t="s">
        <v>79</v>
      </c>
      <c r="AY525" s="259" t="s">
        <v>121</v>
      </c>
    </row>
    <row r="526" s="13" customFormat="1">
      <c r="A526" s="13"/>
      <c r="B526" s="239"/>
      <c r="C526" s="240"/>
      <c r="D526" s="233" t="s">
        <v>185</v>
      </c>
      <c r="E526" s="241" t="s">
        <v>1</v>
      </c>
      <c r="F526" s="242" t="s">
        <v>204</v>
      </c>
      <c r="G526" s="240"/>
      <c r="H526" s="241" t="s">
        <v>1</v>
      </c>
      <c r="I526" s="243"/>
      <c r="J526" s="240"/>
      <c r="K526" s="240"/>
      <c r="L526" s="244"/>
      <c r="M526" s="245"/>
      <c r="N526" s="246"/>
      <c r="O526" s="246"/>
      <c r="P526" s="246"/>
      <c r="Q526" s="246"/>
      <c r="R526" s="246"/>
      <c r="S526" s="246"/>
      <c r="T526" s="247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8" t="s">
        <v>185</v>
      </c>
      <c r="AU526" s="248" t="s">
        <v>89</v>
      </c>
      <c r="AV526" s="13" t="s">
        <v>87</v>
      </c>
      <c r="AW526" s="13" t="s">
        <v>36</v>
      </c>
      <c r="AX526" s="13" t="s">
        <v>79</v>
      </c>
      <c r="AY526" s="248" t="s">
        <v>121</v>
      </c>
    </row>
    <row r="527" s="14" customFormat="1">
      <c r="A527" s="14"/>
      <c r="B527" s="249"/>
      <c r="C527" s="250"/>
      <c r="D527" s="233" t="s">
        <v>185</v>
      </c>
      <c r="E527" s="251" t="s">
        <v>1</v>
      </c>
      <c r="F527" s="252" t="s">
        <v>367</v>
      </c>
      <c r="G527" s="250"/>
      <c r="H527" s="253">
        <v>72.5</v>
      </c>
      <c r="I527" s="254"/>
      <c r="J527" s="250"/>
      <c r="K527" s="250"/>
      <c r="L527" s="255"/>
      <c r="M527" s="256"/>
      <c r="N527" s="257"/>
      <c r="O527" s="257"/>
      <c r="P527" s="257"/>
      <c r="Q527" s="257"/>
      <c r="R527" s="257"/>
      <c r="S527" s="257"/>
      <c r="T527" s="258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9" t="s">
        <v>185</v>
      </c>
      <c r="AU527" s="259" t="s">
        <v>89</v>
      </c>
      <c r="AV527" s="14" t="s">
        <v>89</v>
      </c>
      <c r="AW527" s="14" t="s">
        <v>36</v>
      </c>
      <c r="AX527" s="14" t="s">
        <v>79</v>
      </c>
      <c r="AY527" s="259" t="s">
        <v>121</v>
      </c>
    </row>
    <row r="528" s="13" customFormat="1">
      <c r="A528" s="13"/>
      <c r="B528" s="239"/>
      <c r="C528" s="240"/>
      <c r="D528" s="233" t="s">
        <v>185</v>
      </c>
      <c r="E528" s="241" t="s">
        <v>1</v>
      </c>
      <c r="F528" s="242" t="s">
        <v>294</v>
      </c>
      <c r="G528" s="240"/>
      <c r="H528" s="241" t="s">
        <v>1</v>
      </c>
      <c r="I528" s="243"/>
      <c r="J528" s="240"/>
      <c r="K528" s="240"/>
      <c r="L528" s="244"/>
      <c r="M528" s="245"/>
      <c r="N528" s="246"/>
      <c r="O528" s="246"/>
      <c r="P528" s="246"/>
      <c r="Q528" s="246"/>
      <c r="R528" s="246"/>
      <c r="S528" s="246"/>
      <c r="T528" s="247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8" t="s">
        <v>185</v>
      </c>
      <c r="AU528" s="248" t="s">
        <v>89</v>
      </c>
      <c r="AV528" s="13" t="s">
        <v>87</v>
      </c>
      <c r="AW528" s="13" t="s">
        <v>36</v>
      </c>
      <c r="AX528" s="13" t="s">
        <v>79</v>
      </c>
      <c r="AY528" s="248" t="s">
        <v>121</v>
      </c>
    </row>
    <row r="529" s="14" customFormat="1">
      <c r="A529" s="14"/>
      <c r="B529" s="249"/>
      <c r="C529" s="250"/>
      <c r="D529" s="233" t="s">
        <v>185</v>
      </c>
      <c r="E529" s="251" t="s">
        <v>1</v>
      </c>
      <c r="F529" s="252" t="s">
        <v>368</v>
      </c>
      <c r="G529" s="250"/>
      <c r="H529" s="253">
        <v>4.5</v>
      </c>
      <c r="I529" s="254"/>
      <c r="J529" s="250"/>
      <c r="K529" s="250"/>
      <c r="L529" s="255"/>
      <c r="M529" s="256"/>
      <c r="N529" s="257"/>
      <c r="O529" s="257"/>
      <c r="P529" s="257"/>
      <c r="Q529" s="257"/>
      <c r="R529" s="257"/>
      <c r="S529" s="257"/>
      <c r="T529" s="258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9" t="s">
        <v>185</v>
      </c>
      <c r="AU529" s="259" t="s">
        <v>89</v>
      </c>
      <c r="AV529" s="14" t="s">
        <v>89</v>
      </c>
      <c r="AW529" s="14" t="s">
        <v>36</v>
      </c>
      <c r="AX529" s="14" t="s">
        <v>79</v>
      </c>
      <c r="AY529" s="259" t="s">
        <v>121</v>
      </c>
    </row>
    <row r="530" s="14" customFormat="1">
      <c r="A530" s="14"/>
      <c r="B530" s="249"/>
      <c r="C530" s="250"/>
      <c r="D530" s="233" t="s">
        <v>185</v>
      </c>
      <c r="E530" s="251" t="s">
        <v>1</v>
      </c>
      <c r="F530" s="252" t="s">
        <v>234</v>
      </c>
      <c r="G530" s="250"/>
      <c r="H530" s="253">
        <v>200</v>
      </c>
      <c r="I530" s="254"/>
      <c r="J530" s="250"/>
      <c r="K530" s="250"/>
      <c r="L530" s="255"/>
      <c r="M530" s="256"/>
      <c r="N530" s="257"/>
      <c r="O530" s="257"/>
      <c r="P530" s="257"/>
      <c r="Q530" s="257"/>
      <c r="R530" s="257"/>
      <c r="S530" s="257"/>
      <c r="T530" s="258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9" t="s">
        <v>185</v>
      </c>
      <c r="AU530" s="259" t="s">
        <v>89</v>
      </c>
      <c r="AV530" s="14" t="s">
        <v>89</v>
      </c>
      <c r="AW530" s="14" t="s">
        <v>36</v>
      </c>
      <c r="AX530" s="14" t="s">
        <v>79</v>
      </c>
      <c r="AY530" s="259" t="s">
        <v>121</v>
      </c>
    </row>
    <row r="531" s="15" customFormat="1">
      <c r="A531" s="15"/>
      <c r="B531" s="260"/>
      <c r="C531" s="261"/>
      <c r="D531" s="233" t="s">
        <v>185</v>
      </c>
      <c r="E531" s="262" t="s">
        <v>1</v>
      </c>
      <c r="F531" s="263" t="s">
        <v>206</v>
      </c>
      <c r="G531" s="261"/>
      <c r="H531" s="264">
        <v>518.70000000000005</v>
      </c>
      <c r="I531" s="265"/>
      <c r="J531" s="261"/>
      <c r="K531" s="261"/>
      <c r="L531" s="266"/>
      <c r="M531" s="267"/>
      <c r="N531" s="268"/>
      <c r="O531" s="268"/>
      <c r="P531" s="268"/>
      <c r="Q531" s="268"/>
      <c r="R531" s="268"/>
      <c r="S531" s="268"/>
      <c r="T531" s="269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70" t="s">
        <v>185</v>
      </c>
      <c r="AU531" s="270" t="s">
        <v>89</v>
      </c>
      <c r="AV531" s="15" t="s">
        <v>127</v>
      </c>
      <c r="AW531" s="15" t="s">
        <v>36</v>
      </c>
      <c r="AX531" s="15" t="s">
        <v>87</v>
      </c>
      <c r="AY531" s="270" t="s">
        <v>121</v>
      </c>
    </row>
    <row r="532" s="2" customFormat="1" ht="24.15" customHeight="1">
      <c r="A532" s="38"/>
      <c r="B532" s="39"/>
      <c r="C532" s="219" t="s">
        <v>369</v>
      </c>
      <c r="D532" s="219" t="s">
        <v>123</v>
      </c>
      <c r="E532" s="220" t="s">
        <v>370</v>
      </c>
      <c r="F532" s="221" t="s">
        <v>371</v>
      </c>
      <c r="G532" s="222" t="s">
        <v>182</v>
      </c>
      <c r="H532" s="223">
        <v>61.100000000000001</v>
      </c>
      <c r="I532" s="224"/>
      <c r="J532" s="225">
        <f>ROUND(I532*H532,2)</f>
        <v>0</v>
      </c>
      <c r="K532" s="226"/>
      <c r="L532" s="44"/>
      <c r="M532" s="227" t="s">
        <v>1</v>
      </c>
      <c r="N532" s="228" t="s">
        <v>44</v>
      </c>
      <c r="O532" s="91"/>
      <c r="P532" s="229">
        <f>O532*H532</f>
        <v>0</v>
      </c>
      <c r="Q532" s="229">
        <v>0</v>
      </c>
      <c r="R532" s="229">
        <f>Q532*H532</f>
        <v>0</v>
      </c>
      <c r="S532" s="229">
        <v>0</v>
      </c>
      <c r="T532" s="230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31" t="s">
        <v>127</v>
      </c>
      <c r="AT532" s="231" t="s">
        <v>123</v>
      </c>
      <c r="AU532" s="231" t="s">
        <v>89</v>
      </c>
      <c r="AY532" s="17" t="s">
        <v>121</v>
      </c>
      <c r="BE532" s="232">
        <f>IF(N532="základní",J532,0)</f>
        <v>0</v>
      </c>
      <c r="BF532" s="232">
        <f>IF(N532="snížená",J532,0)</f>
        <v>0</v>
      </c>
      <c r="BG532" s="232">
        <f>IF(N532="zákl. přenesená",J532,0)</f>
        <v>0</v>
      </c>
      <c r="BH532" s="232">
        <f>IF(N532="sníž. přenesená",J532,0)</f>
        <v>0</v>
      </c>
      <c r="BI532" s="232">
        <f>IF(N532="nulová",J532,0)</f>
        <v>0</v>
      </c>
      <c r="BJ532" s="17" t="s">
        <v>87</v>
      </c>
      <c r="BK532" s="232">
        <f>ROUND(I532*H532,2)</f>
        <v>0</v>
      </c>
      <c r="BL532" s="17" t="s">
        <v>127</v>
      </c>
      <c r="BM532" s="231" t="s">
        <v>372</v>
      </c>
    </row>
    <row r="533" s="2" customFormat="1">
      <c r="A533" s="38"/>
      <c r="B533" s="39"/>
      <c r="C533" s="40"/>
      <c r="D533" s="233" t="s">
        <v>129</v>
      </c>
      <c r="E533" s="40"/>
      <c r="F533" s="234" t="s">
        <v>373</v>
      </c>
      <c r="G533" s="40"/>
      <c r="H533" s="40"/>
      <c r="I533" s="235"/>
      <c r="J533" s="40"/>
      <c r="K533" s="40"/>
      <c r="L533" s="44"/>
      <c r="M533" s="236"/>
      <c r="N533" s="237"/>
      <c r="O533" s="91"/>
      <c r="P533" s="91"/>
      <c r="Q533" s="91"/>
      <c r="R533" s="91"/>
      <c r="S533" s="91"/>
      <c r="T533" s="92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T533" s="17" t="s">
        <v>129</v>
      </c>
      <c r="AU533" s="17" t="s">
        <v>89</v>
      </c>
    </row>
    <row r="534" s="2" customFormat="1" ht="16.5" customHeight="1">
      <c r="A534" s="38"/>
      <c r="B534" s="39"/>
      <c r="C534" s="219" t="s">
        <v>374</v>
      </c>
      <c r="D534" s="219" t="s">
        <v>123</v>
      </c>
      <c r="E534" s="220" t="s">
        <v>375</v>
      </c>
      <c r="F534" s="221" t="s">
        <v>376</v>
      </c>
      <c r="G534" s="222" t="s">
        <v>140</v>
      </c>
      <c r="H534" s="223">
        <v>579.79999999999995</v>
      </c>
      <c r="I534" s="224"/>
      <c r="J534" s="225">
        <f>ROUND(I534*H534,2)</f>
        <v>0</v>
      </c>
      <c r="K534" s="226"/>
      <c r="L534" s="44"/>
      <c r="M534" s="227" t="s">
        <v>1</v>
      </c>
      <c r="N534" s="228" t="s">
        <v>44</v>
      </c>
      <c r="O534" s="91"/>
      <c r="P534" s="229">
        <f>O534*H534</f>
        <v>0</v>
      </c>
      <c r="Q534" s="229">
        <v>0</v>
      </c>
      <c r="R534" s="229">
        <f>Q534*H534</f>
        <v>0</v>
      </c>
      <c r="S534" s="229">
        <v>0</v>
      </c>
      <c r="T534" s="230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31" t="s">
        <v>127</v>
      </c>
      <c r="AT534" s="231" t="s">
        <v>123</v>
      </c>
      <c r="AU534" s="231" t="s">
        <v>89</v>
      </c>
      <c r="AY534" s="17" t="s">
        <v>121</v>
      </c>
      <c r="BE534" s="232">
        <f>IF(N534="základní",J534,0)</f>
        <v>0</v>
      </c>
      <c r="BF534" s="232">
        <f>IF(N534="snížená",J534,0)</f>
        <v>0</v>
      </c>
      <c r="BG534" s="232">
        <f>IF(N534="zákl. přenesená",J534,0)</f>
        <v>0</v>
      </c>
      <c r="BH534" s="232">
        <f>IF(N534="sníž. přenesená",J534,0)</f>
        <v>0</v>
      </c>
      <c r="BI534" s="232">
        <f>IF(N534="nulová",J534,0)</f>
        <v>0</v>
      </c>
      <c r="BJ534" s="17" t="s">
        <v>87</v>
      </c>
      <c r="BK534" s="232">
        <f>ROUND(I534*H534,2)</f>
        <v>0</v>
      </c>
      <c r="BL534" s="17" t="s">
        <v>127</v>
      </c>
      <c r="BM534" s="231" t="s">
        <v>377</v>
      </c>
    </row>
    <row r="535" s="2" customFormat="1">
      <c r="A535" s="38"/>
      <c r="B535" s="39"/>
      <c r="C535" s="40"/>
      <c r="D535" s="233" t="s">
        <v>129</v>
      </c>
      <c r="E535" s="40"/>
      <c r="F535" s="234" t="s">
        <v>378</v>
      </c>
      <c r="G535" s="40"/>
      <c r="H535" s="40"/>
      <c r="I535" s="235"/>
      <c r="J535" s="40"/>
      <c r="K535" s="40"/>
      <c r="L535" s="44"/>
      <c r="M535" s="236"/>
      <c r="N535" s="237"/>
      <c r="O535" s="91"/>
      <c r="P535" s="91"/>
      <c r="Q535" s="91"/>
      <c r="R535" s="91"/>
      <c r="S535" s="91"/>
      <c r="T535" s="92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129</v>
      </c>
      <c r="AU535" s="17" t="s">
        <v>89</v>
      </c>
    </row>
    <row r="536" s="14" customFormat="1">
      <c r="A536" s="14"/>
      <c r="B536" s="249"/>
      <c r="C536" s="250"/>
      <c r="D536" s="233" t="s">
        <v>185</v>
      </c>
      <c r="E536" s="251" t="s">
        <v>1</v>
      </c>
      <c r="F536" s="252" t="s">
        <v>379</v>
      </c>
      <c r="G536" s="250"/>
      <c r="H536" s="253">
        <v>579.79999999999995</v>
      </c>
      <c r="I536" s="254"/>
      <c r="J536" s="250"/>
      <c r="K536" s="250"/>
      <c r="L536" s="255"/>
      <c r="M536" s="256"/>
      <c r="N536" s="257"/>
      <c r="O536" s="257"/>
      <c r="P536" s="257"/>
      <c r="Q536" s="257"/>
      <c r="R536" s="257"/>
      <c r="S536" s="257"/>
      <c r="T536" s="258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9" t="s">
        <v>185</v>
      </c>
      <c r="AU536" s="259" t="s">
        <v>89</v>
      </c>
      <c r="AV536" s="14" t="s">
        <v>89</v>
      </c>
      <c r="AW536" s="14" t="s">
        <v>36</v>
      </c>
      <c r="AX536" s="14" t="s">
        <v>87</v>
      </c>
      <c r="AY536" s="259" t="s">
        <v>121</v>
      </c>
    </row>
    <row r="537" s="12" customFormat="1" ht="22.8" customHeight="1">
      <c r="A537" s="12"/>
      <c r="B537" s="203"/>
      <c r="C537" s="204"/>
      <c r="D537" s="205" t="s">
        <v>78</v>
      </c>
      <c r="E537" s="217" t="s">
        <v>164</v>
      </c>
      <c r="F537" s="217" t="s">
        <v>380</v>
      </c>
      <c r="G537" s="204"/>
      <c r="H537" s="204"/>
      <c r="I537" s="207"/>
      <c r="J537" s="218">
        <f>BK537</f>
        <v>0</v>
      </c>
      <c r="K537" s="204"/>
      <c r="L537" s="209"/>
      <c r="M537" s="210"/>
      <c r="N537" s="211"/>
      <c r="O537" s="211"/>
      <c r="P537" s="212">
        <f>SUM(P538:P541)</f>
        <v>0</v>
      </c>
      <c r="Q537" s="211"/>
      <c r="R537" s="212">
        <f>SUM(R538:R541)</f>
        <v>0</v>
      </c>
      <c r="S537" s="211"/>
      <c r="T537" s="213">
        <f>SUM(T538:T541)</f>
        <v>114.99999999999999</v>
      </c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R537" s="214" t="s">
        <v>87</v>
      </c>
      <c r="AT537" s="215" t="s">
        <v>78</v>
      </c>
      <c r="AU537" s="215" t="s">
        <v>87</v>
      </c>
      <c r="AY537" s="214" t="s">
        <v>121</v>
      </c>
      <c r="BK537" s="216">
        <f>SUM(BK538:BK541)</f>
        <v>0</v>
      </c>
    </row>
    <row r="538" s="2" customFormat="1" ht="24.15" customHeight="1">
      <c r="A538" s="38"/>
      <c r="B538" s="39"/>
      <c r="C538" s="219" t="s">
        <v>381</v>
      </c>
      <c r="D538" s="219" t="s">
        <v>123</v>
      </c>
      <c r="E538" s="220" t="s">
        <v>382</v>
      </c>
      <c r="F538" s="221" t="s">
        <v>383</v>
      </c>
      <c r="G538" s="222" t="s">
        <v>182</v>
      </c>
      <c r="H538" s="223">
        <v>50</v>
      </c>
      <c r="I538" s="224"/>
      <c r="J538" s="225">
        <f>ROUND(I538*H538,2)</f>
        <v>0</v>
      </c>
      <c r="K538" s="226"/>
      <c r="L538" s="44"/>
      <c r="M538" s="227" t="s">
        <v>1</v>
      </c>
      <c r="N538" s="228" t="s">
        <v>44</v>
      </c>
      <c r="O538" s="91"/>
      <c r="P538" s="229">
        <f>O538*H538</f>
        <v>0</v>
      </c>
      <c r="Q538" s="229">
        <v>0</v>
      </c>
      <c r="R538" s="229">
        <f>Q538*H538</f>
        <v>0</v>
      </c>
      <c r="S538" s="229">
        <v>2.2999999999999998</v>
      </c>
      <c r="T538" s="230">
        <f>S538*H538</f>
        <v>114.99999999999999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31" t="s">
        <v>127</v>
      </c>
      <c r="AT538" s="231" t="s">
        <v>123</v>
      </c>
      <c r="AU538" s="231" t="s">
        <v>89</v>
      </c>
      <c r="AY538" s="17" t="s">
        <v>121</v>
      </c>
      <c r="BE538" s="232">
        <f>IF(N538="základní",J538,0)</f>
        <v>0</v>
      </c>
      <c r="BF538" s="232">
        <f>IF(N538="snížená",J538,0)</f>
        <v>0</v>
      </c>
      <c r="BG538" s="232">
        <f>IF(N538="zákl. přenesená",J538,0)</f>
        <v>0</v>
      </c>
      <c r="BH538" s="232">
        <f>IF(N538="sníž. přenesená",J538,0)</f>
        <v>0</v>
      </c>
      <c r="BI538" s="232">
        <f>IF(N538="nulová",J538,0)</f>
        <v>0</v>
      </c>
      <c r="BJ538" s="17" t="s">
        <v>87</v>
      </c>
      <c r="BK538" s="232">
        <f>ROUND(I538*H538,2)</f>
        <v>0</v>
      </c>
      <c r="BL538" s="17" t="s">
        <v>127</v>
      </c>
      <c r="BM538" s="231" t="s">
        <v>384</v>
      </c>
    </row>
    <row r="539" s="2" customFormat="1">
      <c r="A539" s="38"/>
      <c r="B539" s="39"/>
      <c r="C539" s="40"/>
      <c r="D539" s="233" t="s">
        <v>129</v>
      </c>
      <c r="E539" s="40"/>
      <c r="F539" s="234" t="s">
        <v>385</v>
      </c>
      <c r="G539" s="40"/>
      <c r="H539" s="40"/>
      <c r="I539" s="235"/>
      <c r="J539" s="40"/>
      <c r="K539" s="40"/>
      <c r="L539" s="44"/>
      <c r="M539" s="236"/>
      <c r="N539" s="237"/>
      <c r="O539" s="91"/>
      <c r="P539" s="91"/>
      <c r="Q539" s="91"/>
      <c r="R539" s="91"/>
      <c r="S539" s="91"/>
      <c r="T539" s="92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129</v>
      </c>
      <c r="AU539" s="17" t="s">
        <v>89</v>
      </c>
    </row>
    <row r="540" s="2" customFormat="1">
      <c r="A540" s="38"/>
      <c r="B540" s="39"/>
      <c r="C540" s="40"/>
      <c r="D540" s="233" t="s">
        <v>131</v>
      </c>
      <c r="E540" s="40"/>
      <c r="F540" s="238" t="s">
        <v>386</v>
      </c>
      <c r="G540" s="40"/>
      <c r="H540" s="40"/>
      <c r="I540" s="235"/>
      <c r="J540" s="40"/>
      <c r="K540" s="40"/>
      <c r="L540" s="44"/>
      <c r="M540" s="236"/>
      <c r="N540" s="237"/>
      <c r="O540" s="91"/>
      <c r="P540" s="91"/>
      <c r="Q540" s="91"/>
      <c r="R540" s="91"/>
      <c r="S540" s="91"/>
      <c r="T540" s="92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7" t="s">
        <v>131</v>
      </c>
      <c r="AU540" s="17" t="s">
        <v>89</v>
      </c>
    </row>
    <row r="541" s="14" customFormat="1">
      <c r="A541" s="14"/>
      <c r="B541" s="249"/>
      <c r="C541" s="250"/>
      <c r="D541" s="233" t="s">
        <v>185</v>
      </c>
      <c r="E541" s="251" t="s">
        <v>1</v>
      </c>
      <c r="F541" s="252" t="s">
        <v>387</v>
      </c>
      <c r="G541" s="250"/>
      <c r="H541" s="253">
        <v>50</v>
      </c>
      <c r="I541" s="254"/>
      <c r="J541" s="250"/>
      <c r="K541" s="250"/>
      <c r="L541" s="255"/>
      <c r="M541" s="256"/>
      <c r="N541" s="257"/>
      <c r="O541" s="257"/>
      <c r="P541" s="257"/>
      <c r="Q541" s="257"/>
      <c r="R541" s="257"/>
      <c r="S541" s="257"/>
      <c r="T541" s="258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9" t="s">
        <v>185</v>
      </c>
      <c r="AU541" s="259" t="s">
        <v>89</v>
      </c>
      <c r="AV541" s="14" t="s">
        <v>89</v>
      </c>
      <c r="AW541" s="14" t="s">
        <v>36</v>
      </c>
      <c r="AX541" s="14" t="s">
        <v>87</v>
      </c>
      <c r="AY541" s="259" t="s">
        <v>121</v>
      </c>
    </row>
    <row r="542" s="12" customFormat="1" ht="22.8" customHeight="1">
      <c r="A542" s="12"/>
      <c r="B542" s="203"/>
      <c r="C542" s="204"/>
      <c r="D542" s="205" t="s">
        <v>78</v>
      </c>
      <c r="E542" s="217" t="s">
        <v>388</v>
      </c>
      <c r="F542" s="217" t="s">
        <v>389</v>
      </c>
      <c r="G542" s="204"/>
      <c r="H542" s="204"/>
      <c r="I542" s="207"/>
      <c r="J542" s="218">
        <f>BK542</f>
        <v>0</v>
      </c>
      <c r="K542" s="204"/>
      <c r="L542" s="209"/>
      <c r="M542" s="210"/>
      <c r="N542" s="211"/>
      <c r="O542" s="211"/>
      <c r="P542" s="212">
        <f>SUM(P543:P545)</f>
        <v>0</v>
      </c>
      <c r="Q542" s="211"/>
      <c r="R542" s="212">
        <f>SUM(R543:R545)</f>
        <v>0</v>
      </c>
      <c r="S542" s="211"/>
      <c r="T542" s="213">
        <f>SUM(T543:T545)</f>
        <v>0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R542" s="214" t="s">
        <v>87</v>
      </c>
      <c r="AT542" s="215" t="s">
        <v>78</v>
      </c>
      <c r="AU542" s="215" t="s">
        <v>87</v>
      </c>
      <c r="AY542" s="214" t="s">
        <v>121</v>
      </c>
      <c r="BK542" s="216">
        <f>SUM(BK543:BK545)</f>
        <v>0</v>
      </c>
    </row>
    <row r="543" s="2" customFormat="1" ht="16.5" customHeight="1">
      <c r="A543" s="38"/>
      <c r="B543" s="39"/>
      <c r="C543" s="219" t="s">
        <v>390</v>
      </c>
      <c r="D543" s="219" t="s">
        <v>123</v>
      </c>
      <c r="E543" s="220" t="s">
        <v>391</v>
      </c>
      <c r="F543" s="221" t="s">
        <v>392</v>
      </c>
      <c r="G543" s="222" t="s">
        <v>393</v>
      </c>
      <c r="H543" s="223">
        <v>1227.174</v>
      </c>
      <c r="I543" s="224"/>
      <c r="J543" s="225">
        <f>ROUND(I543*H543,2)</f>
        <v>0</v>
      </c>
      <c r="K543" s="226"/>
      <c r="L543" s="44"/>
      <c r="M543" s="227" t="s">
        <v>1</v>
      </c>
      <c r="N543" s="228" t="s">
        <v>44</v>
      </c>
      <c r="O543" s="91"/>
      <c r="P543" s="229">
        <f>O543*H543</f>
        <v>0</v>
      </c>
      <c r="Q543" s="229">
        <v>0</v>
      </c>
      <c r="R543" s="229">
        <f>Q543*H543</f>
        <v>0</v>
      </c>
      <c r="S543" s="229">
        <v>0</v>
      </c>
      <c r="T543" s="230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31" t="s">
        <v>127</v>
      </c>
      <c r="AT543" s="231" t="s">
        <v>123</v>
      </c>
      <c r="AU543" s="231" t="s">
        <v>89</v>
      </c>
      <c r="AY543" s="17" t="s">
        <v>121</v>
      </c>
      <c r="BE543" s="232">
        <f>IF(N543="základní",J543,0)</f>
        <v>0</v>
      </c>
      <c r="BF543" s="232">
        <f>IF(N543="snížená",J543,0)</f>
        <v>0</v>
      </c>
      <c r="BG543" s="232">
        <f>IF(N543="zákl. přenesená",J543,0)</f>
        <v>0</v>
      </c>
      <c r="BH543" s="232">
        <f>IF(N543="sníž. přenesená",J543,0)</f>
        <v>0</v>
      </c>
      <c r="BI543" s="232">
        <f>IF(N543="nulová",J543,0)</f>
        <v>0</v>
      </c>
      <c r="BJ543" s="17" t="s">
        <v>87</v>
      </c>
      <c r="BK543" s="232">
        <f>ROUND(I543*H543,2)</f>
        <v>0</v>
      </c>
      <c r="BL543" s="17" t="s">
        <v>127</v>
      </c>
      <c r="BM543" s="231" t="s">
        <v>394</v>
      </c>
    </row>
    <row r="544" s="2" customFormat="1">
      <c r="A544" s="38"/>
      <c r="B544" s="39"/>
      <c r="C544" s="40"/>
      <c r="D544" s="233" t="s">
        <v>129</v>
      </c>
      <c r="E544" s="40"/>
      <c r="F544" s="234" t="s">
        <v>395</v>
      </c>
      <c r="G544" s="40"/>
      <c r="H544" s="40"/>
      <c r="I544" s="235"/>
      <c r="J544" s="40"/>
      <c r="K544" s="40"/>
      <c r="L544" s="44"/>
      <c r="M544" s="236"/>
      <c r="N544" s="237"/>
      <c r="O544" s="91"/>
      <c r="P544" s="91"/>
      <c r="Q544" s="91"/>
      <c r="R544" s="91"/>
      <c r="S544" s="91"/>
      <c r="T544" s="92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7" t="s">
        <v>129</v>
      </c>
      <c r="AU544" s="17" t="s">
        <v>89</v>
      </c>
    </row>
    <row r="545" s="2" customFormat="1">
      <c r="A545" s="38"/>
      <c r="B545" s="39"/>
      <c r="C545" s="40"/>
      <c r="D545" s="233" t="s">
        <v>131</v>
      </c>
      <c r="E545" s="40"/>
      <c r="F545" s="238" t="s">
        <v>396</v>
      </c>
      <c r="G545" s="40"/>
      <c r="H545" s="40"/>
      <c r="I545" s="235"/>
      <c r="J545" s="40"/>
      <c r="K545" s="40"/>
      <c r="L545" s="44"/>
      <c r="M545" s="282"/>
      <c r="N545" s="283"/>
      <c r="O545" s="284"/>
      <c r="P545" s="284"/>
      <c r="Q545" s="284"/>
      <c r="R545" s="284"/>
      <c r="S545" s="284"/>
      <c r="T545" s="285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T545" s="17" t="s">
        <v>131</v>
      </c>
      <c r="AU545" s="17" t="s">
        <v>89</v>
      </c>
    </row>
    <row r="546" s="2" customFormat="1" ht="6.96" customHeight="1">
      <c r="A546" s="38"/>
      <c r="B546" s="66"/>
      <c r="C546" s="67"/>
      <c r="D546" s="67"/>
      <c r="E546" s="67"/>
      <c r="F546" s="67"/>
      <c r="G546" s="67"/>
      <c r="H546" s="67"/>
      <c r="I546" s="67"/>
      <c r="J546" s="67"/>
      <c r="K546" s="67"/>
      <c r="L546" s="44"/>
      <c r="M546" s="38"/>
      <c r="O546" s="38"/>
      <c r="P546" s="38"/>
      <c r="Q546" s="38"/>
      <c r="R546" s="38"/>
      <c r="S546" s="38"/>
      <c r="T546" s="38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</row>
  </sheetData>
  <sheetProtection sheet="1" autoFilter="0" formatColumns="0" formatRows="0" objects="1" scenarios="1" spinCount="100000" saltValue="MXDqt/kl6aFU5Gsr+OKUvIYfqK5L94RHcFPAJ0VSt6jDQQ5qz3dsrDxhTrTvTI8hlM82ncd46IIlmmGfWfDRLA==" hashValue="OCfj+RW5ISNhfmduq3W+N7Ros/aiFdRTJNBMyi4yNbcCVXUb95E8HJE+pwmPBjXozM20mTte8HeLKiNIheACgw==" algorithmName="SHA-512" password="CC35"/>
  <autoFilter ref="C120:K54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Merta, Sobotín - Vernířovice ř. km 5,619 – 12,000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397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28</v>
      </c>
      <c r="J24" s="143" t="s">
        <v>35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ROUND((SUM(BE117:BE160)),  2)</f>
        <v>0</v>
      </c>
      <c r="G33" s="38"/>
      <c r="H33" s="38"/>
      <c r="I33" s="155">
        <v>0.20999999999999999</v>
      </c>
      <c r="J33" s="154">
        <f>ROUND(((SUM(BE117:BE160))*I33),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ROUND((SUM(BF117:BF160)),  2)</f>
        <v>0</v>
      </c>
      <c r="G34" s="38"/>
      <c r="H34" s="38"/>
      <c r="I34" s="155">
        <v>0.12</v>
      </c>
      <c r="J34" s="154">
        <f>ROUND(((SUM(BF117:BF160))*I34),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ROUND((SUM(BG117:BG160)),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ROUND((SUM(BH117:BH160)),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ROUND((SUM(BI117:BI160)),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Merta, Sobotín - Vernířovice ř. km 5,619 – 12,000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Vernířovice u Sobotína </v>
      </c>
      <c r="G89" s="40"/>
      <c r="H89" s="40"/>
      <c r="I89" s="32" t="s">
        <v>22</v>
      </c>
      <c r="J89" s="79" t="str">
        <f>IF(J12="","",J12)</f>
        <v>13. 6. 2025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Ing. Tomáš Pecival, Ph.D.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Ing. Tomáš Pecival, Ph.D.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398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106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Merta, Sobotín - Vernířovice ř. km 5,619 – 12,000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VON - vedlejší náklady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Vernířovice u Sobotína </v>
      </c>
      <c r="G111" s="40"/>
      <c r="H111" s="40"/>
      <c r="I111" s="32" t="s">
        <v>22</v>
      </c>
      <c r="J111" s="79" t="str">
        <f>IF(J12="","",J12)</f>
        <v>13. 6. 2025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5.65" customHeight="1">
      <c r="A113" s="38"/>
      <c r="B113" s="39"/>
      <c r="C113" s="32" t="s">
        <v>24</v>
      </c>
      <c r="D113" s="40"/>
      <c r="E113" s="40"/>
      <c r="F113" s="27" t="str">
        <f>E15</f>
        <v>Povodí Moravy, s.p.</v>
      </c>
      <c r="G113" s="40"/>
      <c r="H113" s="40"/>
      <c r="I113" s="32" t="s">
        <v>32</v>
      </c>
      <c r="J113" s="36" t="str">
        <f>E21</f>
        <v>Ing. Tomáš Pecival, Ph.D.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30</v>
      </c>
      <c r="D114" s="40"/>
      <c r="E114" s="40"/>
      <c r="F114" s="27" t="str">
        <f>IF(E18="","",E18)</f>
        <v>Vyplň údaj</v>
      </c>
      <c r="G114" s="40"/>
      <c r="H114" s="40"/>
      <c r="I114" s="32" t="s">
        <v>37</v>
      </c>
      <c r="J114" s="36" t="str">
        <f>E24</f>
        <v>Ing. Tomáš Pecival, Ph.D.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107</v>
      </c>
      <c r="D116" s="194" t="s">
        <v>64</v>
      </c>
      <c r="E116" s="194" t="s">
        <v>60</v>
      </c>
      <c r="F116" s="194" t="s">
        <v>61</v>
      </c>
      <c r="G116" s="194" t="s">
        <v>108</v>
      </c>
      <c r="H116" s="194" t="s">
        <v>109</v>
      </c>
      <c r="I116" s="194" t="s">
        <v>110</v>
      </c>
      <c r="J116" s="195" t="s">
        <v>98</v>
      </c>
      <c r="K116" s="196" t="s">
        <v>111</v>
      </c>
      <c r="L116" s="197"/>
      <c r="M116" s="100" t="s">
        <v>1</v>
      </c>
      <c r="N116" s="101" t="s">
        <v>43</v>
      </c>
      <c r="O116" s="101" t="s">
        <v>112</v>
      </c>
      <c r="P116" s="101" t="s">
        <v>113</v>
      </c>
      <c r="Q116" s="101" t="s">
        <v>114</v>
      </c>
      <c r="R116" s="101" t="s">
        <v>115</v>
      </c>
      <c r="S116" s="101" t="s">
        <v>116</v>
      </c>
      <c r="T116" s="102" t="s">
        <v>117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118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78</v>
      </c>
      <c r="AU117" s="17" t="s">
        <v>100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78</v>
      </c>
      <c r="E118" s="206" t="s">
        <v>399</v>
      </c>
      <c r="F118" s="206" t="s">
        <v>400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SUM(P119:P160)</f>
        <v>0</v>
      </c>
      <c r="Q118" s="211"/>
      <c r="R118" s="212">
        <f>SUM(R119:R160)</f>
        <v>0</v>
      </c>
      <c r="S118" s="211"/>
      <c r="T118" s="213">
        <f>SUM(T119:T160)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148</v>
      </c>
      <c r="AT118" s="215" t="s">
        <v>78</v>
      </c>
      <c r="AU118" s="215" t="s">
        <v>79</v>
      </c>
      <c r="AY118" s="214" t="s">
        <v>121</v>
      </c>
      <c r="BK118" s="216">
        <f>SUM(BK119:BK160)</f>
        <v>0</v>
      </c>
    </row>
    <row r="119" s="2" customFormat="1" ht="24.15" customHeight="1">
      <c r="A119" s="38"/>
      <c r="B119" s="39"/>
      <c r="C119" s="219" t="s">
        <v>275</v>
      </c>
      <c r="D119" s="219" t="s">
        <v>123</v>
      </c>
      <c r="E119" s="220" t="s">
        <v>401</v>
      </c>
      <c r="F119" s="221" t="s">
        <v>402</v>
      </c>
      <c r="G119" s="222" t="s">
        <v>403</v>
      </c>
      <c r="H119" s="223">
        <v>1</v>
      </c>
      <c r="I119" s="224"/>
      <c r="J119" s="225">
        <f>ROUND(I119*H119,2)</f>
        <v>0</v>
      </c>
      <c r="K119" s="226"/>
      <c r="L119" s="44"/>
      <c r="M119" s="227" t="s">
        <v>1</v>
      </c>
      <c r="N119" s="228" t="s">
        <v>44</v>
      </c>
      <c r="O119" s="91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1" t="s">
        <v>404</v>
      </c>
      <c r="AT119" s="231" t="s">
        <v>123</v>
      </c>
      <c r="AU119" s="231" t="s">
        <v>87</v>
      </c>
      <c r="AY119" s="17" t="s">
        <v>121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7" t="s">
        <v>87</v>
      </c>
      <c r="BK119" s="232">
        <f>ROUND(I119*H119,2)</f>
        <v>0</v>
      </c>
      <c r="BL119" s="17" t="s">
        <v>404</v>
      </c>
      <c r="BM119" s="231" t="s">
        <v>405</v>
      </c>
    </row>
    <row r="120" s="2" customFormat="1">
      <c r="A120" s="38"/>
      <c r="B120" s="39"/>
      <c r="C120" s="40"/>
      <c r="D120" s="233" t="s">
        <v>129</v>
      </c>
      <c r="E120" s="40"/>
      <c r="F120" s="234" t="s">
        <v>406</v>
      </c>
      <c r="G120" s="40"/>
      <c r="H120" s="40"/>
      <c r="I120" s="235"/>
      <c r="J120" s="40"/>
      <c r="K120" s="40"/>
      <c r="L120" s="44"/>
      <c r="M120" s="236"/>
      <c r="N120" s="237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129</v>
      </c>
      <c r="AU120" s="17" t="s">
        <v>87</v>
      </c>
    </row>
    <row r="121" s="2" customFormat="1" ht="16.5" customHeight="1">
      <c r="A121" s="38"/>
      <c r="B121" s="39"/>
      <c r="C121" s="219" t="s">
        <v>87</v>
      </c>
      <c r="D121" s="219" t="s">
        <v>123</v>
      </c>
      <c r="E121" s="220" t="s">
        <v>331</v>
      </c>
      <c r="F121" s="221" t="s">
        <v>407</v>
      </c>
      <c r="G121" s="222" t="s">
        <v>403</v>
      </c>
      <c r="H121" s="223">
        <v>1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44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404</v>
      </c>
      <c r="AT121" s="231" t="s">
        <v>123</v>
      </c>
      <c r="AU121" s="231" t="s">
        <v>87</v>
      </c>
      <c r="AY121" s="17" t="s">
        <v>121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87</v>
      </c>
      <c r="BK121" s="232">
        <f>ROUND(I121*H121,2)</f>
        <v>0</v>
      </c>
      <c r="BL121" s="17" t="s">
        <v>404</v>
      </c>
      <c r="BM121" s="231" t="s">
        <v>408</v>
      </c>
    </row>
    <row r="122" s="2" customFormat="1">
      <c r="A122" s="38"/>
      <c r="B122" s="39"/>
      <c r="C122" s="40"/>
      <c r="D122" s="233" t="s">
        <v>129</v>
      </c>
      <c r="E122" s="40"/>
      <c r="F122" s="234" t="s">
        <v>409</v>
      </c>
      <c r="G122" s="40"/>
      <c r="H122" s="40"/>
      <c r="I122" s="235"/>
      <c r="J122" s="40"/>
      <c r="K122" s="40"/>
      <c r="L122" s="44"/>
      <c r="M122" s="236"/>
      <c r="N122" s="23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129</v>
      </c>
      <c r="AU122" s="17" t="s">
        <v>87</v>
      </c>
    </row>
    <row r="123" s="2" customFormat="1" ht="21.75" customHeight="1">
      <c r="A123" s="38"/>
      <c r="B123" s="39"/>
      <c r="C123" s="219" t="s">
        <v>89</v>
      </c>
      <c r="D123" s="219" t="s">
        <v>123</v>
      </c>
      <c r="E123" s="220" t="s">
        <v>337</v>
      </c>
      <c r="F123" s="221" t="s">
        <v>410</v>
      </c>
      <c r="G123" s="222" t="s">
        <v>403</v>
      </c>
      <c r="H123" s="223">
        <v>1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44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404</v>
      </c>
      <c r="AT123" s="231" t="s">
        <v>123</v>
      </c>
      <c r="AU123" s="231" t="s">
        <v>87</v>
      </c>
      <c r="AY123" s="17" t="s">
        <v>121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87</v>
      </c>
      <c r="BK123" s="232">
        <f>ROUND(I123*H123,2)</f>
        <v>0</v>
      </c>
      <c r="BL123" s="17" t="s">
        <v>404</v>
      </c>
      <c r="BM123" s="231" t="s">
        <v>411</v>
      </c>
    </row>
    <row r="124" s="2" customFormat="1">
      <c r="A124" s="38"/>
      <c r="B124" s="39"/>
      <c r="C124" s="40"/>
      <c r="D124" s="233" t="s">
        <v>129</v>
      </c>
      <c r="E124" s="40"/>
      <c r="F124" s="234" t="s">
        <v>410</v>
      </c>
      <c r="G124" s="40"/>
      <c r="H124" s="40"/>
      <c r="I124" s="235"/>
      <c r="J124" s="40"/>
      <c r="K124" s="40"/>
      <c r="L124" s="44"/>
      <c r="M124" s="236"/>
      <c r="N124" s="23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129</v>
      </c>
      <c r="AU124" s="17" t="s">
        <v>87</v>
      </c>
    </row>
    <row r="125" s="2" customFormat="1">
      <c r="A125" s="38"/>
      <c r="B125" s="39"/>
      <c r="C125" s="40"/>
      <c r="D125" s="233" t="s">
        <v>131</v>
      </c>
      <c r="E125" s="40"/>
      <c r="F125" s="238" t="s">
        <v>412</v>
      </c>
      <c r="G125" s="40"/>
      <c r="H125" s="40"/>
      <c r="I125" s="235"/>
      <c r="J125" s="40"/>
      <c r="K125" s="40"/>
      <c r="L125" s="44"/>
      <c r="M125" s="236"/>
      <c r="N125" s="23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131</v>
      </c>
      <c r="AU125" s="17" t="s">
        <v>87</v>
      </c>
    </row>
    <row r="126" s="2" customFormat="1" ht="16.5" customHeight="1">
      <c r="A126" s="38"/>
      <c r="B126" s="39"/>
      <c r="C126" s="219" t="s">
        <v>137</v>
      </c>
      <c r="D126" s="219" t="s">
        <v>123</v>
      </c>
      <c r="E126" s="220" t="s">
        <v>413</v>
      </c>
      <c r="F126" s="221" t="s">
        <v>414</v>
      </c>
      <c r="G126" s="222" t="s">
        <v>403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44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404</v>
      </c>
      <c r="AT126" s="231" t="s">
        <v>123</v>
      </c>
      <c r="AU126" s="231" t="s">
        <v>87</v>
      </c>
      <c r="AY126" s="17" t="s">
        <v>121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87</v>
      </c>
      <c r="BK126" s="232">
        <f>ROUND(I126*H126,2)</f>
        <v>0</v>
      </c>
      <c r="BL126" s="17" t="s">
        <v>404</v>
      </c>
      <c r="BM126" s="231" t="s">
        <v>415</v>
      </c>
    </row>
    <row r="127" s="2" customFormat="1">
      <c r="A127" s="38"/>
      <c r="B127" s="39"/>
      <c r="C127" s="40"/>
      <c r="D127" s="233" t="s">
        <v>129</v>
      </c>
      <c r="E127" s="40"/>
      <c r="F127" s="234" t="s">
        <v>416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129</v>
      </c>
      <c r="AU127" s="17" t="s">
        <v>87</v>
      </c>
    </row>
    <row r="128" s="2" customFormat="1" ht="21.75" customHeight="1">
      <c r="A128" s="38"/>
      <c r="B128" s="39"/>
      <c r="C128" s="219" t="s">
        <v>127</v>
      </c>
      <c r="D128" s="219" t="s">
        <v>123</v>
      </c>
      <c r="E128" s="220" t="s">
        <v>417</v>
      </c>
      <c r="F128" s="221" t="s">
        <v>418</v>
      </c>
      <c r="G128" s="222" t="s">
        <v>403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44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404</v>
      </c>
      <c r="AT128" s="231" t="s">
        <v>123</v>
      </c>
      <c r="AU128" s="231" t="s">
        <v>87</v>
      </c>
      <c r="AY128" s="17" t="s">
        <v>121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87</v>
      </c>
      <c r="BK128" s="232">
        <f>ROUND(I128*H128,2)</f>
        <v>0</v>
      </c>
      <c r="BL128" s="17" t="s">
        <v>404</v>
      </c>
      <c r="BM128" s="231" t="s">
        <v>419</v>
      </c>
    </row>
    <row r="129" s="2" customFormat="1">
      <c r="A129" s="38"/>
      <c r="B129" s="39"/>
      <c r="C129" s="40"/>
      <c r="D129" s="233" t="s">
        <v>129</v>
      </c>
      <c r="E129" s="40"/>
      <c r="F129" s="234" t="s">
        <v>418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129</v>
      </c>
      <c r="AU129" s="17" t="s">
        <v>87</v>
      </c>
    </row>
    <row r="130" s="2" customFormat="1">
      <c r="A130" s="38"/>
      <c r="B130" s="39"/>
      <c r="C130" s="40"/>
      <c r="D130" s="233" t="s">
        <v>131</v>
      </c>
      <c r="E130" s="40"/>
      <c r="F130" s="238" t="s">
        <v>420</v>
      </c>
      <c r="G130" s="40"/>
      <c r="H130" s="40"/>
      <c r="I130" s="235"/>
      <c r="J130" s="40"/>
      <c r="K130" s="40"/>
      <c r="L130" s="44"/>
      <c r="M130" s="236"/>
      <c r="N130" s="23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131</v>
      </c>
      <c r="AU130" s="17" t="s">
        <v>87</v>
      </c>
    </row>
    <row r="131" s="2" customFormat="1" ht="16.5" customHeight="1">
      <c r="A131" s="38"/>
      <c r="B131" s="39"/>
      <c r="C131" s="219" t="s">
        <v>148</v>
      </c>
      <c r="D131" s="219" t="s">
        <v>123</v>
      </c>
      <c r="E131" s="220" t="s">
        <v>421</v>
      </c>
      <c r="F131" s="221" t="s">
        <v>422</v>
      </c>
      <c r="G131" s="222" t="s">
        <v>403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44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404</v>
      </c>
      <c r="AT131" s="231" t="s">
        <v>123</v>
      </c>
      <c r="AU131" s="231" t="s">
        <v>87</v>
      </c>
      <c r="AY131" s="17" t="s">
        <v>121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87</v>
      </c>
      <c r="BK131" s="232">
        <f>ROUND(I131*H131,2)</f>
        <v>0</v>
      </c>
      <c r="BL131" s="17" t="s">
        <v>404</v>
      </c>
      <c r="BM131" s="231" t="s">
        <v>423</v>
      </c>
    </row>
    <row r="132" s="2" customFormat="1">
      <c r="A132" s="38"/>
      <c r="B132" s="39"/>
      <c r="C132" s="40"/>
      <c r="D132" s="233" t="s">
        <v>129</v>
      </c>
      <c r="E132" s="40"/>
      <c r="F132" s="234" t="s">
        <v>422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129</v>
      </c>
      <c r="AU132" s="17" t="s">
        <v>87</v>
      </c>
    </row>
    <row r="133" s="2" customFormat="1" ht="33" customHeight="1">
      <c r="A133" s="38"/>
      <c r="B133" s="39"/>
      <c r="C133" s="219" t="s">
        <v>153</v>
      </c>
      <c r="D133" s="219" t="s">
        <v>123</v>
      </c>
      <c r="E133" s="220" t="s">
        <v>424</v>
      </c>
      <c r="F133" s="221" t="s">
        <v>425</v>
      </c>
      <c r="G133" s="222" t="s">
        <v>403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404</v>
      </c>
      <c r="AT133" s="231" t="s">
        <v>123</v>
      </c>
      <c r="AU133" s="231" t="s">
        <v>87</v>
      </c>
      <c r="AY133" s="17" t="s">
        <v>121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404</v>
      </c>
      <c r="BM133" s="231" t="s">
        <v>426</v>
      </c>
    </row>
    <row r="134" s="2" customFormat="1">
      <c r="A134" s="38"/>
      <c r="B134" s="39"/>
      <c r="C134" s="40"/>
      <c r="D134" s="233" t="s">
        <v>129</v>
      </c>
      <c r="E134" s="40"/>
      <c r="F134" s="234" t="s">
        <v>425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129</v>
      </c>
      <c r="AU134" s="17" t="s">
        <v>87</v>
      </c>
    </row>
    <row r="135" s="2" customFormat="1" ht="24.15" customHeight="1">
      <c r="A135" s="38"/>
      <c r="B135" s="39"/>
      <c r="C135" s="219" t="s">
        <v>427</v>
      </c>
      <c r="D135" s="219" t="s">
        <v>123</v>
      </c>
      <c r="E135" s="220" t="s">
        <v>428</v>
      </c>
      <c r="F135" s="221" t="s">
        <v>429</v>
      </c>
      <c r="G135" s="222" t="s">
        <v>403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44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404</v>
      </c>
      <c r="AT135" s="231" t="s">
        <v>123</v>
      </c>
      <c r="AU135" s="231" t="s">
        <v>87</v>
      </c>
      <c r="AY135" s="17" t="s">
        <v>121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87</v>
      </c>
      <c r="BK135" s="232">
        <f>ROUND(I135*H135,2)</f>
        <v>0</v>
      </c>
      <c r="BL135" s="17" t="s">
        <v>404</v>
      </c>
      <c r="BM135" s="231" t="s">
        <v>430</v>
      </c>
    </row>
    <row r="136" s="2" customFormat="1">
      <c r="A136" s="38"/>
      <c r="B136" s="39"/>
      <c r="C136" s="40"/>
      <c r="D136" s="233" t="s">
        <v>129</v>
      </c>
      <c r="E136" s="40"/>
      <c r="F136" s="234" t="s">
        <v>429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129</v>
      </c>
      <c r="AU136" s="17" t="s">
        <v>87</v>
      </c>
    </row>
    <row r="137" s="2" customFormat="1" ht="37.8" customHeight="1">
      <c r="A137" s="38"/>
      <c r="B137" s="39"/>
      <c r="C137" s="219" t="s">
        <v>158</v>
      </c>
      <c r="D137" s="219" t="s">
        <v>123</v>
      </c>
      <c r="E137" s="220" t="s">
        <v>431</v>
      </c>
      <c r="F137" s="221" t="s">
        <v>432</v>
      </c>
      <c r="G137" s="222" t="s">
        <v>403</v>
      </c>
      <c r="H137" s="223">
        <v>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44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404</v>
      </c>
      <c r="AT137" s="231" t="s">
        <v>123</v>
      </c>
      <c r="AU137" s="231" t="s">
        <v>87</v>
      </c>
      <c r="AY137" s="17" t="s">
        <v>121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87</v>
      </c>
      <c r="BK137" s="232">
        <f>ROUND(I137*H137,2)</f>
        <v>0</v>
      </c>
      <c r="BL137" s="17" t="s">
        <v>404</v>
      </c>
      <c r="BM137" s="231" t="s">
        <v>433</v>
      </c>
    </row>
    <row r="138" s="2" customFormat="1">
      <c r="A138" s="38"/>
      <c r="B138" s="39"/>
      <c r="C138" s="40"/>
      <c r="D138" s="233" t="s">
        <v>129</v>
      </c>
      <c r="E138" s="40"/>
      <c r="F138" s="234" t="s">
        <v>432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129</v>
      </c>
      <c r="AU138" s="17" t="s">
        <v>87</v>
      </c>
    </row>
    <row r="139" s="2" customFormat="1">
      <c r="A139" s="38"/>
      <c r="B139" s="39"/>
      <c r="C139" s="40"/>
      <c r="D139" s="233" t="s">
        <v>131</v>
      </c>
      <c r="E139" s="40"/>
      <c r="F139" s="238" t="s">
        <v>434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131</v>
      </c>
      <c r="AU139" s="17" t="s">
        <v>87</v>
      </c>
    </row>
    <row r="140" s="2" customFormat="1" ht="49.05" customHeight="1">
      <c r="A140" s="38"/>
      <c r="B140" s="39"/>
      <c r="C140" s="219" t="s">
        <v>164</v>
      </c>
      <c r="D140" s="219" t="s">
        <v>123</v>
      </c>
      <c r="E140" s="220" t="s">
        <v>435</v>
      </c>
      <c r="F140" s="221" t="s">
        <v>436</v>
      </c>
      <c r="G140" s="222" t="s">
        <v>403</v>
      </c>
      <c r="H140" s="223">
        <v>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44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404</v>
      </c>
      <c r="AT140" s="231" t="s">
        <v>123</v>
      </c>
      <c r="AU140" s="231" t="s">
        <v>87</v>
      </c>
      <c r="AY140" s="17" t="s">
        <v>121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87</v>
      </c>
      <c r="BK140" s="232">
        <f>ROUND(I140*H140,2)</f>
        <v>0</v>
      </c>
      <c r="BL140" s="17" t="s">
        <v>404</v>
      </c>
      <c r="BM140" s="231" t="s">
        <v>437</v>
      </c>
    </row>
    <row r="141" s="2" customFormat="1">
      <c r="A141" s="38"/>
      <c r="B141" s="39"/>
      <c r="C141" s="40"/>
      <c r="D141" s="233" t="s">
        <v>129</v>
      </c>
      <c r="E141" s="40"/>
      <c r="F141" s="234" t="s">
        <v>436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129</v>
      </c>
      <c r="AU141" s="17" t="s">
        <v>87</v>
      </c>
    </row>
    <row r="142" s="2" customFormat="1" ht="24.15" customHeight="1">
      <c r="A142" s="38"/>
      <c r="B142" s="39"/>
      <c r="C142" s="219" t="s">
        <v>169</v>
      </c>
      <c r="D142" s="219" t="s">
        <v>123</v>
      </c>
      <c r="E142" s="220" t="s">
        <v>438</v>
      </c>
      <c r="F142" s="221" t="s">
        <v>439</v>
      </c>
      <c r="G142" s="222" t="s">
        <v>403</v>
      </c>
      <c r="H142" s="223">
        <v>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44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404</v>
      </c>
      <c r="AT142" s="231" t="s">
        <v>123</v>
      </c>
      <c r="AU142" s="231" t="s">
        <v>87</v>
      </c>
      <c r="AY142" s="17" t="s">
        <v>121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87</v>
      </c>
      <c r="BK142" s="232">
        <f>ROUND(I142*H142,2)</f>
        <v>0</v>
      </c>
      <c r="BL142" s="17" t="s">
        <v>404</v>
      </c>
      <c r="BM142" s="231" t="s">
        <v>440</v>
      </c>
    </row>
    <row r="143" s="2" customFormat="1">
      <c r="A143" s="38"/>
      <c r="B143" s="39"/>
      <c r="C143" s="40"/>
      <c r="D143" s="233" t="s">
        <v>129</v>
      </c>
      <c r="E143" s="40"/>
      <c r="F143" s="234" t="s">
        <v>439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129</v>
      </c>
      <c r="AU143" s="17" t="s">
        <v>87</v>
      </c>
    </row>
    <row r="144" s="2" customFormat="1" ht="37.8" customHeight="1">
      <c r="A144" s="38"/>
      <c r="B144" s="39"/>
      <c r="C144" s="219" t="s">
        <v>174</v>
      </c>
      <c r="D144" s="219" t="s">
        <v>123</v>
      </c>
      <c r="E144" s="220" t="s">
        <v>441</v>
      </c>
      <c r="F144" s="221" t="s">
        <v>442</v>
      </c>
      <c r="G144" s="222" t="s">
        <v>403</v>
      </c>
      <c r="H144" s="223">
        <v>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404</v>
      </c>
      <c r="AT144" s="231" t="s">
        <v>123</v>
      </c>
      <c r="AU144" s="231" t="s">
        <v>87</v>
      </c>
      <c r="AY144" s="17" t="s">
        <v>121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87</v>
      </c>
      <c r="BK144" s="232">
        <f>ROUND(I144*H144,2)</f>
        <v>0</v>
      </c>
      <c r="BL144" s="17" t="s">
        <v>404</v>
      </c>
      <c r="BM144" s="231" t="s">
        <v>443</v>
      </c>
    </row>
    <row r="145" s="2" customFormat="1">
      <c r="A145" s="38"/>
      <c r="B145" s="39"/>
      <c r="C145" s="40"/>
      <c r="D145" s="233" t="s">
        <v>129</v>
      </c>
      <c r="E145" s="40"/>
      <c r="F145" s="234" t="s">
        <v>442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129</v>
      </c>
      <c r="AU145" s="17" t="s">
        <v>87</v>
      </c>
    </row>
    <row r="146" s="2" customFormat="1" ht="24.15" customHeight="1">
      <c r="A146" s="38"/>
      <c r="B146" s="39"/>
      <c r="C146" s="219" t="s">
        <v>8</v>
      </c>
      <c r="D146" s="219" t="s">
        <v>123</v>
      </c>
      <c r="E146" s="220" t="s">
        <v>444</v>
      </c>
      <c r="F146" s="221" t="s">
        <v>445</v>
      </c>
      <c r="G146" s="222" t="s">
        <v>403</v>
      </c>
      <c r="H146" s="223">
        <v>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44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404</v>
      </c>
      <c r="AT146" s="231" t="s">
        <v>123</v>
      </c>
      <c r="AU146" s="231" t="s">
        <v>87</v>
      </c>
      <c r="AY146" s="17" t="s">
        <v>121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87</v>
      </c>
      <c r="BK146" s="232">
        <f>ROUND(I146*H146,2)</f>
        <v>0</v>
      </c>
      <c r="BL146" s="17" t="s">
        <v>404</v>
      </c>
      <c r="BM146" s="231" t="s">
        <v>446</v>
      </c>
    </row>
    <row r="147" s="2" customFormat="1">
      <c r="A147" s="38"/>
      <c r="B147" s="39"/>
      <c r="C147" s="40"/>
      <c r="D147" s="233" t="s">
        <v>129</v>
      </c>
      <c r="E147" s="40"/>
      <c r="F147" s="234" t="s">
        <v>447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129</v>
      </c>
      <c r="AU147" s="17" t="s">
        <v>87</v>
      </c>
    </row>
    <row r="148" s="2" customFormat="1" ht="16.5" customHeight="1">
      <c r="A148" s="38"/>
      <c r="B148" s="39"/>
      <c r="C148" s="219" t="s">
        <v>218</v>
      </c>
      <c r="D148" s="219" t="s">
        <v>123</v>
      </c>
      <c r="E148" s="220" t="s">
        <v>448</v>
      </c>
      <c r="F148" s="221" t="s">
        <v>449</v>
      </c>
      <c r="G148" s="222" t="s">
        <v>403</v>
      </c>
      <c r="H148" s="223">
        <v>1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44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404</v>
      </c>
      <c r="AT148" s="231" t="s">
        <v>123</v>
      </c>
      <c r="AU148" s="231" t="s">
        <v>87</v>
      </c>
      <c r="AY148" s="17" t="s">
        <v>121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87</v>
      </c>
      <c r="BK148" s="232">
        <f>ROUND(I148*H148,2)</f>
        <v>0</v>
      </c>
      <c r="BL148" s="17" t="s">
        <v>404</v>
      </c>
      <c r="BM148" s="231" t="s">
        <v>450</v>
      </c>
    </row>
    <row r="149" s="2" customFormat="1">
      <c r="A149" s="38"/>
      <c r="B149" s="39"/>
      <c r="C149" s="40"/>
      <c r="D149" s="233" t="s">
        <v>129</v>
      </c>
      <c r="E149" s="40"/>
      <c r="F149" s="234" t="s">
        <v>451</v>
      </c>
      <c r="G149" s="40"/>
      <c r="H149" s="40"/>
      <c r="I149" s="235"/>
      <c r="J149" s="40"/>
      <c r="K149" s="40"/>
      <c r="L149" s="44"/>
      <c r="M149" s="236"/>
      <c r="N149" s="23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129</v>
      </c>
      <c r="AU149" s="17" t="s">
        <v>87</v>
      </c>
    </row>
    <row r="150" s="2" customFormat="1" ht="24.15" customHeight="1">
      <c r="A150" s="38"/>
      <c r="B150" s="39"/>
      <c r="C150" s="219" t="s">
        <v>235</v>
      </c>
      <c r="D150" s="219" t="s">
        <v>123</v>
      </c>
      <c r="E150" s="220" t="s">
        <v>452</v>
      </c>
      <c r="F150" s="221" t="s">
        <v>453</v>
      </c>
      <c r="G150" s="222" t="s">
        <v>403</v>
      </c>
      <c r="H150" s="223">
        <v>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44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404</v>
      </c>
      <c r="AT150" s="231" t="s">
        <v>123</v>
      </c>
      <c r="AU150" s="231" t="s">
        <v>87</v>
      </c>
      <c r="AY150" s="17" t="s">
        <v>121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87</v>
      </c>
      <c r="BK150" s="232">
        <f>ROUND(I150*H150,2)</f>
        <v>0</v>
      </c>
      <c r="BL150" s="17" t="s">
        <v>404</v>
      </c>
      <c r="BM150" s="231" t="s">
        <v>454</v>
      </c>
    </row>
    <row r="151" s="2" customFormat="1">
      <c r="A151" s="38"/>
      <c r="B151" s="39"/>
      <c r="C151" s="40"/>
      <c r="D151" s="233" t="s">
        <v>129</v>
      </c>
      <c r="E151" s="40"/>
      <c r="F151" s="234" t="s">
        <v>455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129</v>
      </c>
      <c r="AU151" s="17" t="s">
        <v>87</v>
      </c>
    </row>
    <row r="152" s="2" customFormat="1">
      <c r="A152" s="38"/>
      <c r="B152" s="39"/>
      <c r="C152" s="40"/>
      <c r="D152" s="233" t="s">
        <v>131</v>
      </c>
      <c r="E152" s="40"/>
      <c r="F152" s="238" t="s">
        <v>456</v>
      </c>
      <c r="G152" s="40"/>
      <c r="H152" s="40"/>
      <c r="I152" s="235"/>
      <c r="J152" s="40"/>
      <c r="K152" s="40"/>
      <c r="L152" s="44"/>
      <c r="M152" s="236"/>
      <c r="N152" s="23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131</v>
      </c>
      <c r="AU152" s="17" t="s">
        <v>87</v>
      </c>
    </row>
    <row r="153" s="2" customFormat="1" ht="24.15" customHeight="1">
      <c r="A153" s="38"/>
      <c r="B153" s="39"/>
      <c r="C153" s="219" t="s">
        <v>224</v>
      </c>
      <c r="D153" s="219" t="s">
        <v>123</v>
      </c>
      <c r="E153" s="220" t="s">
        <v>457</v>
      </c>
      <c r="F153" s="221" t="s">
        <v>458</v>
      </c>
      <c r="G153" s="222" t="s">
        <v>403</v>
      </c>
      <c r="H153" s="223">
        <v>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44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404</v>
      </c>
      <c r="AT153" s="231" t="s">
        <v>123</v>
      </c>
      <c r="AU153" s="231" t="s">
        <v>87</v>
      </c>
      <c r="AY153" s="17" t="s">
        <v>121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87</v>
      </c>
      <c r="BK153" s="232">
        <f>ROUND(I153*H153,2)</f>
        <v>0</v>
      </c>
      <c r="BL153" s="17" t="s">
        <v>404</v>
      </c>
      <c r="BM153" s="231" t="s">
        <v>459</v>
      </c>
    </row>
    <row r="154" s="2" customFormat="1">
      <c r="A154" s="38"/>
      <c r="B154" s="39"/>
      <c r="C154" s="40"/>
      <c r="D154" s="233" t="s">
        <v>129</v>
      </c>
      <c r="E154" s="40"/>
      <c r="F154" s="234" t="s">
        <v>458</v>
      </c>
      <c r="G154" s="40"/>
      <c r="H154" s="40"/>
      <c r="I154" s="235"/>
      <c r="J154" s="40"/>
      <c r="K154" s="40"/>
      <c r="L154" s="44"/>
      <c r="M154" s="236"/>
      <c r="N154" s="23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129</v>
      </c>
      <c r="AU154" s="17" t="s">
        <v>87</v>
      </c>
    </row>
    <row r="155" s="2" customFormat="1" ht="16.5" customHeight="1">
      <c r="A155" s="38"/>
      <c r="B155" s="39"/>
      <c r="C155" s="219" t="s">
        <v>245</v>
      </c>
      <c r="D155" s="219" t="s">
        <v>123</v>
      </c>
      <c r="E155" s="220" t="s">
        <v>460</v>
      </c>
      <c r="F155" s="221" t="s">
        <v>461</v>
      </c>
      <c r="G155" s="222" t="s">
        <v>403</v>
      </c>
      <c r="H155" s="223">
        <v>1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44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404</v>
      </c>
      <c r="AT155" s="231" t="s">
        <v>123</v>
      </c>
      <c r="AU155" s="231" t="s">
        <v>87</v>
      </c>
      <c r="AY155" s="17" t="s">
        <v>121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87</v>
      </c>
      <c r="BK155" s="232">
        <f>ROUND(I155*H155,2)</f>
        <v>0</v>
      </c>
      <c r="BL155" s="17" t="s">
        <v>404</v>
      </c>
      <c r="BM155" s="231" t="s">
        <v>462</v>
      </c>
    </row>
    <row r="156" s="2" customFormat="1">
      <c r="A156" s="38"/>
      <c r="B156" s="39"/>
      <c r="C156" s="40"/>
      <c r="D156" s="233" t="s">
        <v>129</v>
      </c>
      <c r="E156" s="40"/>
      <c r="F156" s="234" t="s">
        <v>461</v>
      </c>
      <c r="G156" s="40"/>
      <c r="H156" s="40"/>
      <c r="I156" s="235"/>
      <c r="J156" s="40"/>
      <c r="K156" s="40"/>
      <c r="L156" s="44"/>
      <c r="M156" s="236"/>
      <c r="N156" s="23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129</v>
      </c>
      <c r="AU156" s="17" t="s">
        <v>87</v>
      </c>
    </row>
    <row r="157" s="2" customFormat="1" ht="16.5" customHeight="1">
      <c r="A157" s="38"/>
      <c r="B157" s="39"/>
      <c r="C157" s="219" t="s">
        <v>250</v>
      </c>
      <c r="D157" s="219" t="s">
        <v>123</v>
      </c>
      <c r="E157" s="220" t="s">
        <v>463</v>
      </c>
      <c r="F157" s="221" t="s">
        <v>464</v>
      </c>
      <c r="G157" s="222" t="s">
        <v>403</v>
      </c>
      <c r="H157" s="223">
        <v>1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44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404</v>
      </c>
      <c r="AT157" s="231" t="s">
        <v>123</v>
      </c>
      <c r="AU157" s="231" t="s">
        <v>87</v>
      </c>
      <c r="AY157" s="17" t="s">
        <v>121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87</v>
      </c>
      <c r="BK157" s="232">
        <f>ROUND(I157*H157,2)</f>
        <v>0</v>
      </c>
      <c r="BL157" s="17" t="s">
        <v>404</v>
      </c>
      <c r="BM157" s="231" t="s">
        <v>465</v>
      </c>
    </row>
    <row r="158" s="2" customFormat="1">
      <c r="A158" s="38"/>
      <c r="B158" s="39"/>
      <c r="C158" s="40"/>
      <c r="D158" s="233" t="s">
        <v>129</v>
      </c>
      <c r="E158" s="40"/>
      <c r="F158" s="234" t="s">
        <v>464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129</v>
      </c>
      <c r="AU158" s="17" t="s">
        <v>87</v>
      </c>
    </row>
    <row r="159" s="2" customFormat="1" ht="16.5" customHeight="1">
      <c r="A159" s="38"/>
      <c r="B159" s="39"/>
      <c r="C159" s="219" t="s">
        <v>268</v>
      </c>
      <c r="D159" s="219" t="s">
        <v>123</v>
      </c>
      <c r="E159" s="220" t="s">
        <v>466</v>
      </c>
      <c r="F159" s="221" t="s">
        <v>467</v>
      </c>
      <c r="G159" s="222" t="s">
        <v>403</v>
      </c>
      <c r="H159" s="223">
        <v>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44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404</v>
      </c>
      <c r="AT159" s="231" t="s">
        <v>123</v>
      </c>
      <c r="AU159" s="231" t="s">
        <v>87</v>
      </c>
      <c r="AY159" s="17" t="s">
        <v>121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87</v>
      </c>
      <c r="BK159" s="232">
        <f>ROUND(I159*H159,2)</f>
        <v>0</v>
      </c>
      <c r="BL159" s="17" t="s">
        <v>404</v>
      </c>
      <c r="BM159" s="231" t="s">
        <v>468</v>
      </c>
    </row>
    <row r="160" s="2" customFormat="1">
      <c r="A160" s="38"/>
      <c r="B160" s="39"/>
      <c r="C160" s="40"/>
      <c r="D160" s="233" t="s">
        <v>129</v>
      </c>
      <c r="E160" s="40"/>
      <c r="F160" s="234" t="s">
        <v>467</v>
      </c>
      <c r="G160" s="40"/>
      <c r="H160" s="40"/>
      <c r="I160" s="235"/>
      <c r="J160" s="40"/>
      <c r="K160" s="40"/>
      <c r="L160" s="44"/>
      <c r="M160" s="282"/>
      <c r="N160" s="283"/>
      <c r="O160" s="284"/>
      <c r="P160" s="284"/>
      <c r="Q160" s="284"/>
      <c r="R160" s="284"/>
      <c r="S160" s="284"/>
      <c r="T160" s="2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129</v>
      </c>
      <c r="AU160" s="17" t="s">
        <v>87</v>
      </c>
    </row>
    <row r="161" s="2" customFormat="1" ht="6.96" customHeight="1">
      <c r="A161" s="38"/>
      <c r="B161" s="66"/>
      <c r="C161" s="67"/>
      <c r="D161" s="67"/>
      <c r="E161" s="67"/>
      <c r="F161" s="67"/>
      <c r="G161" s="67"/>
      <c r="H161" s="67"/>
      <c r="I161" s="67"/>
      <c r="J161" s="67"/>
      <c r="K161" s="67"/>
      <c r="L161" s="44"/>
      <c r="M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</sheetData>
  <sheetProtection sheet="1" autoFilter="0" formatColumns="0" formatRows="0" objects="1" scenarios="1" spinCount="100000" saltValue="w+VsqmbOcz/L+A9jtIGYEf90yn8tgdTT2JsRjYlBca5SUkxET7yddEb7qc+n6OElB+3tp3orl7/20halLexfyA==" hashValue="iG1aUOLHVIQZiAy91i9BhNeg85fm+RMaYZikvmAIdb4F2XkLLwN9ETwefEnzHfImAroSBLU1U6b9tRfX312soQ==" algorithmName="SHA-512" password="CC35"/>
  <autoFilter ref="C116:K16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Pecival</dc:creator>
  <cp:lastModifiedBy>Tomáš Pecival</cp:lastModifiedBy>
  <dcterms:created xsi:type="dcterms:W3CDTF">2025-09-08T20:04:23Z</dcterms:created>
  <dcterms:modified xsi:type="dcterms:W3CDTF">2025-09-08T20:04:41Z</dcterms:modified>
</cp:coreProperties>
</file>