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"/>
    </mc:Choice>
  </mc:AlternateContent>
  <bookViews>
    <workbookView xWindow="0" yWindow="0" windowWidth="0" windowHeight="0"/>
  </bookViews>
  <sheets>
    <sheet name="Rekapitulace stavby" sheetId="1" r:id="rId1"/>
    <sheet name="SO 00 - VRN" sheetId="2" r:id="rId2"/>
    <sheet name="SO 01 - Oprava koryta" sheetId="3" r:id="rId3"/>
    <sheet name="SO 02 - Sanace betonů hrá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00 - VRN'!$C$119:$K$200</definedName>
    <definedName name="_xlnm.Print_Area" localSheetId="1">'SO 00 - VRN'!$C$82:$J$101,'SO 00 - VRN'!$C$107:$K$200</definedName>
    <definedName name="_xlnm.Print_Titles" localSheetId="1">'SO 00 - VRN'!$119:$119</definedName>
    <definedName name="_xlnm._FilterDatabase" localSheetId="2" hidden="1">'SO 01 - Oprava koryta'!$C$123:$K$382</definedName>
    <definedName name="_xlnm.Print_Area" localSheetId="2">'SO 01 - Oprava koryta'!$C$82:$J$105,'SO 01 - Oprava koryta'!$C$111:$K$382</definedName>
    <definedName name="_xlnm.Print_Titles" localSheetId="2">'SO 01 - Oprava koryta'!$123:$123</definedName>
    <definedName name="_xlnm._FilterDatabase" localSheetId="3" hidden="1">'SO 02 - Sanace betonů hrá...'!$C$121:$K$313</definedName>
    <definedName name="_xlnm.Print_Area" localSheetId="3">'SO 02 - Sanace betonů hrá...'!$C$82:$J$103,'SO 02 - Sanace betonů hrá...'!$C$109:$K$313</definedName>
    <definedName name="_xlnm.Print_Titles" localSheetId="3">'SO 02 - Sanace betonů hrá...'!$121:$121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311"/>
  <c r="BH311"/>
  <c r="BG311"/>
  <c r="BF311"/>
  <c r="T311"/>
  <c r="T310"/>
  <c r="R311"/>
  <c r="R310"/>
  <c r="P311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T143"/>
  <c r="R149"/>
  <c r="R143"/>
  <c r="P149"/>
  <c r="P143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3" r="J37"/>
  <c r="J36"/>
  <c i="1" r="AY96"/>
  <c i="3" r="J35"/>
  <c i="1" r="AX96"/>
  <c i="3" r="BI380"/>
  <c r="BH380"/>
  <c r="BG380"/>
  <c r="BF380"/>
  <c r="T380"/>
  <c r="T379"/>
  <c r="R380"/>
  <c r="R379"/>
  <c r="P380"/>
  <c r="P379"/>
  <c r="BI369"/>
  <c r="BH369"/>
  <c r="BG369"/>
  <c r="BF369"/>
  <c r="T369"/>
  <c r="R369"/>
  <c r="P369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4"/>
  <c r="BH344"/>
  <c r="BG344"/>
  <c r="BF344"/>
  <c r="T344"/>
  <c r="R344"/>
  <c r="P344"/>
  <c r="BI338"/>
  <c r="BH338"/>
  <c r="BG338"/>
  <c r="BF338"/>
  <c r="T338"/>
  <c r="T337"/>
  <c r="R338"/>
  <c r="R337"/>
  <c r="P338"/>
  <c r="P337"/>
  <c r="BI332"/>
  <c r="BH332"/>
  <c r="BG332"/>
  <c r="BF332"/>
  <c r="T332"/>
  <c r="R332"/>
  <c r="P332"/>
  <c r="BI325"/>
  <c r="BH325"/>
  <c r="BG325"/>
  <c r="BF325"/>
  <c r="T325"/>
  <c r="R325"/>
  <c r="P325"/>
  <c r="BI320"/>
  <c r="BH320"/>
  <c r="BG320"/>
  <c r="BF320"/>
  <c r="T320"/>
  <c r="R320"/>
  <c r="P320"/>
  <c r="BI313"/>
  <c r="BH313"/>
  <c r="BG313"/>
  <c r="BF313"/>
  <c r="T313"/>
  <c r="R313"/>
  <c r="P313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5"/>
  <c r="BH285"/>
  <c r="BG285"/>
  <c r="BF285"/>
  <c r="T285"/>
  <c r="R285"/>
  <c r="P285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T251"/>
  <c r="R252"/>
  <c r="R251"/>
  <c r="P252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" r="L90"/>
  <c r="AM90"/>
  <c r="AM89"/>
  <c r="L89"/>
  <c r="AM87"/>
  <c r="L87"/>
  <c r="L85"/>
  <c r="L84"/>
  <c i="2" r="J172"/>
  <c r="BK166"/>
  <c r="BK163"/>
  <c r="BK160"/>
  <c r="BK157"/>
  <c r="BK144"/>
  <c r="J133"/>
  <c r="BK123"/>
  <c r="BK178"/>
  <c r="J151"/>
  <c r="J137"/>
  <c r="J123"/>
  <c i="3" r="J369"/>
  <c r="J361"/>
  <c r="BK356"/>
  <c r="J351"/>
  <c r="J344"/>
  <c r="J332"/>
  <c r="BK320"/>
  <c r="BK306"/>
  <c r="J296"/>
  <c r="BK285"/>
  <c r="BK273"/>
  <c r="J263"/>
  <c r="J258"/>
  <c r="J246"/>
  <c r="BK236"/>
  <c r="J226"/>
  <c r="J218"/>
  <c r="BK210"/>
  <c r="J200"/>
  <c r="J188"/>
  <c r="BK176"/>
  <c r="J162"/>
  <c r="BK146"/>
  <c r="BK132"/>
  <c r="BK380"/>
  <c r="BK369"/>
  <c r="J356"/>
  <c r="BK344"/>
  <c r="BK332"/>
  <c r="J320"/>
  <c r="J306"/>
  <c r="BK301"/>
  <c r="J291"/>
  <c r="BK278"/>
  <c r="J268"/>
  <c r="BK258"/>
  <c r="BK246"/>
  <c r="J236"/>
  <c r="BK226"/>
  <c r="J221"/>
  <c r="J213"/>
  <c r="J205"/>
  <c r="BK195"/>
  <c r="BK183"/>
  <c r="BK169"/>
  <c r="BK153"/>
  <c r="BK139"/>
  <c r="J127"/>
  <c i="4" r="BK306"/>
  <c r="J298"/>
  <c r="J287"/>
  <c r="BK277"/>
  <c r="J267"/>
  <c r="J258"/>
  <c r="J248"/>
  <c r="J238"/>
  <c r="BK233"/>
  <c r="J218"/>
  <c r="BK208"/>
  <c r="J198"/>
  <c r="BK188"/>
  <c r="BK178"/>
  <c r="J168"/>
  <c r="BK158"/>
  <c r="J155"/>
  <c r="J144"/>
  <c r="BK128"/>
  <c r="J311"/>
  <c r="J306"/>
  <c r="BK298"/>
  <c r="J282"/>
  <c r="J272"/>
  <c r="J263"/>
  <c r="BK248"/>
  <c r="BK238"/>
  <c r="J228"/>
  <c r="BK218"/>
  <c r="J208"/>
  <c r="BK193"/>
  <c r="J188"/>
  <c r="BK173"/>
  <c r="J163"/>
  <c r="BK155"/>
  <c r="BK138"/>
  <c r="J128"/>
  <c r="J125"/>
  <c i="2" r="BK198"/>
  <c r="J198"/>
  <c r="BK196"/>
  <c r="J196"/>
  <c r="BK193"/>
  <c r="J193"/>
  <c r="BK190"/>
  <c r="J190"/>
  <c r="BK187"/>
  <c r="J187"/>
  <c r="J184"/>
  <c r="BK181"/>
  <c r="J181"/>
  <c r="J178"/>
  <c r="BK175"/>
  <c r="J175"/>
  <c r="BK172"/>
  <c r="BK169"/>
  <c r="J169"/>
  <c r="J166"/>
  <c r="J163"/>
  <c r="J160"/>
  <c r="BK151"/>
  <c r="BK137"/>
  <c r="BK130"/>
  <c r="BK184"/>
  <c r="J157"/>
  <c r="J144"/>
  <c r="BK133"/>
  <c r="J130"/>
  <c i="1" r="AS94"/>
  <c i="3" r="BK338"/>
  <c r="J325"/>
  <c r="J313"/>
  <c r="J301"/>
  <c r="BK291"/>
  <c r="J278"/>
  <c r="BK268"/>
  <c r="J252"/>
  <c r="BK241"/>
  <c r="J231"/>
  <c r="BK221"/>
  <c r="BK213"/>
  <c r="BK205"/>
  <c r="J195"/>
  <c r="J183"/>
  <c r="J169"/>
  <c r="J153"/>
  <c r="J139"/>
  <c r="BK127"/>
  <c r="J380"/>
  <c r="BK361"/>
  <c r="BK351"/>
  <c r="J338"/>
  <c r="BK325"/>
  <c r="BK313"/>
  <c r="BK296"/>
  <c r="J285"/>
  <c r="J273"/>
  <c r="BK263"/>
  <c r="BK252"/>
  <c r="J241"/>
  <c r="BK231"/>
  <c r="BK218"/>
  <c r="J210"/>
  <c r="BK200"/>
  <c r="BK188"/>
  <c r="J176"/>
  <c r="BK162"/>
  <c r="J146"/>
  <c r="J132"/>
  <c i="4" r="J302"/>
  <c r="BK292"/>
  <c r="BK282"/>
  <c r="BK272"/>
  <c r="BK263"/>
  <c r="BK253"/>
  <c r="BK243"/>
  <c r="BK228"/>
  <c r="J223"/>
  <c r="J213"/>
  <c r="J203"/>
  <c r="J193"/>
  <c r="BK183"/>
  <c r="J173"/>
  <c r="BK163"/>
  <c r="J149"/>
  <c r="J138"/>
  <c r="BK133"/>
  <c r="BK311"/>
  <c r="BK302"/>
  <c r="J292"/>
  <c r="BK287"/>
  <c r="J277"/>
  <c r="BK267"/>
  <c r="BK258"/>
  <c r="J253"/>
  <c r="J243"/>
  <c r="J233"/>
  <c r="BK223"/>
  <c r="BK213"/>
  <c r="BK203"/>
  <c r="BK198"/>
  <c r="J183"/>
  <c r="J178"/>
  <c r="BK168"/>
  <c r="J158"/>
  <c r="BK149"/>
  <c r="BK144"/>
  <c r="J133"/>
  <c r="BK125"/>
  <c i="2" l="1" r="P122"/>
  <c r="R122"/>
  <c r="BK136"/>
  <c r="J136"/>
  <c r="J99"/>
  <c r="T136"/>
  <c r="P156"/>
  <c r="T156"/>
  <c i="3" r="P126"/>
  <c r="T126"/>
  <c r="P257"/>
  <c r="T257"/>
  <c r="P290"/>
  <c r="R290"/>
  <c r="BK343"/>
  <c r="J343"/>
  <c r="J103"/>
  <c r="T343"/>
  <c i="4" r="P124"/>
  <c r="T124"/>
  <c r="BK154"/>
  <c r="J154"/>
  <c r="J100"/>
  <c r="R154"/>
  <c r="BK297"/>
  <c r="J297"/>
  <c r="J101"/>
  <c i="2" r="BK122"/>
  <c r="J122"/>
  <c r="J98"/>
  <c r="T122"/>
  <c r="T121"/>
  <c r="T120"/>
  <c r="P136"/>
  <c r="R136"/>
  <c r="BK156"/>
  <c r="J156"/>
  <c r="J100"/>
  <c r="R156"/>
  <c i="3" r="BK126"/>
  <c r="J126"/>
  <c r="J98"/>
  <c r="R126"/>
  <c r="BK257"/>
  <c r="J257"/>
  <c r="J100"/>
  <c r="R257"/>
  <c r="BK290"/>
  <c r="J290"/>
  <c r="J101"/>
  <c r="T290"/>
  <c r="P343"/>
  <c r="R343"/>
  <c i="4" r="BK124"/>
  <c r="J124"/>
  <c r="J98"/>
  <c r="R124"/>
  <c r="P154"/>
  <c r="T154"/>
  <c r="P297"/>
  <c r="R297"/>
  <c r="T297"/>
  <c i="3" r="BK337"/>
  <c r="J337"/>
  <c r="J102"/>
  <c r="BK251"/>
  <c r="J251"/>
  <c r="J99"/>
  <c r="BK379"/>
  <c r="J379"/>
  <c r="J104"/>
  <c i="4" r="BK143"/>
  <c r="J143"/>
  <c r="J99"/>
  <c r="BK310"/>
  <c r="J310"/>
  <c r="J102"/>
  <c r="F92"/>
  <c r="E112"/>
  <c r="J116"/>
  <c r="BE133"/>
  <c r="BE149"/>
  <c r="BE163"/>
  <c r="BE168"/>
  <c r="BE193"/>
  <c r="BE213"/>
  <c r="BE218"/>
  <c r="BE233"/>
  <c r="BE243"/>
  <c r="BE253"/>
  <c r="BE263"/>
  <c r="BE302"/>
  <c r="BE311"/>
  <c r="BE125"/>
  <c r="BE128"/>
  <c r="BE138"/>
  <c r="BE144"/>
  <c r="BE155"/>
  <c r="BE158"/>
  <c r="BE173"/>
  <c r="BE178"/>
  <c r="BE183"/>
  <c r="BE188"/>
  <c r="BE198"/>
  <c r="BE203"/>
  <c r="BE208"/>
  <c r="BE223"/>
  <c r="BE228"/>
  <c r="BE238"/>
  <c r="BE248"/>
  <c r="BE258"/>
  <c r="BE267"/>
  <c r="BE272"/>
  <c r="BE277"/>
  <c r="BE282"/>
  <c r="BE287"/>
  <c r="BE292"/>
  <c r="BE298"/>
  <c r="BE306"/>
  <c i="3" r="E85"/>
  <c r="F92"/>
  <c r="J118"/>
  <c r="BE127"/>
  <c r="BE139"/>
  <c r="BE169"/>
  <c r="BE176"/>
  <c r="BE183"/>
  <c r="BE188"/>
  <c r="BE195"/>
  <c r="BE210"/>
  <c r="BE221"/>
  <c r="BE226"/>
  <c r="BE252"/>
  <c r="BE258"/>
  <c r="BE273"/>
  <c r="BE291"/>
  <c r="BE296"/>
  <c r="BE306"/>
  <c r="BE313"/>
  <c r="BE332"/>
  <c r="BE338"/>
  <c r="BE344"/>
  <c r="BE356"/>
  <c r="BE369"/>
  <c r="BE380"/>
  <c r="BE132"/>
  <c r="BE146"/>
  <c r="BE153"/>
  <c r="BE162"/>
  <c r="BE200"/>
  <c r="BE205"/>
  <c r="BE213"/>
  <c r="BE218"/>
  <c r="BE231"/>
  <c r="BE236"/>
  <c r="BE241"/>
  <c r="BE246"/>
  <c r="BE263"/>
  <c r="BE268"/>
  <c r="BE278"/>
  <c r="BE285"/>
  <c r="BE301"/>
  <c r="BE320"/>
  <c r="BE325"/>
  <c r="BE351"/>
  <c r="BE361"/>
  <c i="2" r="J89"/>
  <c r="E110"/>
  <c r="BE123"/>
  <c r="BE133"/>
  <c r="BE181"/>
  <c r="BE198"/>
  <c r="F92"/>
  <c r="BE130"/>
  <c r="BE137"/>
  <c r="BE144"/>
  <c r="BE151"/>
  <c r="BE157"/>
  <c r="BE160"/>
  <c r="BE163"/>
  <c r="BE166"/>
  <c r="BE169"/>
  <c r="BE172"/>
  <c r="BE175"/>
  <c r="BE178"/>
  <c r="BE184"/>
  <c r="BE187"/>
  <c r="BE190"/>
  <c r="BE193"/>
  <c r="BE196"/>
  <c r="F37"/>
  <c i="1" r="BD95"/>
  <c i="2" r="F34"/>
  <c i="1" r="BA95"/>
  <c i="2" r="F36"/>
  <c i="1" r="BC95"/>
  <c i="3" r="F35"/>
  <c i="1" r="BB96"/>
  <c i="3" r="F34"/>
  <c i="1" r="BA96"/>
  <c i="3" r="F37"/>
  <c i="1" r="BD96"/>
  <c i="4" r="J34"/>
  <c i="1" r="AW97"/>
  <c i="4" r="F34"/>
  <c i="1" r="BA97"/>
  <c i="4" r="F36"/>
  <c i="1" r="BC97"/>
  <c i="2" r="F35"/>
  <c i="1" r="BB95"/>
  <c i="2" r="J34"/>
  <c i="1" r="AW95"/>
  <c i="3" r="J34"/>
  <c i="1" r="AW96"/>
  <c i="3" r="F36"/>
  <c i="1" r="BC96"/>
  <c i="4" r="F35"/>
  <c i="1" r="BB97"/>
  <c i="4" r="F37"/>
  <c i="1" r="BD97"/>
  <c i="4" l="1" r="R123"/>
  <c r="R122"/>
  <c i="3" r="R125"/>
  <c r="R124"/>
  <c i="4" r="T123"/>
  <c r="T122"/>
  <c i="3" r="T125"/>
  <c r="T124"/>
  <c i="2" r="R121"/>
  <c r="R120"/>
  <c i="4" r="P123"/>
  <c r="P122"/>
  <c i="1" r="AU97"/>
  <c i="3" r="P125"/>
  <c r="P124"/>
  <c i="1" r="AU96"/>
  <c i="2" r="P121"/>
  <c r="P120"/>
  <c i="1" r="AU95"/>
  <c i="2" r="BK121"/>
  <c r="J121"/>
  <c r="J97"/>
  <c i="3" r="BK125"/>
  <c r="J125"/>
  <c r="J97"/>
  <c i="4" r="BK123"/>
  <c r="J123"/>
  <c r="J97"/>
  <c i="2" r="F33"/>
  <c i="1" r="AZ95"/>
  <c i="3" r="F33"/>
  <c i="1" r="AZ96"/>
  <c r="BC94"/>
  <c r="W32"/>
  <c r="BD94"/>
  <c r="W33"/>
  <c r="BB94"/>
  <c r="W31"/>
  <c r="BA94"/>
  <c r="W30"/>
  <c i="4" r="J33"/>
  <c i="1" r="AV97"/>
  <c r="AT97"/>
  <c i="2" r="J33"/>
  <c i="1" r="AV95"/>
  <c r="AT95"/>
  <c i="3" r="J33"/>
  <c i="1" r="AV96"/>
  <c r="AT96"/>
  <c i="4" r="F33"/>
  <c i="1" r="AZ97"/>
  <c i="4" l="1" r="BK122"/>
  <c r="J122"/>
  <c r="J96"/>
  <c i="2" r="BK120"/>
  <c r="J120"/>
  <c r="J96"/>
  <c i="3" r="BK124"/>
  <c r="J124"/>
  <c r="J96"/>
  <c i="1" r="AU94"/>
  <c r="AX94"/>
  <c r="AY94"/>
  <c r="AW94"/>
  <c r="AK30"/>
  <c r="AZ94"/>
  <c r="W29"/>
  <c i="4" l="1" r="J30"/>
  <c i="1" r="AG97"/>
  <c i="3" r="J30"/>
  <c i="1" r="AG96"/>
  <c i="2" r="J30"/>
  <c i="1" r="AG95"/>
  <c r="AV94"/>
  <c r="AK29"/>
  <c i="4" l="1" r="J39"/>
  <c i="2" r="J39"/>
  <c i="3" r="J39"/>
  <c i="1" r="AN97"/>
  <c r="AN95"/>
  <c r="AN96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<sst xmlns="http://schemas.openxmlformats.org/spreadsheetml/2006/main">
  <si>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</si>
  <si>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</si>
  <si>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</si>
  <si>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</si>
  <si>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</si>
  <si>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{0026bc9e-4905-42cd-81a8-b64c334017e5}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</si>
  <si>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</si>
  <si>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</si>
  <si>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</si>
  <si>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</si>
  <si>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</si>
  <si>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</si>
  <si>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</si>
  <si>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</si>
  <si>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123486_URS_2024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</si>
  <si>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</si>
  <si>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</si>
  <si>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Anšovský p., zaústění do Dyje, oprava</t>
  </si>
  <si>
    <t>KSO:</t>
  </si>
  <si>
    <t>CC-CZ:</t>
  </si>
  <si>
    <t>Místo:</t>
  </si>
  <si>
    <t>Hrabětice</t>
  </si>
  <si>
    <t>Datum:</t>
  </si>
  <si>
    <t>1. 8. 2024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</si>
  <si>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</si>
  <si>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</si>
  <si>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</si>
  <si>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</si>
  <si>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</si>
  <si>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</si>
  <si>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</si>
  <si>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</si>
  <si>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</si>
  <si>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</si>
  <si>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</si>
  <si>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</si>
  <si>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</si>
  <si>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</si>
  <si>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</si>
  <si>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</si>
  <si>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</si>
  <si>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</si>
  <si>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</si>
  <si>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</si>
  <si>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</si>
  <si>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</si>
  <si>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</si>
  <si>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</si>
  <si>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</si>
  <si>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</si>
  <si>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</si>
  <si>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</si>
  <si>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</si>
  <si>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</si>
  <si>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</si>
  <si>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</si>
  <si>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</si>
  <si>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</si>
  <si>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</si>
  <si>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</si>
  <si>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</si>
  <si>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</si>
  <si>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</si>
  <si>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</si>
  <si>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</si>
  <si>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</si>
  <si>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</si>
  <si>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</si>
  <si>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</si>
  <si>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</si>
  <si>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</si>
  <si>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</si>
  <si>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</si>
  <si>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</si>
  <si>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</si>
  <si>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</si>
  <si>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</si>
  <si>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</si>
  <si>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</si>
  <si>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</si>
  <si>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</si>
  <si>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</si>
  <si>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VRN</t>
  </si>
  <si>
    <t>STA</t>
  </si>
  <si>
    <t>1</t>
  </si>
  <si>
    <t>{c8c129d2-b58b-404f-987f-0a059e58276c}</t>
  </si>
  <si>
    <t>2</t>
  </si>
  <si>
    <t>SO 01</t>
  </si>
  <si>
    <t>Oprava koryta</t>
  </si>
  <si>
    <t>{2059b676-449b-4f54-8adf-420a3a00ca73}</t>
  </si>
  <si>
    <t>SO 02</t>
  </si>
  <si>
    <t>Sanace betonů hrázové propusti</t>
  </si>
  <si>
    <t>{a516a28d-cad8-4583-8431-e573bc56873b}</t>
  </si>
  <si>
    <t>KRYCÍ LIST SOUPISU PRACÍ</t>
  </si>
  <si>
    <t>Objekt:</t>
  </si>
  <si>
    <t>SO 00 - VRN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</si>
  <si>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</si>
  <si>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</si>
  <si>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</si>
  <si>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</si>
  <si>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</si>
  <si>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</si>
  <si>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</si>
  <si>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</si>
  <si>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</si>
  <si>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</si>
  <si>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</si>
  <si>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</si>
  <si>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</si>
  <si>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</si>
  <si>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</si>
  <si>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</si>
  <si>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</si>
  <si>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</si>
  <si>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</si>
  <si>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</si>
  <si>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</si>
  <si>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</si>
  <si>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</si>
  <si>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</si>
  <si>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</si>
  <si>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</si>
  <si>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</si>
  <si>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</si>
  <si>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>Rozebrání zpevněných ploch ze silničních dílců</t>
  </si>
  <si>
    <t>m2</t>
  </si>
  <si>
    <t>CS ÚRS 2025 02</t>
  </si>
  <si>
    <t>4</t>
  </si>
  <si>
    <t>89471405</t>
  </si>
  <si>
    <t>PP</t>
  </si>
  <si>
    <t>Rozebírání zpevněných ploch s přemístěním na skládku na vzdálenost do 20 m nebo s naložením na dopravní prostředek ze silničních panelů</t>
  </si>
  <si>
    <t>Online PSC</t>
  </si>
  <si>
    <t>https://podminky.urs.cz/item/CS_URS_2025_02/113151111</t>
  </si>
  <si>
    <t>VV</t>
  </si>
  <si>
    <t>"plochy odečteny z autocadu"</t>
  </si>
  <si>
    <t>"přejezd hráze v místě stavby" 230</t>
  </si>
  <si>
    <t>"přejezd hráze v místě sjezdu na bermu u mostu" 200</t>
  </si>
  <si>
    <t>Součet</t>
  </si>
  <si>
    <t>115101203</t>
  </si>
  <si>
    <t>Čerpání vody na dopravní výšku do 10 m průměrný přítok přes 1 000 do 2 000 l/min</t>
  </si>
  <si>
    <t>hod</t>
  </si>
  <si>
    <t>-1495782357</t>
  </si>
  <si>
    <t>Čerpání vody na dopravní výšku do 10 m s uvažovaným průměrným přítokem přes 1 000 do 2 000 l/min</t>
  </si>
  <si>
    <t>https://podminky.urs.cz/item/CS_URS_2025_02/115101203</t>
  </si>
  <si>
    <t>3</t>
  </si>
  <si>
    <t>115101303</t>
  </si>
  <si>
    <t>Pohotovost čerpací soupravy pro dopravní výšku do 10 m přítok přes 1 000 do 2 000 l/min</t>
  </si>
  <si>
    <t>den</t>
  </si>
  <si>
    <t>750489161</t>
  </si>
  <si>
    <t>Pohotovost záložní čerpací soupravy pro dopravní výšku do 10 m s uvažovaným průměrným přítokem přes 1 000 do 2 000 l/min</t>
  </si>
  <si>
    <t>https://podminky.urs.cz/item/CS_URS_2025_02/115101303</t>
  </si>
  <si>
    <t>Zakládání</t>
  </si>
  <si>
    <t>213141111_R</t>
  </si>
  <si>
    <t>Zřízení vrstvy z geotextilie - dodávka, montáž a demontáž</t>
  </si>
  <si>
    <t>2073323458</t>
  </si>
  <si>
    <t>Zřízení a následné odstranění vrstvy z geotextilie (včetně likvidace)</t>
  </si>
  <si>
    <t>P</t>
  </si>
  <si>
    <t>Poznámka k položce:_x000d_
Geotextilie pod štěrkové lože provizorního zpevnění hráze silničními panely v místě nutného pojezdu stavební mechanizace (viz výkres C.4).</t>
  </si>
  <si>
    <t xml:space="preserve">"plochy odečteny z autocadu" </t>
  </si>
  <si>
    <t xml:space="preserve">"přejezd hráze v místě stavby" 230 </t>
  </si>
  <si>
    <t xml:space="preserve">"přejezd hráze v místě sjezdu na bermu u mostu" 200 </t>
  </si>
  <si>
    <t xml:space="preserve">Součet </t>
  </si>
  <si>
    <t>5</t>
  </si>
  <si>
    <t>291211111</t>
  </si>
  <si>
    <t>Zřízení plochy ze silničních panelů do lože tl 50 mm z kameniva</t>
  </si>
  <si>
    <t>1897474816</t>
  </si>
  <si>
    <t>Zřízení zpevněné plochy ze silničních panelů osazených do lože tl. 50 mm z kameniva</t>
  </si>
  <si>
    <t>https://podminky.urs.cz/item/CS_URS_2025_02/291211111</t>
  </si>
  <si>
    <t>6</t>
  </si>
  <si>
    <t>M</t>
  </si>
  <si>
    <t>59381136</t>
  </si>
  <si>
    <t>panel silniční 2,00x1,00x0,15m</t>
  </si>
  <si>
    <t>kus</t>
  </si>
  <si>
    <t>128</t>
  </si>
  <si>
    <t>-1485789388</t>
  </si>
  <si>
    <t>"předpokládá se obratovost 3"</t>
  </si>
  <si>
    <t>430/3/2</t>
  </si>
  <si>
    <t>"zaokrouhlena na celé ks" 72</t>
  </si>
  <si>
    <t>Vedlejší rozpočtové náklady</t>
  </si>
  <si>
    <t>7</t>
  </si>
  <si>
    <t>011303000_R</t>
  </si>
  <si>
    <t>Archeologická činnost</t>
  </si>
  <si>
    <t>kpl</t>
  </si>
  <si>
    <t>1024</t>
  </si>
  <si>
    <t>1420560167</t>
  </si>
  <si>
    <t xml:space="preserve">Archeologická činnost </t>
  </si>
  <si>
    <t xml:space="preserve">Poznámka k položce:_x000d_
- provedení archeologického výzkumu, včetně oznámení o termínu zahájení zemních prací Archeologickému ústavu. </t>
  </si>
  <si>
    <t>8</t>
  </si>
  <si>
    <t>012103000_R</t>
  </si>
  <si>
    <t>Geodetické práce před výstavbou</t>
  </si>
  <si>
    <t>-1560802561</t>
  </si>
  <si>
    <t>Poznámka k položce:_x000d_
Vytyčení stavby (případně pozemků nebo provedení jiných geodetických prací) odborně způsobilou osobou v oboru zeměměřictví.</t>
  </si>
  <si>
    <t>9</t>
  </si>
  <si>
    <t>012303000_R</t>
  </si>
  <si>
    <t>Geodetické práce po výstavbě</t>
  </si>
  <si>
    <t>1389232993</t>
  </si>
  <si>
    <t>Poznámka k položce:_x000d_
Zpracování a předání zaměření skutečného provedení stavby (2x paré + 1x v el. podobě a to i v editovatelném formátu dat, na běžném dat. nosiči) včetně ověření dle zákona č. 2001/1994 Sb., o zeměměřičství.</t>
  </si>
  <si>
    <t>10</t>
  </si>
  <si>
    <t>013254000_R</t>
  </si>
  <si>
    <t>Dokumentace skutečného provedení stavby</t>
  </si>
  <si>
    <t>soubor</t>
  </si>
  <si>
    <t>-1910843835</t>
  </si>
  <si>
    <t>Dokumentace skutečného provedení stavby, včetně fotodokumentace stavby</t>
  </si>
  <si>
    <t>Poznámka k položce:_x000d_
Zpracování a předání dokum. skutečného provedení stavby vč. fotodokumentace (2 paré + 1 v el. podobě a to i v editovatelných formátech dat, na běžném nosiči) v rozsahu odpovídajícím příslušným právním předpisům.</t>
  </si>
  <si>
    <t>11</t>
  </si>
  <si>
    <t>013274000_R</t>
  </si>
  <si>
    <t>Kompletní pasportizace objektů a nemovitostí sousedících se stavbou</t>
  </si>
  <si>
    <t>1781215476</t>
  </si>
  <si>
    <t xml:space="preserve">Poznámka k položce:_x000d_
Fotodokumentace stavu před započetím prací. Především stav hráze a přístupových tras (zejména v místech přejezdu hráze), budovy, mosty, ploty, komunikace, dřeviny, zařízení technické infrastruktury a další objekty v okolí toku._x000d_
Pasportizace hráze, tzn. výškové geodetické zaměření tělesa hráze (osa hráze, návodní a vzdušní hrana) v rozsahu min. 15,0 m na každou stranu od hrázové propusti (tj. po vodě i proti vodě) a 30 m nad mostem přes řeku Dyji, kde bude druhé místo nezbytného přejezdu hráze v rámci zajištění přístupu ke stavbě. _x000d_
Po dokončení stavby bude provedena pasportizace nová ve stejném rozsahu jako před zahájením stavby a provedeno srovnání. _x000d_
</t>
  </si>
  <si>
    <t>013294000_R</t>
  </si>
  <si>
    <t>Zpracování havarijního a povodňového plánu</t>
  </si>
  <si>
    <t>-336386388</t>
  </si>
  <si>
    <t xml:space="preserve">Poznámka k položce:_x000d_
- návrh a schválení havarijního a povodňového plánu příslušným orgánem státní správy _x000d_
- provedení opatření vyplvajících z havarijního a povodňového plánu. _x000d_
</t>
  </si>
  <si>
    <t>13</t>
  </si>
  <si>
    <t>030001000_R</t>
  </si>
  <si>
    <t>Zařízení staveniště</t>
  </si>
  <si>
    <t>2066962849</t>
  </si>
  <si>
    <t xml:space="preserve">Poznámka k položce:_x000d_
- zřízení, provoz a likvidace zařízení staveniště, vybavení staveniště, úprava terénu po odstranění staveniště_x000d_
- zajištění umístění štítku o povolení stavby_x000d_
</t>
  </si>
  <si>
    <t>14</t>
  </si>
  <si>
    <t>034303000_R</t>
  </si>
  <si>
    <t>Dopravní značení na staveništi</t>
  </si>
  <si>
    <t>-256158799</t>
  </si>
  <si>
    <t xml:space="preserve">Poznámka k položce:_x000d_
Zajištění DIO včetně dopravního značení dle potřeby. Položka obsahuje dodávku, montáž, demontáž značení a případnou úpravu ploch pro dočasné dopravní značení. _x000d_
Položka uvažuje s dopravním značením pro celé staveniště. _x000d_
V položce je zahrnuto i případné přesouvání dopravního značení při provádění stavby po úsecích. _x000d_
Položka obsahuje kompletní zajištění dopravní bezpečnosti stavby a to včetně případného zajištění ZUK a související inženýrské činnosti a poplatků. </t>
  </si>
  <si>
    <t>15</t>
  </si>
  <si>
    <t>041002000_R</t>
  </si>
  <si>
    <t>Zajištění biologického dozoru při výstavbě odborně způsobilou osobou</t>
  </si>
  <si>
    <t>-1601196840</t>
  </si>
  <si>
    <t>Poznámka k položce:_x000d_
Kompletní činnost biologického dozoru po celou dobu stavby včetně monitoringu živočichů a případného transferu.</t>
  </si>
  <si>
    <t>16</t>
  </si>
  <si>
    <t>094002000_R</t>
  </si>
  <si>
    <t>Protokolární předání stavbou dotčených pozemků</t>
  </si>
  <si>
    <t>27158558</t>
  </si>
  <si>
    <t>Poznámka k položce:_x000d_
- včetně komunikací, uvedení do původního stavu, zpět jejich vlastníkům</t>
  </si>
  <si>
    <t>17</t>
  </si>
  <si>
    <t>094104000_R</t>
  </si>
  <si>
    <t xml:space="preserve">Zajištění plnění povinností dle zák. č. 309/2006 Sb. </t>
  </si>
  <si>
    <t>648002822</t>
  </si>
  <si>
    <t xml:space="preserve">Poznámka k položce:_x000d_
Opatření vyplývající z plánu BOZP. </t>
  </si>
  <si>
    <t>18</t>
  </si>
  <si>
    <t>R01</t>
  </si>
  <si>
    <t>Zajištění stavebního prostoru a převedení vody</t>
  </si>
  <si>
    <t>-1565502156</t>
  </si>
  <si>
    <t xml:space="preserve">Poznámka k položce:_x000d_
Zajímkování stavebního prostoru pro provedení dlažeb, ŽB pasů a sanaci betonů hrázové propusti, včetně kompletního převedení průtoků ve vodním toku během stavby. Projekt předpokládá převedení vody potrubím (DN 400), zhotovení hrázek z pytlů s pískem/zemních hrázek s těsněním a ostatní zemní práce za účelem řádného provedení díla. Případně dle návrhu zhotovitele, který však bude předem odsouhlasen stavebním dozorem ivestora. _x000d_
Platí pro celou stavbu (všechny SO)._x000d_
</t>
  </si>
  <si>
    <t>19</t>
  </si>
  <si>
    <t>R02</t>
  </si>
  <si>
    <t>Zřízení a odstranění provizorních sjezdů do koryta</t>
  </si>
  <si>
    <t>-1987062448</t>
  </si>
  <si>
    <t>Poznámka k položce:_x000d_
Umístění sjezdů viiz situace C.4 ZOV.</t>
  </si>
  <si>
    <t>20</t>
  </si>
  <si>
    <t>R03</t>
  </si>
  <si>
    <t>Zajištění rozborů pro výkopek dle platné legislativy pro jeho následnou manipulaci</t>
  </si>
  <si>
    <t>1614202593</t>
  </si>
  <si>
    <t>R04</t>
  </si>
  <si>
    <t>Průběžné čištění a údržba dotčených komunikací</t>
  </si>
  <si>
    <t>-1922612946</t>
  </si>
  <si>
    <t>Poznámka k položce:_x000d_
Přístupové komunikace budou udržovány v čistém stavu - jakékoli zněčištění v důsledku prací bude průběžně odstraňováno.</t>
  </si>
  <si>
    <t>SO 01 - Oprava koryta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</si>
  <si>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</si>
  <si>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</si>
  <si>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</si>
  <si>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</si>
  <si>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</si>
  <si>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114203103</t>
  </si>
  <si>
    <t>Rozebrání dlažeb z lomového kamene nebo betonových tvárnic do cementové malty</t>
  </si>
  <si>
    <t>m3</t>
  </si>
  <si>
    <t>381923234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</si>
  <si>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</si>
  <si>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https://podminky.urs.cz/item/CS_URS_2025_02/114203103</t>
  </si>
  <si>
    <t>"výpočet viz kubaturový list souhrn"</t>
  </si>
  <si>
    <t>70,74</t>
  </si>
  <si>
    <t>121112003</t>
  </si>
  <si>
    <t>Sejmutí ornice tl vrstvy do 200 mm ručně</t>
  </si>
  <si>
    <t>-268367644</t>
  </si>
  <si>
    <t>Sejmutí ornice ručně při souvislé ploše, tl. vrstvy do 200 mm</t>
  </si>
  <si>
    <t>https://podminky.urs.cz/item/CS_URS_2025_02/121112003</t>
  </si>
  <si>
    <t>"plochy odečteny z autocadu a kubaturového listu souhrn"</t>
  </si>
  <si>
    <t>"svah"0,42</t>
  </si>
  <si>
    <t>"pláň" 7,26</t>
  </si>
  <si>
    <t>121151103</t>
  </si>
  <si>
    <t>Sejmutí ornice plochy do 100 m2 tl vrstvy do 200 mm strojně</t>
  </si>
  <si>
    <t>-1600172547</t>
  </si>
  <si>
    <t>Sejmutí ornice strojně při souvislé ploše do 100 m2, tl. vrstvy do 200 mm</t>
  </si>
  <si>
    <t>https://podminky.urs.cz/item/CS_URS_2025_02/121151103</t>
  </si>
  <si>
    <t>"plochy odečteny z autocadu a kubaturových listů "</t>
  </si>
  <si>
    <t>"svah"12,84</t>
  </si>
  <si>
    <t>"pláň" 161-7,26</t>
  </si>
  <si>
    <t>122211101</t>
  </si>
  <si>
    <t>Odkopávky a prokopávky v hornině třídy těžitelnosti I, skupiny 3 ručně</t>
  </si>
  <si>
    <t>-1243800217</t>
  </si>
  <si>
    <t>Odkopávky a prokopávky ručně zapažené i nezapažené v hornině třídy těžitelnosti I skupiny 3</t>
  </si>
  <si>
    <t>https://podminky.urs.cz/item/CS_URS_2025_02/122211101</t>
  </si>
  <si>
    <t>1,11</t>
  </si>
  <si>
    <t>"očištěni zeminy sesunuté na zhlaví čela hrázové propusti" 1</t>
  </si>
  <si>
    <t>122251104</t>
  </si>
  <si>
    <t>Odkopávky a prokopávky nezapažené v hornině třídy těžitelnosti I skupiny 3 objem do 500 m3 strojně</t>
  </si>
  <si>
    <t>1744155296</t>
  </si>
  <si>
    <t>Odkopávky a prokopávky nezapažené strojně v hornině třídy těžitelnosti I skupiny 3 přes 100 do 500 m3</t>
  </si>
  <si>
    <t>https://podminky.urs.cz/item/CS_URS_2025_02/122251104</t>
  </si>
  <si>
    <t>"výměry odečteny z autocadu a kubaturového listu souhrn"</t>
  </si>
  <si>
    <t>"objem z profilů toku" 125,18</t>
  </si>
  <si>
    <t>"zaústění" 182,4</t>
  </si>
  <si>
    <t>"zemina zhlaví" 1</t>
  </si>
  <si>
    <t>"výkop pro pasy" 14,15</t>
  </si>
  <si>
    <t>162351103</t>
  </si>
  <si>
    <t>Vodorovné přemístění přes 50 do 500 m výkopku/sypaniny z horniny třídy těžitelnosti I skupiny 1 až 3</t>
  </si>
  <si>
    <t>1178122982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</si>
  <si>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</si>
  <si>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</si>
  <si>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"výkop" 453,84</t>
  </si>
  <si>
    <t>"násep" -161,99</t>
  </si>
  <si>
    <t>167151111</t>
  </si>
  <si>
    <t>Nakládání výkopku z hornin třídy těžitelnosti I skupiny 1 až 3 přes 100 m3</t>
  </si>
  <si>
    <t>-1446303841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</si>
  <si>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</si>
  <si>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</si>
  <si>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"-násep" -161,99</t>
  </si>
  <si>
    <t>171251201</t>
  </si>
  <si>
    <t>Uložení sypaniny na skládky nebo meziskládky</t>
  </si>
  <si>
    <t>1363772334</t>
  </si>
  <si>
    <t>Uložení sypaniny na skládky nebo meziskládky bez hutnění s upravením uložené sypaniny do předepsaného tvaru</t>
  </si>
  <si>
    <t>https://podminky.urs.cz/item/CS_URS_2025_02/171251201</t>
  </si>
  <si>
    <t>"výžpočet viz kubaturový list souhrn"</t>
  </si>
  <si>
    <t>174111101</t>
  </si>
  <si>
    <t>Zásyp jam, šachet rýh nebo kolem objektů sypaninou se zhutněním ručně</t>
  </si>
  <si>
    <t>-88161542</t>
  </si>
  <si>
    <t>Zásyp sypaninou z jakékoliv horniny ručně s uložením výkopku ve vrstvách se zhutněním jam, šachet, rýh nebo kolem objektů v těchto vykopávkách</t>
  </si>
  <si>
    <t>https://podminky.urs.cz/item/CS_URS_2025_02/174111101</t>
  </si>
  <si>
    <t>0,05</t>
  </si>
  <si>
    <t>174151101</t>
  </si>
  <si>
    <t>Zásyp jam, šachet rýh nebo kolem objektů sypaninou se zhutněním</t>
  </si>
  <si>
    <t>-1881967714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</si>
  <si>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</si>
  <si>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</si>
  <si>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"objem z profilů toku" 17,79</t>
  </si>
  <si>
    <t>"násep pro pasy" 144,15</t>
  </si>
  <si>
    <t>181311103</t>
  </si>
  <si>
    <t>Rozprostření ornice tl vrstvy do 200 mm v rovině nebo ve svahu do 1:5 ručně</t>
  </si>
  <si>
    <t>915716266</t>
  </si>
  <si>
    <t>Rozprostření a urovnání ornice v rovině nebo ve svahu sklonu do 1:5 ručně při souvislé ploše, tl. vrstvy do 200 mm</t>
  </si>
  <si>
    <t>https://podminky.urs.cz/item/CS_URS_2025_02/181311103</t>
  </si>
  <si>
    <t>"plocha odečtena z autocadu"</t>
  </si>
  <si>
    <t>7,26</t>
  </si>
  <si>
    <t>181351003</t>
  </si>
  <si>
    <t>Rozprostření ornice tl vrstvy do 200 mm pl do 100 m2 v rovině nebo ve svahu do 1:5 strojně</t>
  </si>
  <si>
    <t>-1680003182</t>
  </si>
  <si>
    <t>Rozprostření a urovnání ornice v rovině nebo ve svahu sklonu do 1:5 strojně při souvislé ploše do 100 m2, tl. vrstvy do 200 mm</t>
  </si>
  <si>
    <t>https://podminky.urs.cz/item/CS_URS_2025_02/181351003</t>
  </si>
  <si>
    <t>161-7,26</t>
  </si>
  <si>
    <t>181411121</t>
  </si>
  <si>
    <t>Založení lučního trávníku výsevem pl do 1000 m2 v rovině a ve svahu do 1:5</t>
  </si>
  <si>
    <t>1294782600</t>
  </si>
  <si>
    <t>Založení trávníku na půdě předem připravené plochy do 1000 m2 výsevem včetně utažení lučního v rovině nebo na svahu do 1:5</t>
  </si>
  <si>
    <t>https://podminky.urs.cz/item/CS_URS_2025_02/181411121</t>
  </si>
  <si>
    <t>"plocha odečteny z autocadu"</t>
  </si>
  <si>
    <t>161</t>
  </si>
  <si>
    <t>00572100</t>
  </si>
  <si>
    <t>osivo jetelotráva intenzivní víceletá</t>
  </si>
  <si>
    <t>kg</t>
  </si>
  <si>
    <t>1158173019</t>
  </si>
  <si>
    <t>161*0,025 'Přepočtené koeficientem množství</t>
  </si>
  <si>
    <t>181411123</t>
  </si>
  <si>
    <t>Založení lučního trávníku výsevem pl do 1000 m2 ve svahu přes 1:2 do 1:1</t>
  </si>
  <si>
    <t>1895926929</t>
  </si>
  <si>
    <t>Založení trávníku na půdě předem připravené plochy do 1000 m2 výsevem včetně utažení lučního na svahu přes 1:2 do 1:1</t>
  </si>
  <si>
    <t>https://podminky.urs.cz/item/CS_URS_2025_02/181411123</t>
  </si>
  <si>
    <t>"plocha odečtena z kubaturového listu souhrn"</t>
  </si>
  <si>
    <t>13,26</t>
  </si>
  <si>
    <t>-1964729881</t>
  </si>
  <si>
    <t>13,26*0,025 'Přepočtené koeficientem množství</t>
  </si>
  <si>
    <t>181912111</t>
  </si>
  <si>
    <t>Úprava pláně v hornině třídy těžitelnosti I skupiny 3 bez zhutnění ručně</t>
  </si>
  <si>
    <t>-1509020937</t>
  </si>
  <si>
    <t>Úprava pláně vyrovnáním výškových rozdílů ručně v hornině třídy těžitelnosti I skupiny 3 bez zhutnění</t>
  </si>
  <si>
    <t>https://podminky.urs.cz/item/CS_URS_2025_02/181912111</t>
  </si>
  <si>
    <t>"plocha odečtena z kubatorového listu souhrn"</t>
  </si>
  <si>
    <t>181951111</t>
  </si>
  <si>
    <t>Úprava pláně v hornině třídy těžitelnosti I skupiny 1 až 3 bez zhutnění strojně</t>
  </si>
  <si>
    <t>721662301</t>
  </si>
  <si>
    <t>Úprava pláně vyrovnáním výškových rozdílů strojně v hornině třídy těžitelnosti I, skupiny 1 až 3 bez zhutnění</t>
  </si>
  <si>
    <t>https://podminky.urs.cz/item/CS_URS_2025_02/181951111</t>
  </si>
  <si>
    <t>182112121</t>
  </si>
  <si>
    <t>Svahování v zářezech v hornině třídy těžitelnosti I skupiny 3 ručně</t>
  </si>
  <si>
    <t>-1223563964</t>
  </si>
  <si>
    <t>Svahování trvalých svahů do projektovaných profilů ručně s potřebným přemístěním výkopku při svahování v zářezech v hornině třídy těžitelnosti I skupiny 3</t>
  </si>
  <si>
    <t>https://podminky.urs.cz/item/CS_URS_2025_02/182112121</t>
  </si>
  <si>
    <t>0,42</t>
  </si>
  <si>
    <t>182151111</t>
  </si>
  <si>
    <t>Svahování v zářezech v hornině třídy těžitelnosti I skupiny 1 až 3 strojně</t>
  </si>
  <si>
    <t>1765865167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</si>
  <si>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</si>
  <si>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</si>
  <si>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12,84</t>
  </si>
  <si>
    <t>182311123</t>
  </si>
  <si>
    <t>Rozprostření ornice ve svahu přes 1:5 tl vrstvy do 200 mm ručně</t>
  </si>
  <si>
    <t>-331615130</t>
  </si>
  <si>
    <t>Rozprostření a urovnání ornice ve svahu sklonu přes 1:5 ručně při souvislé ploše, tl. vrstvy do 200 mm</t>
  </si>
  <si>
    <t>https://podminky.urs.cz/item/CS_URS_2025_02/182311123</t>
  </si>
  <si>
    <t>22</t>
  </si>
  <si>
    <t>182351023</t>
  </si>
  <si>
    <t>Rozprostření ornice pl do 100 m2 ve svahu přes 1:5 tl vrstvy do 200 mm strojně</t>
  </si>
  <si>
    <t>146782325</t>
  </si>
  <si>
    <t>Rozprostření a urovnání ornice ve svahu sklonu přes 1:5 strojně při souvislé ploše do 100 m2, tl. vrstvy do 200 mm</t>
  </si>
  <si>
    <t>https://podminky.urs.cz/item/CS_URS_2025_02/182351023</t>
  </si>
  <si>
    <t>23</t>
  </si>
  <si>
    <t>213311113</t>
  </si>
  <si>
    <t>Polštáře zhutněné pod základy z kameniva drceného frakce 16 až 63 mm</t>
  </si>
  <si>
    <t>960445476</t>
  </si>
  <si>
    <t>Polštáře zhutněné pod základy z kameniva hrubého drceného, frakce 16 - 63 mm</t>
  </si>
  <si>
    <t>https://podminky.urs.cz/item/CS_URS_2025_02/213311113</t>
  </si>
  <si>
    <t>"Výpočet viz z kubatorový list objektů"</t>
  </si>
  <si>
    <t>(19,5+12,1)*0,5</t>
  </si>
  <si>
    <t>Svislé a kompletní konstrukce</t>
  </si>
  <si>
    <t>24</t>
  </si>
  <si>
    <t>321321116</t>
  </si>
  <si>
    <t>Konstrukce vodních staveb ze ŽB mrazuvzdorného tř. C 30/37</t>
  </si>
  <si>
    <t>1208656886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</si>
  <si>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</si>
  <si>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https://podminky.urs.cz/item/CS_URS_2025_02/321321116</t>
  </si>
  <si>
    <t>"výpočet viz kubaturový list objektů"</t>
  </si>
  <si>
    <t>15,1+3,9</t>
  </si>
  <si>
    <t>25</t>
  </si>
  <si>
    <t>321351010</t>
  </si>
  <si>
    <t>Bednění konstrukcí vodních staveb rovinné - zřízení</t>
  </si>
  <si>
    <t>1585326779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</si>
  <si>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</si>
  <si>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</si>
  <si>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69,1+29,9</t>
  </si>
  <si>
    <t>26</t>
  </si>
  <si>
    <t>321352010</t>
  </si>
  <si>
    <t>Bednění konstrukcí vodních staveb rovinné - odstranění</t>
  </si>
  <si>
    <t>-1591100279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</si>
  <si>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</si>
  <si>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</si>
  <si>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27</t>
  </si>
  <si>
    <t>321366111</t>
  </si>
  <si>
    <t>Výztuž železobetonových konstrukcí vodních staveb z oceli 10 505 D do 12 mm</t>
  </si>
  <si>
    <t>t</t>
  </si>
  <si>
    <t>-845747301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</si>
  <si>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</si>
  <si>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https://podminky.urs.cz/item/CS_URS_2025_02/321366111</t>
  </si>
  <si>
    <t>"množství odečteno z kubaturového listu objektů"</t>
  </si>
  <si>
    <t>0,304+0,081</t>
  </si>
  <si>
    <t>28</t>
  </si>
  <si>
    <t>321368211</t>
  </si>
  <si>
    <t>Výztuž železobetonových konstrukcí vodních staveb ze svařovaných sítí</t>
  </si>
  <si>
    <t>284074707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</si>
  <si>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</si>
  <si>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</si>
  <si>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0,702+0,189</t>
  </si>
  <si>
    <t>"ztratné 30%" (0,702+0,189)*0,3</t>
  </si>
  <si>
    <t>29</t>
  </si>
  <si>
    <t>R05</t>
  </si>
  <si>
    <t xml:space="preserve">Trojhranná lišta dutá 20 mm do bednění </t>
  </si>
  <si>
    <t>m</t>
  </si>
  <si>
    <t>-138128203</t>
  </si>
  <si>
    <t xml:space="preserve">Trojhranná lišta dutá 20 mm, opakovaně použitelná trojhranná lišta z odolného PVC  s otvory pro hřebíky. Použití k tvorbě pohledových hran s úhlem 45 ° na betonových konstrukcích. Dodávka i montáž.
</t>
  </si>
  <si>
    <t>Poznámka k položce:_x000d_
Lišta do bednění pro zkosení pohledových hran betonu stabilizčních pasů.</t>
  </si>
  <si>
    <t>"délka odečtena z kubaturového listu objektů"</t>
  </si>
  <si>
    <t>28,2+20</t>
  </si>
  <si>
    <t>Vodorovné konstrukce</t>
  </si>
  <si>
    <t>30</t>
  </si>
  <si>
    <t>451317112</t>
  </si>
  <si>
    <t>Podklad pod dlažbu z betonu prostého pro prostředí s mrazovými cykly C 25/30 tl přes 100 do 150 mm</t>
  </si>
  <si>
    <t>-1582971426</t>
  </si>
  <si>
    <t>Podklad pod dlažbu z betonu prostého pro prostředí s mrazovými cykly tř. C 25/30 tl. přes 100 do 150 mm</t>
  </si>
  <si>
    <t>https://podminky.urs.cz/item/CS_URS_2025_02/451317112</t>
  </si>
  <si>
    <t>268,15</t>
  </si>
  <si>
    <t>31</t>
  </si>
  <si>
    <t>451571111</t>
  </si>
  <si>
    <t>Lože pod dlažby ze štěrkopísku vrstva tl do 100 mm</t>
  </si>
  <si>
    <t>2013189440</t>
  </si>
  <si>
    <t>Lože pod dlažby ze štěrkopísků, tl. vrstvy do 100 mm</t>
  </si>
  <si>
    <t>https://podminky.urs.cz/item/CS_URS_2025_02/451571111</t>
  </si>
  <si>
    <t>32</t>
  </si>
  <si>
    <t>457312811</t>
  </si>
  <si>
    <t>Těsnící vrstva z betonu mrazuvzdorného tř. C 25/30 tl do 100 mm</t>
  </si>
  <si>
    <t>1851131543</t>
  </si>
  <si>
    <t>Těsnicí nebo opevňovací vrstva z prostého betonu pro prostředí s mrazovými cykly tř. C 25/30, tl. vrstvy 100 mm</t>
  </si>
  <si>
    <t>https://podminky.urs.cz/item/CS_URS_2025_02/457312811</t>
  </si>
  <si>
    <t>"plocha odečtena z kubaturového listu objektů"</t>
  </si>
  <si>
    <t>19,5+12,1</t>
  </si>
  <si>
    <t>33</t>
  </si>
  <si>
    <t>462514161</t>
  </si>
  <si>
    <t>Zához z lomového kamene záhozového hmotnost kamenů přes 500 kg bez výplně</t>
  </si>
  <si>
    <t>-834833902</t>
  </si>
  <si>
    <t>Zához z lomového kamene neupraveného provedený ze břehu nebo z lešení, do sucha nebo do vody záhozového, hmotnost jednotlivých kamenů přes 500 kg bez výplně mezer</t>
  </si>
  <si>
    <t>https://podminky.urs.cz/item/CS_URS_2025_02/462514161</t>
  </si>
  <si>
    <t>"plochy odečtena z autocadu a kubaturového listu souhrn"</t>
  </si>
  <si>
    <t>"PF1 až PF2" 14,46</t>
  </si>
  <si>
    <t>"dno zaústění" 1,2*60</t>
  </si>
  <si>
    <t>34</t>
  </si>
  <si>
    <t>462514169</t>
  </si>
  <si>
    <t>Příplatek za urovnání líce záhozu z lomového kamene záhozového přes 500 kg</t>
  </si>
  <si>
    <t>386456663</t>
  </si>
  <si>
    <t>Zához z lomového kamene neupraveného provedený ze břehu nebo z lešení, do sucha nebo do vody záhozového, hmotnost jednotlivých kamenů přes 500 kg Příplatek k ceně za urovnání líce záhozu</t>
  </si>
  <si>
    <t>https://podminky.urs.cz/item/CS_URS_2025_02/462514169</t>
  </si>
  <si>
    <t>"PF1 až PF2" 14,46/1,2</t>
  </si>
  <si>
    <t>"dno zaústění" 60</t>
  </si>
  <si>
    <t>35</t>
  </si>
  <si>
    <t>463211152</t>
  </si>
  <si>
    <t>Rovnanina objemu přes 3 m3 z lomového kamene tříděného hmotnosti přes 80 do 200 kg s urovnáním líce</t>
  </si>
  <si>
    <t>-715156902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</si>
  <si>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</si>
  <si>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https://podminky.urs.cz/item/CS_URS_2025_02/463211152</t>
  </si>
  <si>
    <t>"objem odečten z kubaturového listu souhrn"</t>
  </si>
  <si>
    <t>3,21</t>
  </si>
  <si>
    <t>36</t>
  </si>
  <si>
    <t>463211158</t>
  </si>
  <si>
    <t>Rovnanina objemu přes 3 m3 z lomového kamene tříděného hmotnosti přes 500 kg s urovnáním líce</t>
  </si>
  <si>
    <t>-14480369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</si>
  <si>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</si>
  <si>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https://podminky.urs.cz/item/CS_URS_2025_02/463211158</t>
  </si>
  <si>
    <t>"PF1 až PF2" 23,71</t>
  </si>
  <si>
    <t>"Svahy zaústění"0,8*115*1,2</t>
  </si>
  <si>
    <t>37</t>
  </si>
  <si>
    <t>465513227</t>
  </si>
  <si>
    <t>Dlažba z lomového kamene na cementovou maltu s vyspárováním tl 250 mm pro hráze</t>
  </si>
  <si>
    <t>181571687</t>
  </si>
  <si>
    <t>Dlažba z lomového kamene lomařsky upraveného na cementovou maltu, s vyspárováním cementovou maltou, tl. kamene 250 mm</t>
  </si>
  <si>
    <t>https://podminky.urs.cz/item/CS_URS_2025_02/465513227</t>
  </si>
  <si>
    <t>Ostatní konstrukce a práce, bourání</t>
  </si>
  <si>
    <t>38</t>
  </si>
  <si>
    <t>966021112</t>
  </si>
  <si>
    <t>Bourání konstrukcí LTM zdiva kamenného na MC ručně</t>
  </si>
  <si>
    <t>-909080110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</si>
  <si>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</si>
  <si>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https://podminky.urs.cz/item/CS_URS_2025_02/966021112</t>
  </si>
  <si>
    <t>0,59</t>
  </si>
  <si>
    <t>997</t>
  </si>
  <si>
    <t>Přesun sutě</t>
  </si>
  <si>
    <t>39</t>
  </si>
  <si>
    <t>997013862</t>
  </si>
  <si>
    <t>Poplatek za uložení stavebního odpadu na recyklační skládce (skládkovné) z armovaného betonu kód odpadu 17 01 01</t>
  </si>
  <si>
    <t>1039767336</t>
  </si>
  <si>
    <t>Poplatek za uložení stavebního odpadu na recyklační skládce (skládkovné) z armovaného betonu zatříděného do Katalogu odpadů pod kódem 17 01 01</t>
  </si>
  <si>
    <t>https://podminky.urs.cz/item/CS_URS_2025_02/997013862</t>
  </si>
  <si>
    <t>Mezisoučet</t>
  </si>
  <si>
    <t>"počet panelů zaokrouhlen na celé ks" (72*2*0,15)*2,4</t>
  </si>
  <si>
    <t>40</t>
  </si>
  <si>
    <t>997013869_RC</t>
  </si>
  <si>
    <t>Poplatek za uložení stavebního odpadu na recyklační skládce (skládkovné) ze směsí betonu, cihel a keramických výrobků kód odpadu 17 01 07</t>
  </si>
  <si>
    <t>691083219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</si>
  <si>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</si>
  <si>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https://podminky.urs.cz/item/CS_URS_2025_02/997013869_RC</t>
  </si>
  <si>
    <t>71,33*2,4</t>
  </si>
  <si>
    <t>41</t>
  </si>
  <si>
    <t>997013873_RC</t>
  </si>
  <si>
    <t>Poplatek za uložení stavebního odpadu na recyklační skládce (skládkovné) zeminy a kamení zatříděného do Katalogu odpadů pod kódem 17 05 04</t>
  </si>
  <si>
    <t>922058658</t>
  </si>
  <si>
    <t>https://podminky.urs.cz/item/CS_URS_2025_02/997013873_RC</t>
  </si>
  <si>
    <t>"Výpočet viz kubaturový list souhrn"</t>
  </si>
  <si>
    <t>430*0,05*1,9</t>
  </si>
  <si>
    <t>42</t>
  </si>
  <si>
    <t>997321511</t>
  </si>
  <si>
    <t>Vodorovná doprava suti a vybouraných hmot po suchu do 1 km</t>
  </si>
  <si>
    <t>405359319</t>
  </si>
  <si>
    <t>Vodorovná doprava suti a vybouraných hmot bez naložení, s vyložením a hrubým urovnáním po suchu, na vzdálenost do 1 km</t>
  </si>
  <si>
    <t>https://podminky.urs.cz/item/CS_URS_2025_02/997321511</t>
  </si>
  <si>
    <t>"dlažba" 71,33*2,4</t>
  </si>
  <si>
    <t>"beton panelů" (72*2*0,15)*2,4</t>
  </si>
  <si>
    <t>"štěrk z podsypu panelů" (430*0,1)*1,9</t>
  </si>
  <si>
    <t>43</t>
  </si>
  <si>
    <t>997321519</t>
  </si>
  <si>
    <t>Příplatek ZKD 1 km vodorovné dopravy suti a vybouraných hmot po suchu</t>
  </si>
  <si>
    <t>20177789</t>
  </si>
  <si>
    <t>Vodorovná doprava suti a vybouraných hmot bez naložení, s vyložením a hrubým urovnáním po suchu, na vzdálenost Příplatek k cenám za každý další započatý 1 km přes 1 km</t>
  </si>
  <si>
    <t>https://podminky.urs.cz/item/CS_URS_2025_02/997321519</t>
  </si>
  <si>
    <t xml:space="preserve">"štěrk z podsypu panelů" (430*0,05)*1,9 </t>
  </si>
  <si>
    <t>304,535*18</t>
  </si>
  <si>
    <t>998</t>
  </si>
  <si>
    <t>Přesun hmot</t>
  </si>
  <si>
    <t>44</t>
  </si>
  <si>
    <t>998332011</t>
  </si>
  <si>
    <t>Přesun hmot pro úpravy vodních toků a kanály</t>
  </si>
  <si>
    <t>1825839038</t>
  </si>
  <si>
    <t>Přesun hmot pro úpravy vodních toků a kanály, hráze rybníků apod. dopravní vzdálenost do 500 m</t>
  </si>
  <si>
    <t>https://podminky.urs.cz/item/CS_URS_2025_02/998332011</t>
  </si>
  <si>
    <t>SO 02 - Sanace betonů hrázové propusti</t>
  </si>
  <si>
    <t xml:space="preserve">    6 - Úpravy povrchů, podlahy a osazování výplní</t>
  </si>
  <si>
    <t>R06</t>
  </si>
  <si>
    <t>Výměna vodících profilů stavidla, demontáž a zpětná montáž technologie, včetně obnovení nátěru</t>
  </si>
  <si>
    <t>1083874332</t>
  </si>
  <si>
    <t xml:space="preserve">Demontáž technologie, demontáž stávájících ocelových profilů UPE 160 (včetně likvidace) a jejich nahrazení novými shodných parametrů - upevnění kotvami do betonu. Dále bude provedena kompletní revize převodovky - očištění a ošetření povrchu, výměna maznic a srovnání čelních ozubených kol. Součástí položky je také suché abrazivní otrýskání původníhího nátěru konstrukce třídy Sa 2,5 ostroranným pískem a provedení nového nátěru nátěru všech ocelových částí - dvousložková polyamidovým aduktem vytvrzovaná, vysokosušinová, vysoce nanášivá epoxidová nátěrová hmota. Na závěr bude provedena opětovná montáž technologie na nové nosníky, novým spojovacím materiálem z nerezu a nové nerezové čepy. 
</t>
  </si>
  <si>
    <t>Poznámka k položce:_x000d_
Typy a rozměry prvků a konstrukcí budou před výrobou přeměřeny na místě. Zámečnické práce budou provedeny odborným pracovníkem. Viz výkres D.6</t>
  </si>
  <si>
    <t>13010934</t>
  </si>
  <si>
    <t>ocel profilová jakost S235JR (11 375) průřez UPE 160</t>
  </si>
  <si>
    <t>870639303</t>
  </si>
  <si>
    <t>Poznámka k položce:_x000d_
Hmotnost: 17,40 kg/m</t>
  </si>
  <si>
    <t>"Výpočet viz kubaturový list sanace"</t>
  </si>
  <si>
    <t>0,332</t>
  </si>
  <si>
    <t>-595330885</t>
  </si>
  <si>
    <t>-1914852954</t>
  </si>
  <si>
    <t>Úpravy povrchů, podlahy a osazování výplní</t>
  </si>
  <si>
    <t>624631414_R</t>
  </si>
  <si>
    <t>Vyplnění spár těsnicím provazcem z pěnového polyetylénu tl 30 mm</t>
  </si>
  <si>
    <t>990796326</t>
  </si>
  <si>
    <t>Vyplnění spáry těsnicím provazcem z pěnového polyetylénu, šířky 30 mm, včetně dodávky materiálu.</t>
  </si>
  <si>
    <t>Poznámka k položce:_x000d_
Sanace trhliny v hrázové propusti. _x000d_
Viz PD výkres D.6.</t>
  </si>
  <si>
    <t>2,5+2,5+1,5+1,5</t>
  </si>
  <si>
    <t>629992114_R</t>
  </si>
  <si>
    <t>Zatmelení spar v betonové kci š do 30 mm trvale pružným tmelem</t>
  </si>
  <si>
    <t>-1983101905</t>
  </si>
  <si>
    <t>Zatmelení dilatačních spar v betonové konstrukci trvale pružným tmelem, včetně vyčištění spar (vymytí do hloubky), provedení penetračního nátěru a vyplnění spar pěnou pro spáry šířky přes 20 do 30 mm. Včetně dodávky materiálu.</t>
  </si>
  <si>
    <t>Poznámka k položce:_x000d_
Tmel na bázi modifikovaného polymeru silanu, s vysokou adhezí, který je vhodný i pro práci v mokrém prostředí (vlivem vlhkosti dochází k jeho vytvrzení). Použitý tmel musí splňovat pevnost v tlaku min 0,5 MPa, tažnost 600%, tvrdost Shore 25 °Sh A, absorpci pohybu 25 % a odolávat teplotám v rozmezí -40 až 80 °C. _x000d_
Viz PD výkres D.6.</t>
  </si>
  <si>
    <t>934956222_R</t>
  </si>
  <si>
    <t>Výměna výdřevy stavidlové tabule z dubového dřeva tl 120 mm, včetně horního těsnícího trámu z dubového dřeva</t>
  </si>
  <si>
    <t>-1562350244</t>
  </si>
  <si>
    <t xml:space="preserve">Výměna výdřevy stavidlové tabule z dubových fošen na drážku spojených svlaky a horního těsnícího dubového trámu stavidla, tl. 120 mm  s ochranným nátěrem z dubového dřeva. V rámci údržby bude vyměněno také pryžové těsnění stavidla. </t>
  </si>
  <si>
    <t>Poznámka k položce:_x000d_
Typy a rozměry prvků a konstrukcí budou před výrobou přeměřeny na místě. Viz výkres D.6</t>
  </si>
  <si>
    <t>977211111_R</t>
  </si>
  <si>
    <t>Dodatečné prořezání betonových nebo ŽB kcí s výztuží průměru do 16 mm</t>
  </si>
  <si>
    <t>-1677497106</t>
  </si>
  <si>
    <t>Prořezání konstrukcí betonových nebo železobetonových průměru řezané výztuže do 16 mm</t>
  </si>
  <si>
    <t>Poznámka k položce:_x000d_
Proříznutí praskliny v betonu hrázové propusti na šířku 25 mm, za účelem vytvoření dilatační spáry. _x000d_
Viz PD výkres D.6</t>
  </si>
  <si>
    <t>985121122</t>
  </si>
  <si>
    <t>Tryskání degradovaného betonu stěn a rubu kleneb vodou pod tlakem přes 300 do 1250 barů</t>
  </si>
  <si>
    <t>-554833154</t>
  </si>
  <si>
    <t>Tryskání degradovaného betonu stěn, rubu kleneb a podlah vodou pod tlakem přes 300 do 1 250 barů</t>
  </si>
  <si>
    <t>https://podminky.urs.cz/item/CS_URS_2025_02/985121122</t>
  </si>
  <si>
    <t>"plochy odečtyny z autocadu a kubaturového listu sanace"</t>
  </si>
  <si>
    <t>35,3+29,4+4,4+8,2+9,2+20,9+3,4</t>
  </si>
  <si>
    <t>985121222</t>
  </si>
  <si>
    <t>Tryskání degradovaného betonu líce kleneb vodou pod tlakem přes 300 do 1250 barů</t>
  </si>
  <si>
    <t>-736953086</t>
  </si>
  <si>
    <t>Tryskání degradovaného betonu líce kleneb a podhledů vodou pod tlakem přes 300 do 1 250 barů</t>
  </si>
  <si>
    <t>https://podminky.urs.cz/item/CS_URS_2025_02/985121222</t>
  </si>
  <si>
    <t>29,4</t>
  </si>
  <si>
    <t>985121911</t>
  </si>
  <si>
    <t>Příplatek k tryskání degradovaného betonu za práci ve stísněném prostoru</t>
  </si>
  <si>
    <t>-210840385</t>
  </si>
  <si>
    <t>Tryskání degradovaného betonu Příplatek k cenám za práci ve stísněném prostoru</t>
  </si>
  <si>
    <t>https://podminky.urs.cz/item/CS_URS_2025_02/985121911</t>
  </si>
  <si>
    <t>29,4+35,3+29,4</t>
  </si>
  <si>
    <t>985311113</t>
  </si>
  <si>
    <t>Reprofilace stěn cementovou sanační maltou tl přes 20 do 30 mm</t>
  </si>
  <si>
    <t>351251833</t>
  </si>
  <si>
    <t>Reprofilace betonu sanačními maltami na cementové bázi ručně stěn, tloušťky přes 20 do 30 mm</t>
  </si>
  <si>
    <t>https://podminky.urs.cz/item/CS_URS_2025_02/985311113</t>
  </si>
  <si>
    <t>35,3+9,2+20,9</t>
  </si>
  <si>
    <t>985311213</t>
  </si>
  <si>
    <t>Reprofilace líce kleneb a podhledů cementovou sanační maltou tl přes 20 do 30 mm</t>
  </si>
  <si>
    <t>144766763</t>
  </si>
  <si>
    <t>Reprofilace betonu sanačními maltami na cementové bázi ručně líce kleneb a podhledů, tloušťky přes 20 do 30 mm</t>
  </si>
  <si>
    <t>https://podminky.urs.cz/item/CS_URS_2025_02/985311213</t>
  </si>
  <si>
    <t>985311313</t>
  </si>
  <si>
    <t>Reprofilace rubu kleneb a podlah cementovou sanační maltou tl přes 20 do 30 mm</t>
  </si>
  <si>
    <t>-728382937</t>
  </si>
  <si>
    <t>Reprofilace betonu sanačními maltami na cementové bázi ručně rubu kleneb a podlah, tloušťky přes 20 do 30 mm</t>
  </si>
  <si>
    <t>https://podminky.urs.cz/item/CS_URS_2025_02/985311313</t>
  </si>
  <si>
    <t>29,4+4,4+8,2+3,4</t>
  </si>
  <si>
    <t>985311911</t>
  </si>
  <si>
    <t>Příplatek při reprofilaci sanační maltou za práci ve stísněném prostoru</t>
  </si>
  <si>
    <t>-1684088480</t>
  </si>
  <si>
    <t>Reprofilace betonu sanačními maltami na cementové bázi ručně Příplatek k cenám za práci ve stísněném prostoru</t>
  </si>
  <si>
    <t>https://podminky.urs.cz/item/CS_URS_2025_02/985311911</t>
  </si>
  <si>
    <t>985311913</t>
  </si>
  <si>
    <t>Příplatek při reprofilaci sanační maltou za větší členitost povrchu (sloupy, výklenky)</t>
  </si>
  <si>
    <t>-1031129234</t>
  </si>
  <si>
    <t>Reprofilace betonu sanačními maltami na cementové bázi ručně Příplatek k cenám za větší členitost povrchu (sloupy, výklenky)</t>
  </si>
  <si>
    <t>https://podminky.urs.cz/item/CS_URS_2025_02/985311913</t>
  </si>
  <si>
    <t>9,2</t>
  </si>
  <si>
    <t>985312111</t>
  </si>
  <si>
    <t>Stěrka k vyrovnání betonových ploch stěn tl do 2 mm</t>
  </si>
  <si>
    <t>563888484</t>
  </si>
  <si>
    <t>Stěrka k vyrovnání ploch reprofilovaného betonu stěn, tloušťky do 2 mm</t>
  </si>
  <si>
    <t>https://podminky.urs.cz/item/CS_URS_2025_02/985312111</t>
  </si>
  <si>
    <t>985312121</t>
  </si>
  <si>
    <t>Stěrka k vyrovnání betonových ploch líce kleneb a podhledů tl do 2 mm</t>
  </si>
  <si>
    <t>-623805626</t>
  </si>
  <si>
    <t>Stěrka k vyrovnání ploch reprofilovaného betonu líce kleneb a podhledů, tloušťky do 2 mm</t>
  </si>
  <si>
    <t>https://podminky.urs.cz/item/CS_URS_2025_02/985312121</t>
  </si>
  <si>
    <t>985312131</t>
  </si>
  <si>
    <t>Stěrka k vyrovnání betonových ploch rubu kleneb a podlah tl do 2 mm</t>
  </si>
  <si>
    <t>-251847345</t>
  </si>
  <si>
    <t>Stěrka k vyrovnání ploch reprofilovaného betonu rubu kleneb a podlah, tloušťky do 2 mm</t>
  </si>
  <si>
    <t>https://podminky.urs.cz/item/CS_URS_2025_02/985312131</t>
  </si>
  <si>
    <t>985312191</t>
  </si>
  <si>
    <t>Příplatek ke stěrce pro vyrovnání betonových ploch za práci ve stísněném prostoru</t>
  </si>
  <si>
    <t>1216964681</t>
  </si>
  <si>
    <t>Stěrka k vyrovnání ploch reprofilovaného betonu Příplatek k cenám za práci ve stísněném prostoru</t>
  </si>
  <si>
    <t>https://podminky.urs.cz/item/CS_URS_2025_02/985312191</t>
  </si>
  <si>
    <t>985321111</t>
  </si>
  <si>
    <t>Ochranný nátěr výztuže na cementové bázi stěn, líce kleneb a podhledů 1 vrstva tl 1 mm</t>
  </si>
  <si>
    <t>-2031313747</t>
  </si>
  <si>
    <t>Ochranný nátěr betonářské výztuže 1 vrstva tloušťky 1 mm na cementové bázi stěn, líce kleneb a podhledů</t>
  </si>
  <si>
    <t>https://podminky.urs.cz/item/CS_URS_2025_02/985321111</t>
  </si>
  <si>
    <t>"předpoklad 10% sanované plochy" 0,1*(29,4+35,3+9,2+20,9)</t>
  </si>
  <si>
    <t>985321112</t>
  </si>
  <si>
    <t>Ochranný nátěr výztuže na cementové bázi rubu kleneb a podlah 1 vrstva tl 1 mm</t>
  </si>
  <si>
    <t>-1549897963</t>
  </si>
  <si>
    <t>Ochranný nátěr betonářské výztuže 1 vrstva tloušťky 1 mm na cementové bázi rubu kleneb a podlah</t>
  </si>
  <si>
    <t>https://podminky.urs.cz/item/CS_URS_2025_02/985321112</t>
  </si>
  <si>
    <t>"předpoklad 10% sanované plochy" 0,1*(29,4+4,4+8,2+3,4)</t>
  </si>
  <si>
    <t>985321911</t>
  </si>
  <si>
    <t>Příplatek k cenám ochranného nátěru výztuže za práce ve stísněném prostoru</t>
  </si>
  <si>
    <t>-264162777</t>
  </si>
  <si>
    <t>Ochranný nátěr betonářské výztuže Příplatek k cenám za práci ve stísněném prostoru</t>
  </si>
  <si>
    <t>https://podminky.urs.cz/item/CS_URS_2025_02/985321911</t>
  </si>
  <si>
    <t>"předpoklad 10% sanované plochy" 0,1*(29,4+35,3+29,4)</t>
  </si>
  <si>
    <t>985321912</t>
  </si>
  <si>
    <t>Příplatek k cenám ochranného nátěru výztuže za plochu do 10 m2 jednotlivě</t>
  </si>
  <si>
    <t>-1889510217</t>
  </si>
  <si>
    <t>Ochranný nátěr betonářské výztuže Příplatek k cenám za plochu do 10 m2 jednotlivě</t>
  </si>
  <si>
    <t>https://podminky.urs.cz/item/CS_URS_2025_02/985321912</t>
  </si>
  <si>
    <t>"předpoklad 10% sanované plochy" 0,1*(29,4+35,3+29,4+4,4+8,2+9,2+20,9+3,4)</t>
  </si>
  <si>
    <t>985323112</t>
  </si>
  <si>
    <t>Spojovací můstek reprofilovaného betonu na cementové bázi tl 2 mm</t>
  </si>
  <si>
    <t>854021722</t>
  </si>
  <si>
    <t>Spojovací (adhezní) můstek reprofilovaného betonu na cementové bázi, tloušťky 2 mm</t>
  </si>
  <si>
    <t>https://podminky.urs.cz/item/CS_URS_2025_02/985323112</t>
  </si>
  <si>
    <t>29,4+35,3+29,4+4,4+8,2+9,2+20,9+3,4</t>
  </si>
  <si>
    <t>985324111</t>
  </si>
  <si>
    <t>Impregnační nátěr betonu dvojnásobný S1 (OS-A)</t>
  </si>
  <si>
    <t>640434711</t>
  </si>
  <si>
    <t>Ochranný nátěr betonu na bázi silanu impregnační dvojnásobný S1 (OS-A)</t>
  </si>
  <si>
    <t>https://podminky.urs.cz/item/CS_URS_2025_02/985324111</t>
  </si>
  <si>
    <t>"výpočet viz kubaturový list sanace"</t>
  </si>
  <si>
    <t>985324911</t>
  </si>
  <si>
    <t>Příplatek k cenám ochranných nátěrů betonu za práci ve stísněném prostoru</t>
  </si>
  <si>
    <t>1511191208</t>
  </si>
  <si>
    <t>Ochranný nátěr betonu Příplatek k cenám za práci ve stísněném prostoru</t>
  </si>
  <si>
    <t>https://podminky.urs.cz/item/CS_URS_2025_02/985324911</t>
  </si>
  <si>
    <t>985331113</t>
  </si>
  <si>
    <t>Dodatečné vlepování betonářské výztuže D 12 mm do cementové aktivované malty včetně vyvrtání otvoru</t>
  </si>
  <si>
    <t>276465496</t>
  </si>
  <si>
    <t>Dodatečné vlepování betonářské výztuže včetně vyvrtání a vyčištění otvoru cementovou aktivovanou maltou průměr výztuže 12 mm</t>
  </si>
  <si>
    <t>https://podminky.urs.cz/item/CS_URS_2025_02/985331113</t>
  </si>
  <si>
    <t>22,8</t>
  </si>
  <si>
    <t>13021013</t>
  </si>
  <si>
    <t>tyč ocelová kruhová žebírková DIN 488 jakost B500B (10 505) výztuž do betonu D 12mm</t>
  </si>
  <si>
    <t>2066132618</t>
  </si>
  <si>
    <t>Poznámka k položce:_x000d_
Hmotnost: 0,89 kg/m</t>
  </si>
  <si>
    <t>22,8*0,00091 'Přepočtené koeficientem množství</t>
  </si>
  <si>
    <t>985331911</t>
  </si>
  <si>
    <t>Příplatek k dodatečnému vlepování betonářské výztuže za práci ve stísněném prostoru</t>
  </si>
  <si>
    <t>170650324</t>
  </si>
  <si>
    <t>Dodatečné vlepování betonářské výztuže Příplatek k cenám za práci ve stísněném prostoru</t>
  </si>
  <si>
    <t>https://podminky.urs.cz/item/CS_URS_2025_02/985331911</t>
  </si>
  <si>
    <t>(8+8+0,6)*1,3</t>
  </si>
  <si>
    <t>985331912</t>
  </si>
  <si>
    <t>Příplatek k dodatečnému vlepování betonářské výztuže za délku do 1 m jednotlivě</t>
  </si>
  <si>
    <t>-1789107445</t>
  </si>
  <si>
    <t>Dodatečné vlepování betonářské výztuže Příplatek k cenám za délku do 1 m jednotlivě</t>
  </si>
  <si>
    <t>https://podminky.urs.cz/item/CS_URS_2025_02/985331912</t>
  </si>
  <si>
    <t>985411111_R</t>
  </si>
  <si>
    <t>Vyplnění kaveren v betonu aktivovanou maltou</t>
  </si>
  <si>
    <t>-1156373627</t>
  </si>
  <si>
    <t xml:space="preserve">Poznámka k položce:_x000d_
Sanace hlubších kaveren v betonu hrázové propusti 1-komponentní nestékavou, rozpínavou maltou na bázi portlandského cementu, splňující požadavky na vytržení dle zkušební metody EN 1881 &lt; 0,3 mm, obsah chloridových iontů dle zkušební metody EN 1015-17 &lt; 0,02, pevnost v tahu za ohybu &gt; 10,5 MPa a pevnost v tlaku &gt; 60 MPa. Viz výkres D.6. </t>
  </si>
  <si>
    <t>"objem odečten z kubaturového listu sanace"</t>
  </si>
  <si>
    <t>0,8</t>
  </si>
  <si>
    <t>985411911_R</t>
  </si>
  <si>
    <t>Příplatek k vyplnění kaveren za práci ve stísněném prostoru</t>
  </si>
  <si>
    <t>1330502036</t>
  </si>
  <si>
    <t xml:space="preserve">Příplatek k vyplnění kaveren v betonu za práci ve stísněném prostoru </t>
  </si>
  <si>
    <t>Poznámka k položce:_x000d_
Práce uvnitř hrázové propusti.</t>
  </si>
  <si>
    <t>(0,118+0,353+0,018)</t>
  </si>
  <si>
    <t>985411912_R</t>
  </si>
  <si>
    <t>Příplatek k vyplnění kaveren v betonu za objem do 1 m3 jednotlivě</t>
  </si>
  <si>
    <t>-305034184</t>
  </si>
  <si>
    <t>vyplnění kaveren v betonu, příplatek k ceně za objem do 1 m3 jednotlivě</t>
  </si>
  <si>
    <t>Poznámka k položce:_x000d_
Sanace hlubších kaveren v betonech hrázové propusti.</t>
  </si>
  <si>
    <t>R08</t>
  </si>
  <si>
    <t>Frézování hran spáry</t>
  </si>
  <si>
    <t>-1208300920</t>
  </si>
  <si>
    <t>Poznámka k položce:_x000d_
Zbroušení hran dilatační spáry v propusti pod úhlem 45°, na hloubku 15 mm._x000d_
Viz. PD příloha D.6.</t>
  </si>
  <si>
    <t>(2,5+2,5+1,5+1,5)*2</t>
  </si>
  <si>
    <t>-977571299</t>
  </si>
  <si>
    <t>140*0,01*2,4</t>
  </si>
  <si>
    <t>-859267525</t>
  </si>
  <si>
    <t>1529715482</t>
  </si>
  <si>
    <t>140*0,01*2,4*18</t>
  </si>
  <si>
    <t>-743054155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</si>
</sst>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1111" TargetMode="External" /><Relationship Id="rId2" Type="http://schemas.openxmlformats.org/officeDocument/2006/relationships/hyperlink" Target="https://podminky.urs.cz/item/CS_URS_2025_02/115101203" TargetMode="External" /><Relationship Id="rId3" Type="http://schemas.openxmlformats.org/officeDocument/2006/relationships/hyperlink" Target="https://podminky.urs.cz/item/CS_URS_2025_02/115101303" TargetMode="External" /><Relationship Id="rId4" Type="http://schemas.openxmlformats.org/officeDocument/2006/relationships/hyperlink" Target="https://podminky.urs.cz/item/CS_URS_2025_02/291211111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3" TargetMode="External" /><Relationship Id="rId2" Type="http://schemas.openxmlformats.org/officeDocument/2006/relationships/hyperlink" Target="https://podminky.urs.cz/item/CS_URS_2025_02/121112003" TargetMode="External" /><Relationship Id="rId3" Type="http://schemas.openxmlformats.org/officeDocument/2006/relationships/hyperlink" Target="https://podminky.urs.cz/item/CS_URS_2025_02/121151103" TargetMode="External" /><Relationship Id="rId4" Type="http://schemas.openxmlformats.org/officeDocument/2006/relationships/hyperlink" Target="https://podminky.urs.cz/item/CS_URS_2025_02/122211101" TargetMode="External" /><Relationship Id="rId5" Type="http://schemas.openxmlformats.org/officeDocument/2006/relationships/hyperlink" Target="https://podminky.urs.cz/item/CS_URS_2025_02/122251104" TargetMode="External" /><Relationship Id="rId6" Type="http://schemas.openxmlformats.org/officeDocument/2006/relationships/hyperlink" Target="https://podminky.urs.cz/item/CS_URS_2025_02/162351103" TargetMode="External" /><Relationship Id="rId7" Type="http://schemas.openxmlformats.org/officeDocument/2006/relationships/hyperlink" Target="https://podminky.urs.cz/item/CS_URS_2025_02/167151111" TargetMode="External" /><Relationship Id="rId8" Type="http://schemas.openxmlformats.org/officeDocument/2006/relationships/hyperlink" Target="https://podminky.urs.cz/item/CS_URS_2025_02/171251201" TargetMode="External" /><Relationship Id="rId9" Type="http://schemas.openxmlformats.org/officeDocument/2006/relationships/hyperlink" Target="https://podminky.urs.cz/item/CS_URS_2025_02/174111101" TargetMode="External" /><Relationship Id="rId10" Type="http://schemas.openxmlformats.org/officeDocument/2006/relationships/hyperlink" Target="https://podminky.urs.cz/item/CS_URS_2025_02/174151101" TargetMode="External" /><Relationship Id="rId11" Type="http://schemas.openxmlformats.org/officeDocument/2006/relationships/hyperlink" Target="https://podminky.urs.cz/item/CS_URS_2025_02/181311103" TargetMode="External" /><Relationship Id="rId12" Type="http://schemas.openxmlformats.org/officeDocument/2006/relationships/hyperlink" Target="https://podminky.urs.cz/item/CS_URS_2025_02/181351003" TargetMode="External" /><Relationship Id="rId13" Type="http://schemas.openxmlformats.org/officeDocument/2006/relationships/hyperlink" Target="https://podminky.urs.cz/item/CS_URS_2025_02/181411121" TargetMode="External" /><Relationship Id="rId14" Type="http://schemas.openxmlformats.org/officeDocument/2006/relationships/hyperlink" Target="https://podminky.urs.cz/item/CS_URS_2025_02/181411123" TargetMode="External" /><Relationship Id="rId15" Type="http://schemas.openxmlformats.org/officeDocument/2006/relationships/hyperlink" Target="https://podminky.urs.cz/item/CS_URS_2025_02/181912111" TargetMode="External" /><Relationship Id="rId16" Type="http://schemas.openxmlformats.org/officeDocument/2006/relationships/hyperlink" Target="https://podminky.urs.cz/item/CS_URS_2025_02/181951111" TargetMode="External" /><Relationship Id="rId17" Type="http://schemas.openxmlformats.org/officeDocument/2006/relationships/hyperlink" Target="https://podminky.urs.cz/item/CS_URS_2025_02/182112121" TargetMode="External" /><Relationship Id="rId18" Type="http://schemas.openxmlformats.org/officeDocument/2006/relationships/hyperlink" Target="https://podminky.urs.cz/item/CS_URS_2025_02/182151111" TargetMode="External" /><Relationship Id="rId19" Type="http://schemas.openxmlformats.org/officeDocument/2006/relationships/hyperlink" Target="https://podminky.urs.cz/item/CS_URS_2025_02/182311123" TargetMode="External" /><Relationship Id="rId20" Type="http://schemas.openxmlformats.org/officeDocument/2006/relationships/hyperlink" Target="https://podminky.urs.cz/item/CS_URS_2025_02/182351023" TargetMode="External" /><Relationship Id="rId21" Type="http://schemas.openxmlformats.org/officeDocument/2006/relationships/hyperlink" Target="https://podminky.urs.cz/item/CS_URS_2025_02/213311113" TargetMode="External" /><Relationship Id="rId22" Type="http://schemas.openxmlformats.org/officeDocument/2006/relationships/hyperlink" Target="https://podminky.urs.cz/item/CS_URS_2025_02/321321116" TargetMode="External" /><Relationship Id="rId23" Type="http://schemas.openxmlformats.org/officeDocument/2006/relationships/hyperlink" Target="https://podminky.urs.cz/item/CS_URS_2025_02/321351010" TargetMode="External" /><Relationship Id="rId24" Type="http://schemas.openxmlformats.org/officeDocument/2006/relationships/hyperlink" Target="https://podminky.urs.cz/item/CS_URS_2025_02/321352010" TargetMode="External" /><Relationship Id="rId25" Type="http://schemas.openxmlformats.org/officeDocument/2006/relationships/hyperlink" Target="https://podminky.urs.cz/item/CS_URS_2025_02/321366111" TargetMode="External" /><Relationship Id="rId26" Type="http://schemas.openxmlformats.org/officeDocument/2006/relationships/hyperlink" Target="https://podminky.urs.cz/item/CS_URS_2025_02/321368211" TargetMode="External" /><Relationship Id="rId27" Type="http://schemas.openxmlformats.org/officeDocument/2006/relationships/hyperlink" Target="https://podminky.urs.cz/item/CS_URS_2025_02/451317112" TargetMode="External" /><Relationship Id="rId28" Type="http://schemas.openxmlformats.org/officeDocument/2006/relationships/hyperlink" Target="https://podminky.urs.cz/item/CS_URS_2025_02/451571111" TargetMode="External" /><Relationship Id="rId29" Type="http://schemas.openxmlformats.org/officeDocument/2006/relationships/hyperlink" Target="https://podminky.urs.cz/item/CS_URS_2025_02/457312811" TargetMode="External" /><Relationship Id="rId30" Type="http://schemas.openxmlformats.org/officeDocument/2006/relationships/hyperlink" Target="https://podminky.urs.cz/item/CS_URS_2025_02/462514161" TargetMode="External" /><Relationship Id="rId31" Type="http://schemas.openxmlformats.org/officeDocument/2006/relationships/hyperlink" Target="https://podminky.urs.cz/item/CS_URS_2025_02/462514169" TargetMode="External" /><Relationship Id="rId32" Type="http://schemas.openxmlformats.org/officeDocument/2006/relationships/hyperlink" Target="https://podminky.urs.cz/item/CS_URS_2025_02/463211152" TargetMode="External" /><Relationship Id="rId33" Type="http://schemas.openxmlformats.org/officeDocument/2006/relationships/hyperlink" Target="https://podminky.urs.cz/item/CS_URS_2025_02/463211158" TargetMode="External" /><Relationship Id="rId34" Type="http://schemas.openxmlformats.org/officeDocument/2006/relationships/hyperlink" Target="https://podminky.urs.cz/item/CS_URS_2025_02/465513227" TargetMode="External" /><Relationship Id="rId35" Type="http://schemas.openxmlformats.org/officeDocument/2006/relationships/hyperlink" Target="https://podminky.urs.cz/item/CS_URS_2025_02/966021112" TargetMode="External" /><Relationship Id="rId36" Type="http://schemas.openxmlformats.org/officeDocument/2006/relationships/hyperlink" Target="https://podminky.urs.cz/item/CS_URS_2025_02/997013862" TargetMode="External" /><Relationship Id="rId37" Type="http://schemas.openxmlformats.org/officeDocument/2006/relationships/hyperlink" Target="https://podminky.urs.cz/item/CS_URS_2025_02/997013869_RC" TargetMode="External" /><Relationship Id="rId38" Type="http://schemas.openxmlformats.org/officeDocument/2006/relationships/hyperlink" Target="https://podminky.urs.cz/item/CS_URS_2025_02/997013873_RC" TargetMode="External" /><Relationship Id="rId39" Type="http://schemas.openxmlformats.org/officeDocument/2006/relationships/hyperlink" Target="https://podminky.urs.cz/item/CS_URS_2025_02/997321511" TargetMode="External" /><Relationship Id="rId40" Type="http://schemas.openxmlformats.org/officeDocument/2006/relationships/hyperlink" Target="https://podminky.urs.cz/item/CS_URS_2025_02/997321519" TargetMode="External" /><Relationship Id="rId41" Type="http://schemas.openxmlformats.org/officeDocument/2006/relationships/hyperlink" Target="https://podminky.urs.cz/item/CS_URS_2025_02/998332011" TargetMode="External" /><Relationship Id="rId4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321351010" TargetMode="External" /><Relationship Id="rId2" Type="http://schemas.openxmlformats.org/officeDocument/2006/relationships/hyperlink" Target="https://podminky.urs.cz/item/CS_URS_2025_02/321352010" TargetMode="External" /><Relationship Id="rId3" Type="http://schemas.openxmlformats.org/officeDocument/2006/relationships/hyperlink" Target="https://podminky.urs.cz/item/CS_URS_2025_02/985121122" TargetMode="External" /><Relationship Id="rId4" Type="http://schemas.openxmlformats.org/officeDocument/2006/relationships/hyperlink" Target="https://podminky.urs.cz/item/CS_URS_2025_02/985121222" TargetMode="External" /><Relationship Id="rId5" Type="http://schemas.openxmlformats.org/officeDocument/2006/relationships/hyperlink" Target="https://podminky.urs.cz/item/CS_URS_2025_02/985121911" TargetMode="External" /><Relationship Id="rId6" Type="http://schemas.openxmlformats.org/officeDocument/2006/relationships/hyperlink" Target="https://podminky.urs.cz/item/CS_URS_2025_02/985311113" TargetMode="External" /><Relationship Id="rId7" Type="http://schemas.openxmlformats.org/officeDocument/2006/relationships/hyperlink" Target="https://podminky.urs.cz/item/CS_URS_2025_02/985311213" TargetMode="External" /><Relationship Id="rId8" Type="http://schemas.openxmlformats.org/officeDocument/2006/relationships/hyperlink" Target="https://podminky.urs.cz/item/CS_URS_2025_02/985311313" TargetMode="External" /><Relationship Id="rId9" Type="http://schemas.openxmlformats.org/officeDocument/2006/relationships/hyperlink" Target="https://podminky.urs.cz/item/CS_URS_2025_02/985311911" TargetMode="External" /><Relationship Id="rId10" Type="http://schemas.openxmlformats.org/officeDocument/2006/relationships/hyperlink" Target="https://podminky.urs.cz/item/CS_URS_2025_02/985311913" TargetMode="External" /><Relationship Id="rId11" Type="http://schemas.openxmlformats.org/officeDocument/2006/relationships/hyperlink" Target="https://podminky.urs.cz/item/CS_URS_2025_02/985312111" TargetMode="External" /><Relationship Id="rId12" Type="http://schemas.openxmlformats.org/officeDocument/2006/relationships/hyperlink" Target="https://podminky.urs.cz/item/CS_URS_2025_02/985312121" TargetMode="External" /><Relationship Id="rId13" Type="http://schemas.openxmlformats.org/officeDocument/2006/relationships/hyperlink" Target="https://podminky.urs.cz/item/CS_URS_2025_02/985312131" TargetMode="External" /><Relationship Id="rId14" Type="http://schemas.openxmlformats.org/officeDocument/2006/relationships/hyperlink" Target="https://podminky.urs.cz/item/CS_URS_2025_02/985312191" TargetMode="External" /><Relationship Id="rId15" Type="http://schemas.openxmlformats.org/officeDocument/2006/relationships/hyperlink" Target="https://podminky.urs.cz/item/CS_URS_2025_02/985321111" TargetMode="External" /><Relationship Id="rId16" Type="http://schemas.openxmlformats.org/officeDocument/2006/relationships/hyperlink" Target="https://podminky.urs.cz/item/CS_URS_2025_02/985321112" TargetMode="External" /><Relationship Id="rId17" Type="http://schemas.openxmlformats.org/officeDocument/2006/relationships/hyperlink" Target="https://podminky.urs.cz/item/CS_URS_2025_02/985321911" TargetMode="External" /><Relationship Id="rId18" Type="http://schemas.openxmlformats.org/officeDocument/2006/relationships/hyperlink" Target="https://podminky.urs.cz/item/CS_URS_2025_02/985321912" TargetMode="External" /><Relationship Id="rId19" Type="http://schemas.openxmlformats.org/officeDocument/2006/relationships/hyperlink" Target="https://podminky.urs.cz/item/CS_URS_2025_02/985323112" TargetMode="External" /><Relationship Id="rId20" Type="http://schemas.openxmlformats.org/officeDocument/2006/relationships/hyperlink" Target="https://podminky.urs.cz/item/CS_URS_2025_02/985324111" TargetMode="External" /><Relationship Id="rId21" Type="http://schemas.openxmlformats.org/officeDocument/2006/relationships/hyperlink" Target="https://podminky.urs.cz/item/CS_URS_2025_02/985324911" TargetMode="External" /><Relationship Id="rId22" Type="http://schemas.openxmlformats.org/officeDocument/2006/relationships/hyperlink" Target="https://podminky.urs.cz/item/CS_URS_2025_02/985331113" TargetMode="External" /><Relationship Id="rId23" Type="http://schemas.openxmlformats.org/officeDocument/2006/relationships/hyperlink" Target="https://podminky.urs.cz/item/CS_URS_2025_02/985331911" TargetMode="External" /><Relationship Id="rId24" Type="http://schemas.openxmlformats.org/officeDocument/2006/relationships/hyperlink" Target="https://podminky.urs.cz/item/CS_URS_2025_02/985331912" TargetMode="External" /><Relationship Id="rId25" Type="http://schemas.openxmlformats.org/officeDocument/2006/relationships/hyperlink" Target="https://podminky.urs.cz/item/CS_URS_2025_02/997013869_RC" TargetMode="External" /><Relationship Id="rId26" Type="http://schemas.openxmlformats.org/officeDocument/2006/relationships/hyperlink" Target="https://podminky.urs.cz/item/CS_URS_2025_02/997321511" TargetMode="External" /><Relationship Id="rId27" Type="http://schemas.openxmlformats.org/officeDocument/2006/relationships/hyperlink" Target="https://podminky.urs.cz/item/CS_URS_2025_02/997321519" TargetMode="External" /><Relationship Id="rId28" Type="http://schemas.openxmlformats.org/officeDocument/2006/relationships/hyperlink" Target="https://podminky.urs.cz/item/CS_URS_2025_02/998332011" TargetMode="External" /><Relationship Id="rId29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26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29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26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29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123486_URS_2024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Anšovský p., zaústění do Dyje,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Hrabětice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1. 8. 2024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Povodí Moravy, s.p.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00 - VRN'!J30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00 - VRN'!P120</f>
        <v>0</v>
      </c>
      <c r="AV95" s="129">
        <f>'SO 00 - VRN'!J33</f>
        <v>0</v>
      </c>
      <c r="AW95" s="129">
        <f>'SO 00 - VRN'!J34</f>
        <v>0</v>
      </c>
      <c r="AX95" s="129">
        <f>'SO 00 - VRN'!J35</f>
        <v>0</v>
      </c>
      <c r="AY95" s="129">
        <f>'SO 00 - VRN'!J36</f>
        <v>0</v>
      </c>
      <c r="AZ95" s="129">
        <f>'SO 00 - VRN'!F33</f>
        <v>0</v>
      </c>
      <c r="BA95" s="129">
        <f>'SO 00 - VRN'!F34</f>
        <v>0</v>
      </c>
      <c r="BB95" s="129">
        <f>'SO 00 - VRN'!F35</f>
        <v>0</v>
      </c>
      <c r="BC95" s="129">
        <f>'SO 00 - VRN'!F36</f>
        <v>0</v>
      </c>
      <c r="BD95" s="131">
        <f>'SO 00 - VRN'!F37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01 - Oprava koryta'!J30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01 - Oprava koryta'!P124</f>
        <v>0</v>
      </c>
      <c r="AV96" s="129">
        <f>'SO 01 - Oprava koryta'!J33</f>
        <v>0</v>
      </c>
      <c r="AW96" s="129">
        <f>'SO 01 - Oprava koryta'!J34</f>
        <v>0</v>
      </c>
      <c r="AX96" s="129">
        <f>'SO 01 - Oprava koryta'!J35</f>
        <v>0</v>
      </c>
      <c r="AY96" s="129">
        <f>'SO 01 - Oprava koryta'!J36</f>
        <v>0</v>
      </c>
      <c r="AZ96" s="129">
        <f>'SO 01 - Oprava koryta'!F33</f>
        <v>0</v>
      </c>
      <c r="BA96" s="129">
        <f>'SO 01 - Oprava koryta'!F34</f>
        <v>0</v>
      </c>
      <c r="BB96" s="129">
        <f>'SO 01 - Oprava koryta'!F35</f>
        <v>0</v>
      </c>
      <c r="BC96" s="129">
        <f>'SO 01 - Oprava koryta'!F36</f>
        <v>0</v>
      </c>
      <c r="BD96" s="131">
        <f>'SO 01 - Oprava koryta'!F37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02 - Sanace betonů hrá...'!J30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'SO 02 - Sanace betonů hrá...'!P122</f>
        <v>0</v>
      </c>
      <c r="AV97" s="134">
        <f>'SO 02 - Sanace betonů hrá...'!J33</f>
        <v>0</v>
      </c>
      <c r="AW97" s="134">
        <f>'SO 02 - Sanace betonů hrá...'!J34</f>
        <v>0</v>
      </c>
      <c r="AX97" s="134">
        <f>'SO 02 - Sanace betonů hrá...'!J35</f>
        <v>0</v>
      </c>
      <c r="AY97" s="134">
        <f>'SO 02 - Sanace betonů hrá...'!J36</f>
        <v>0</v>
      </c>
      <c r="AZ97" s="134">
        <f>'SO 02 - Sanace betonů hrá...'!F33</f>
        <v>0</v>
      </c>
      <c r="BA97" s="134">
        <f>'SO 02 - Sanace betonů hrá...'!F34</f>
        <v>0</v>
      </c>
      <c r="BB97" s="134">
        <f>'SO 02 - Sanace betonů hrá...'!F35</f>
        <v>0</v>
      </c>
      <c r="BC97" s="134">
        <f>'SO 02 - Sanace betonů hrá...'!F36</f>
        <v>0</v>
      </c>
      <c r="BD97" s="136">
        <f>'SO 02 - Sanace betonů hrá...'!F37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pq7jFY0gyfi3+mX0FAa/Z2w0BNt/BBCa/tNND7IIJO1Fzc7qdm8jtfGUXpgJk0KfHVSUniXDA+eBqbEwNJuqdg==" hashValue="aMG+YtAARs+q0NxyVTfGYm1KEtor+0Ed6qA6RoI66Nsf6RyNz2zgD1hJZlBTPgPtvZQfhKG7A+TxSOMkwnJn3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 - VRN'!C2" display="/"/>
    <hyperlink ref="A96" location="'SO 01 - Oprava koryta'!C2" display="/"/>
    <hyperlink ref="A97" location="'SO 02 - Sanace betonů hr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Anšovský p., zaústění do Dyje, oprava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26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27</v>
      </c>
      <c r="F21" s="39"/>
      <c r="G21" s="39"/>
      <c r="H21" s="39"/>
      <c r="I21" s="141" t="s">
        <v>28</v>
      </c>
      <c r="J21" s="144" t="s">
        <v>29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26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27</v>
      </c>
      <c r="F24" s="39"/>
      <c r="G24" s="39"/>
      <c r="H24" s="39"/>
      <c r="I24" s="141" t="s">
        <v>28</v>
      </c>
      <c r="J24" s="144" t="s">
        <v>29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ROUND((SUM(BE120:BE200)),  2)</f>
        <v>0</v>
      </c>
      <c r="G33" s="39"/>
      <c r="H33" s="39"/>
      <c r="I33" s="156">
        <v>0.20999999999999999</v>
      </c>
      <c r="J33" s="155">
        <f>ROUND(((SUM(BE120:BE200))*I33),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ROUND((SUM(BF120:BF200)),  2)</f>
        <v>0</v>
      </c>
      <c r="G34" s="39"/>
      <c r="H34" s="39"/>
      <c r="I34" s="156">
        <v>0.12</v>
      </c>
      <c r="J34" s="155">
        <f>ROUND(((SUM(BF120:BF200))*I34),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ROUND((SUM(BG120:BG200)),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ROUND((SUM(BH120:BH200)),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ROUND((SUM(BI120:BI200)),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Anšovský p., zaústění do Dyje,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Hrabětice</v>
      </c>
      <c r="G89" s="41"/>
      <c r="H89" s="41"/>
      <c r="I89" s="33" t="s">
        <v>22</v>
      </c>
      <c r="J89" s="80" t="str">
        <f>IF(J12="","",J12)</f>
        <v>1. 8. 2024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Povodí Moravy, s.p.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104</v>
      </c>
      <c r="E100" s="183"/>
      <c r="F100" s="183"/>
      <c r="G100" s="183"/>
      <c r="H100" s="183"/>
      <c r="I100" s="183"/>
      <c r="J100" s="184">
        <f>J156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Anšovský p., zaústění do Dyje, oprava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00 - VRN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Hrabětice</v>
      </c>
      <c r="G114" s="41"/>
      <c r="H114" s="41"/>
      <c r="I114" s="33" t="s">
        <v>22</v>
      </c>
      <c r="J114" s="80" t="str">
        <f>IF(J12="","",J12)</f>
        <v>1. 8. 2024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Povodí Moravy, s.p.</v>
      </c>
      <c r="G116" s="41"/>
      <c r="H116" s="41"/>
      <c r="I116" s="33" t="s">
        <v>32</v>
      </c>
      <c r="J116" s="37" t="str">
        <f>E21</f>
        <v>Povodí Moravy, s.p.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34</v>
      </c>
      <c r="J117" s="37" t="str">
        <f>E24</f>
        <v>Povodí Moravy, s.p.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106</v>
      </c>
      <c r="D119" s="195" t="s">
        <v>61</v>
      </c>
      <c r="E119" s="195" t="s">
        <v>57</v>
      </c>
      <c r="F119" s="195" t="s">
        <v>58</v>
      </c>
      <c r="G119" s="195" t="s">
        <v>107</v>
      </c>
      <c r="H119" s="195" t="s">
        <v>108</v>
      </c>
      <c r="I119" s="195" t="s">
        <v>109</v>
      </c>
      <c r="J119" s="195" t="s">
        <v>98</v>
      </c>
      <c r="K119" s="196" t="s">
        <v>110</v>
      </c>
      <c r="L119" s="197"/>
      <c r="M119" s="101" t="s">
        <v>1</v>
      </c>
      <c r="N119" s="102" t="s">
        <v>40</v>
      </c>
      <c r="O119" s="102" t="s">
        <v>111</v>
      </c>
      <c r="P119" s="102" t="s">
        <v>112</v>
      </c>
      <c r="Q119" s="102" t="s">
        <v>113</v>
      </c>
      <c r="R119" s="102" t="s">
        <v>114</v>
      </c>
      <c r="S119" s="102" t="s">
        <v>115</v>
      </c>
      <c r="T119" s="103" t="s">
        <v>116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117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P121+P156</f>
        <v>0</v>
      </c>
      <c r="Q120" s="105"/>
      <c r="R120" s="200">
        <f>R121+R156</f>
        <v>100.49800000000001</v>
      </c>
      <c r="S120" s="105"/>
      <c r="T120" s="201">
        <f>T121+T156</f>
        <v>152.67000000000002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100</v>
      </c>
      <c r="BK120" s="202">
        <f>BK121+BK156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118</v>
      </c>
      <c r="F121" s="206" t="s">
        <v>119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P122+P136</f>
        <v>0</v>
      </c>
      <c r="Q121" s="211"/>
      <c r="R121" s="212">
        <f>R122+R136</f>
        <v>100.49800000000001</v>
      </c>
      <c r="S121" s="211"/>
      <c r="T121" s="213">
        <f>T122+T136</f>
        <v>152.65000000000001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120</v>
      </c>
      <c r="BK121" s="216">
        <f>BK122+BK136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84</v>
      </c>
      <c r="F122" s="217" t="s">
        <v>121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SUM(P123:P135)</f>
        <v>0</v>
      </c>
      <c r="Q122" s="211"/>
      <c r="R122" s="212">
        <f>SUM(R123:R135)</f>
        <v>0.015000000000000001</v>
      </c>
      <c r="S122" s="211"/>
      <c r="T122" s="213">
        <f>SUM(T123:T135)</f>
        <v>152.65000000000001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84</v>
      </c>
      <c r="AY122" s="214" t="s">
        <v>120</v>
      </c>
      <c r="BK122" s="216">
        <f>SUM(BK123:BK135)</f>
        <v>0</v>
      </c>
    </row>
    <row r="123" s="2" customFormat="1" ht="16.5" customHeight="1">
      <c r="A123" s="39"/>
      <c r="B123" s="40"/>
      <c r="C123" s="219" t="s">
        <v>84</v>
      </c>
      <c r="D123" s="219" t="s">
        <v>122</v>
      </c>
      <c r="E123" s="220" t="s">
        <v>123</v>
      </c>
      <c r="F123" s="221" t="s">
        <v>124</v>
      </c>
      <c r="G123" s="222" t="s">
        <v>125</v>
      </c>
      <c r="H123" s="223">
        <v>430</v>
      </c>
      <c r="I123" s="224"/>
      <c r="J123" s="225">
        <f>ROUND(I123*H123,2)</f>
        <v>0</v>
      </c>
      <c r="K123" s="221" t="s">
        <v>126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0.35499999999999998</v>
      </c>
      <c r="T123" s="229">
        <f>S123*H123</f>
        <v>152.65000000000001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127</v>
      </c>
      <c r="AT123" s="230" t="s">
        <v>122</v>
      </c>
      <c r="AU123" s="230" t="s">
        <v>86</v>
      </c>
      <c r="AY123" s="18" t="s">
        <v>120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127</v>
      </c>
      <c r="BM123" s="230" t="s">
        <v>128</v>
      </c>
    </row>
    <row r="124" s="2" customFormat="1">
      <c r="A124" s="39"/>
      <c r="B124" s="40"/>
      <c r="C124" s="41"/>
      <c r="D124" s="232" t="s">
        <v>129</v>
      </c>
      <c r="E124" s="41"/>
      <c r="F124" s="233" t="s">
        <v>130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129</v>
      </c>
      <c r="AU124" s="18" t="s">
        <v>86</v>
      </c>
    </row>
    <row r="125" s="2" customFormat="1">
      <c r="A125" s="39"/>
      <c r="B125" s="40"/>
      <c r="C125" s="41"/>
      <c r="D125" s="237" t="s">
        <v>131</v>
      </c>
      <c r="E125" s="41"/>
      <c r="F125" s="238" t="s">
        <v>132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131</v>
      </c>
      <c r="AU125" s="18" t="s">
        <v>86</v>
      </c>
    </row>
    <row r="126" s="13" customFormat="1">
      <c r="A126" s="13"/>
      <c r="B126" s="239"/>
      <c r="C126" s="240"/>
      <c r="D126" s="232" t="s">
        <v>133</v>
      </c>
      <c r="E126" s="241" t="s">
        <v>1</v>
      </c>
      <c r="F126" s="242" t="s">
        <v>134</v>
      </c>
      <c r="G126" s="240"/>
      <c r="H126" s="241" t="s">
        <v>1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133</v>
      </c>
      <c r="AU126" s="248" t="s">
        <v>86</v>
      </c>
      <c r="AV126" s="13" t="s">
        <v>84</v>
      </c>
      <c r="AW126" s="13" t="s">
        <v>33</v>
      </c>
      <c r="AX126" s="13" t="s">
        <v>76</v>
      </c>
      <c r="AY126" s="248" t="s">
        <v>120</v>
      </c>
    </row>
    <row r="127" s="14" customFormat="1">
      <c r="A127" s="14"/>
      <c r="B127" s="249"/>
      <c r="C127" s="250"/>
      <c r="D127" s="232" t="s">
        <v>133</v>
      </c>
      <c r="E127" s="251" t="s">
        <v>1</v>
      </c>
      <c r="F127" s="252" t="s">
        <v>135</v>
      </c>
      <c r="G127" s="250"/>
      <c r="H127" s="253">
        <v>230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133</v>
      </c>
      <c r="AU127" s="259" t="s">
        <v>86</v>
      </c>
      <c r="AV127" s="14" t="s">
        <v>86</v>
      </c>
      <c r="AW127" s="14" t="s">
        <v>33</v>
      </c>
      <c r="AX127" s="14" t="s">
        <v>76</v>
      </c>
      <c r="AY127" s="259" t="s">
        <v>120</v>
      </c>
    </row>
    <row r="128" s="14" customFormat="1">
      <c r="A128" s="14"/>
      <c r="B128" s="249"/>
      <c r="C128" s="250"/>
      <c r="D128" s="232" t="s">
        <v>133</v>
      </c>
      <c r="E128" s="251" t="s">
        <v>1</v>
      </c>
      <c r="F128" s="252" t="s">
        <v>136</v>
      </c>
      <c r="G128" s="250"/>
      <c r="H128" s="253">
        <v>200</v>
      </c>
      <c r="I128" s="254"/>
      <c r="J128" s="250"/>
      <c r="K128" s="250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133</v>
      </c>
      <c r="AU128" s="259" t="s">
        <v>86</v>
      </c>
      <c r="AV128" s="14" t="s">
        <v>86</v>
      </c>
      <c r="AW128" s="14" t="s">
        <v>33</v>
      </c>
      <c r="AX128" s="14" t="s">
        <v>76</v>
      </c>
      <c r="AY128" s="259" t="s">
        <v>120</v>
      </c>
    </row>
    <row r="129" s="15" customFormat="1">
      <c r="A129" s="15"/>
      <c r="B129" s="260"/>
      <c r="C129" s="261"/>
      <c r="D129" s="232" t="s">
        <v>133</v>
      </c>
      <c r="E129" s="262" t="s">
        <v>1</v>
      </c>
      <c r="F129" s="263" t="s">
        <v>137</v>
      </c>
      <c r="G129" s="261"/>
      <c r="H129" s="264">
        <v>430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0" t="s">
        <v>133</v>
      </c>
      <c r="AU129" s="270" t="s">
        <v>86</v>
      </c>
      <c r="AV129" s="15" t="s">
        <v>127</v>
      </c>
      <c r="AW129" s="15" t="s">
        <v>33</v>
      </c>
      <c r="AX129" s="15" t="s">
        <v>84</v>
      </c>
      <c r="AY129" s="270" t="s">
        <v>120</v>
      </c>
    </row>
    <row r="130" s="2" customFormat="1" ht="24.15" customHeight="1">
      <c r="A130" s="39"/>
      <c r="B130" s="40"/>
      <c r="C130" s="219" t="s">
        <v>86</v>
      </c>
      <c r="D130" s="219" t="s">
        <v>122</v>
      </c>
      <c r="E130" s="220" t="s">
        <v>138</v>
      </c>
      <c r="F130" s="221" t="s">
        <v>139</v>
      </c>
      <c r="G130" s="222" t="s">
        <v>140</v>
      </c>
      <c r="H130" s="223">
        <v>300</v>
      </c>
      <c r="I130" s="224"/>
      <c r="J130" s="225">
        <f>ROUND(I130*H130,2)</f>
        <v>0</v>
      </c>
      <c r="K130" s="221" t="s">
        <v>126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5.0000000000000002E-05</v>
      </c>
      <c r="R130" s="228">
        <f>Q130*H130</f>
        <v>0.015000000000000001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127</v>
      </c>
      <c r="AT130" s="230" t="s">
        <v>122</v>
      </c>
      <c r="AU130" s="230" t="s">
        <v>86</v>
      </c>
      <c r="AY130" s="18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127</v>
      </c>
      <c r="BM130" s="230" t="s">
        <v>141</v>
      </c>
    </row>
    <row r="131" s="2" customFormat="1">
      <c r="A131" s="39"/>
      <c r="B131" s="40"/>
      <c r="C131" s="41"/>
      <c r="D131" s="232" t="s">
        <v>129</v>
      </c>
      <c r="E131" s="41"/>
      <c r="F131" s="233" t="s">
        <v>142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129</v>
      </c>
      <c r="AU131" s="18" t="s">
        <v>86</v>
      </c>
    </row>
    <row r="132" s="2" customFormat="1">
      <c r="A132" s="39"/>
      <c r="B132" s="40"/>
      <c r="C132" s="41"/>
      <c r="D132" s="237" t="s">
        <v>131</v>
      </c>
      <c r="E132" s="41"/>
      <c r="F132" s="238" t="s">
        <v>143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131</v>
      </c>
      <c r="AU132" s="18" t="s">
        <v>86</v>
      </c>
    </row>
    <row r="133" s="2" customFormat="1" ht="24.15" customHeight="1">
      <c r="A133" s="39"/>
      <c r="B133" s="40"/>
      <c r="C133" s="219" t="s">
        <v>144</v>
      </c>
      <c r="D133" s="219" t="s">
        <v>122</v>
      </c>
      <c r="E133" s="220" t="s">
        <v>145</v>
      </c>
      <c r="F133" s="221" t="s">
        <v>146</v>
      </c>
      <c r="G133" s="222" t="s">
        <v>147</v>
      </c>
      <c r="H133" s="223">
        <v>30</v>
      </c>
      <c r="I133" s="224"/>
      <c r="J133" s="225">
        <f>ROUND(I133*H133,2)</f>
        <v>0</v>
      </c>
      <c r="K133" s="221" t="s">
        <v>126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127</v>
      </c>
      <c r="AT133" s="230" t="s">
        <v>122</v>
      </c>
      <c r="AU133" s="230" t="s">
        <v>86</v>
      </c>
      <c r="AY133" s="18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127</v>
      </c>
      <c r="BM133" s="230" t="s">
        <v>148</v>
      </c>
    </row>
    <row r="134" s="2" customFormat="1">
      <c r="A134" s="39"/>
      <c r="B134" s="40"/>
      <c r="C134" s="41"/>
      <c r="D134" s="232" t="s">
        <v>129</v>
      </c>
      <c r="E134" s="41"/>
      <c r="F134" s="233" t="s">
        <v>149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129</v>
      </c>
      <c r="AU134" s="18" t="s">
        <v>86</v>
      </c>
    </row>
    <row r="135" s="2" customFormat="1">
      <c r="A135" s="39"/>
      <c r="B135" s="40"/>
      <c r="C135" s="41"/>
      <c r="D135" s="237" t="s">
        <v>131</v>
      </c>
      <c r="E135" s="41"/>
      <c r="F135" s="238" t="s">
        <v>150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86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86</v>
      </c>
      <c r="F136" s="217" t="s">
        <v>151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SUM(P137:P155)</f>
        <v>0</v>
      </c>
      <c r="Q136" s="211"/>
      <c r="R136" s="212">
        <f>SUM(R137:R155)</f>
        <v>100.483</v>
      </c>
      <c r="S136" s="211"/>
      <c r="T136" s="213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120</v>
      </c>
      <c r="BK136" s="216">
        <f>SUM(BK137:BK155)</f>
        <v>0</v>
      </c>
    </row>
    <row r="137" s="2" customFormat="1" ht="24.15" customHeight="1">
      <c r="A137" s="39"/>
      <c r="B137" s="40"/>
      <c r="C137" s="219" t="s">
        <v>127</v>
      </c>
      <c r="D137" s="219" t="s">
        <v>122</v>
      </c>
      <c r="E137" s="220" t="s">
        <v>152</v>
      </c>
      <c r="F137" s="221" t="s">
        <v>153</v>
      </c>
      <c r="G137" s="222" t="s">
        <v>125</v>
      </c>
      <c r="H137" s="223">
        <v>430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0.00010000000000000001</v>
      </c>
      <c r="R137" s="228">
        <f>Q137*H137</f>
        <v>0.043000000000000003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127</v>
      </c>
      <c r="AT137" s="230" t="s">
        <v>122</v>
      </c>
      <c r="AU137" s="230" t="s">
        <v>86</v>
      </c>
      <c r="AY137" s="18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127</v>
      </c>
      <c r="BM137" s="230" t="s">
        <v>154</v>
      </c>
    </row>
    <row r="138" s="2" customFormat="1">
      <c r="A138" s="39"/>
      <c r="B138" s="40"/>
      <c r="C138" s="41"/>
      <c r="D138" s="232" t="s">
        <v>129</v>
      </c>
      <c r="E138" s="41"/>
      <c r="F138" s="233" t="s">
        <v>155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129</v>
      </c>
      <c r="AU138" s="18" t="s">
        <v>86</v>
      </c>
    </row>
    <row r="139" s="2" customFormat="1">
      <c r="A139" s="39"/>
      <c r="B139" s="40"/>
      <c r="C139" s="41"/>
      <c r="D139" s="232" t="s">
        <v>156</v>
      </c>
      <c r="E139" s="41"/>
      <c r="F139" s="271" t="s">
        <v>157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86</v>
      </c>
    </row>
    <row r="140" s="13" customFormat="1">
      <c r="A140" s="13"/>
      <c r="B140" s="239"/>
      <c r="C140" s="240"/>
      <c r="D140" s="232" t="s">
        <v>133</v>
      </c>
      <c r="E140" s="241" t="s">
        <v>1</v>
      </c>
      <c r="F140" s="242" t="s">
        <v>158</v>
      </c>
      <c r="G140" s="240"/>
      <c r="H140" s="241" t="s">
        <v>1</v>
      </c>
      <c r="I140" s="243"/>
      <c r="J140" s="240"/>
      <c r="K140" s="240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133</v>
      </c>
      <c r="AU140" s="248" t="s">
        <v>86</v>
      </c>
      <c r="AV140" s="13" t="s">
        <v>84</v>
      </c>
      <c r="AW140" s="13" t="s">
        <v>33</v>
      </c>
      <c r="AX140" s="13" t="s">
        <v>76</v>
      </c>
      <c r="AY140" s="248" t="s">
        <v>120</v>
      </c>
    </row>
    <row r="141" s="14" customFormat="1">
      <c r="A141" s="14"/>
      <c r="B141" s="249"/>
      <c r="C141" s="250"/>
      <c r="D141" s="232" t="s">
        <v>133</v>
      </c>
      <c r="E141" s="251" t="s">
        <v>1</v>
      </c>
      <c r="F141" s="252" t="s">
        <v>159</v>
      </c>
      <c r="G141" s="250"/>
      <c r="H141" s="253">
        <v>230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133</v>
      </c>
      <c r="AU141" s="259" t="s">
        <v>86</v>
      </c>
      <c r="AV141" s="14" t="s">
        <v>86</v>
      </c>
      <c r="AW141" s="14" t="s">
        <v>33</v>
      </c>
      <c r="AX141" s="14" t="s">
        <v>76</v>
      </c>
      <c r="AY141" s="259" t="s">
        <v>120</v>
      </c>
    </row>
    <row r="142" s="14" customFormat="1">
      <c r="A142" s="14"/>
      <c r="B142" s="249"/>
      <c r="C142" s="250"/>
      <c r="D142" s="232" t="s">
        <v>133</v>
      </c>
      <c r="E142" s="251" t="s">
        <v>1</v>
      </c>
      <c r="F142" s="252" t="s">
        <v>160</v>
      </c>
      <c r="G142" s="250"/>
      <c r="H142" s="253">
        <v>200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133</v>
      </c>
      <c r="AU142" s="259" t="s">
        <v>86</v>
      </c>
      <c r="AV142" s="14" t="s">
        <v>86</v>
      </c>
      <c r="AW142" s="14" t="s">
        <v>33</v>
      </c>
      <c r="AX142" s="14" t="s">
        <v>76</v>
      </c>
      <c r="AY142" s="259" t="s">
        <v>120</v>
      </c>
    </row>
    <row r="143" s="15" customFormat="1">
      <c r="A143" s="15"/>
      <c r="B143" s="260"/>
      <c r="C143" s="261"/>
      <c r="D143" s="232" t="s">
        <v>133</v>
      </c>
      <c r="E143" s="262" t="s">
        <v>1</v>
      </c>
      <c r="F143" s="263" t="s">
        <v>161</v>
      </c>
      <c r="G143" s="261"/>
      <c r="H143" s="264">
        <v>430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133</v>
      </c>
      <c r="AU143" s="270" t="s">
        <v>86</v>
      </c>
      <c r="AV143" s="15" t="s">
        <v>127</v>
      </c>
      <c r="AW143" s="15" t="s">
        <v>33</v>
      </c>
      <c r="AX143" s="15" t="s">
        <v>84</v>
      </c>
      <c r="AY143" s="270" t="s">
        <v>120</v>
      </c>
    </row>
    <row r="144" s="2" customFormat="1" ht="24.15" customHeight="1">
      <c r="A144" s="39"/>
      <c r="B144" s="40"/>
      <c r="C144" s="219" t="s">
        <v>162</v>
      </c>
      <c r="D144" s="219" t="s">
        <v>122</v>
      </c>
      <c r="E144" s="220" t="s">
        <v>163</v>
      </c>
      <c r="F144" s="221" t="s">
        <v>164</v>
      </c>
      <c r="G144" s="222" t="s">
        <v>125</v>
      </c>
      <c r="H144" s="223">
        <v>430</v>
      </c>
      <c r="I144" s="224"/>
      <c r="J144" s="225">
        <f>ROUND(I144*H144,2)</f>
        <v>0</v>
      </c>
      <c r="K144" s="221" t="s">
        <v>126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0.108</v>
      </c>
      <c r="R144" s="228">
        <f>Q144*H144</f>
        <v>46.439999999999998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127</v>
      </c>
      <c r="AT144" s="230" t="s">
        <v>122</v>
      </c>
      <c r="AU144" s="230" t="s">
        <v>86</v>
      </c>
      <c r="AY144" s="18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127</v>
      </c>
      <c r="BM144" s="230" t="s">
        <v>165</v>
      </c>
    </row>
    <row r="145" s="2" customFormat="1">
      <c r="A145" s="39"/>
      <c r="B145" s="40"/>
      <c r="C145" s="41"/>
      <c r="D145" s="232" t="s">
        <v>129</v>
      </c>
      <c r="E145" s="41"/>
      <c r="F145" s="233" t="s">
        <v>166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129</v>
      </c>
      <c r="AU145" s="18" t="s">
        <v>86</v>
      </c>
    </row>
    <row r="146" s="2" customFormat="1">
      <c r="A146" s="39"/>
      <c r="B146" s="40"/>
      <c r="C146" s="41"/>
      <c r="D146" s="237" t="s">
        <v>131</v>
      </c>
      <c r="E146" s="41"/>
      <c r="F146" s="238" t="s">
        <v>167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131</v>
      </c>
      <c r="AU146" s="18" t="s">
        <v>86</v>
      </c>
    </row>
    <row r="147" s="13" customFormat="1">
      <c r="A147" s="13"/>
      <c r="B147" s="239"/>
      <c r="C147" s="240"/>
      <c r="D147" s="232" t="s">
        <v>133</v>
      </c>
      <c r="E147" s="241" t="s">
        <v>1</v>
      </c>
      <c r="F147" s="242" t="s">
        <v>134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133</v>
      </c>
      <c r="AU147" s="248" t="s">
        <v>86</v>
      </c>
      <c r="AV147" s="13" t="s">
        <v>84</v>
      </c>
      <c r="AW147" s="13" t="s">
        <v>33</v>
      </c>
      <c r="AX147" s="13" t="s">
        <v>76</v>
      </c>
      <c r="AY147" s="248" t="s">
        <v>120</v>
      </c>
    </row>
    <row r="148" s="14" customFormat="1">
      <c r="A148" s="14"/>
      <c r="B148" s="249"/>
      <c r="C148" s="250"/>
      <c r="D148" s="232" t="s">
        <v>133</v>
      </c>
      <c r="E148" s="251" t="s">
        <v>1</v>
      </c>
      <c r="F148" s="252" t="s">
        <v>135</v>
      </c>
      <c r="G148" s="250"/>
      <c r="H148" s="253">
        <v>230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133</v>
      </c>
      <c r="AU148" s="259" t="s">
        <v>86</v>
      </c>
      <c r="AV148" s="14" t="s">
        <v>86</v>
      </c>
      <c r="AW148" s="14" t="s">
        <v>33</v>
      </c>
      <c r="AX148" s="14" t="s">
        <v>76</v>
      </c>
      <c r="AY148" s="259" t="s">
        <v>120</v>
      </c>
    </row>
    <row r="149" s="14" customFormat="1">
      <c r="A149" s="14"/>
      <c r="B149" s="249"/>
      <c r="C149" s="250"/>
      <c r="D149" s="232" t="s">
        <v>133</v>
      </c>
      <c r="E149" s="251" t="s">
        <v>1</v>
      </c>
      <c r="F149" s="252" t="s">
        <v>136</v>
      </c>
      <c r="G149" s="250"/>
      <c r="H149" s="253">
        <v>200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133</v>
      </c>
      <c r="AU149" s="259" t="s">
        <v>86</v>
      </c>
      <c r="AV149" s="14" t="s">
        <v>86</v>
      </c>
      <c r="AW149" s="14" t="s">
        <v>33</v>
      </c>
      <c r="AX149" s="14" t="s">
        <v>76</v>
      </c>
      <c r="AY149" s="259" t="s">
        <v>120</v>
      </c>
    </row>
    <row r="150" s="15" customFormat="1">
      <c r="A150" s="15"/>
      <c r="B150" s="260"/>
      <c r="C150" s="261"/>
      <c r="D150" s="232" t="s">
        <v>133</v>
      </c>
      <c r="E150" s="262" t="s">
        <v>1</v>
      </c>
      <c r="F150" s="263" t="s">
        <v>137</v>
      </c>
      <c r="G150" s="261"/>
      <c r="H150" s="264">
        <v>430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133</v>
      </c>
      <c r="AU150" s="270" t="s">
        <v>86</v>
      </c>
      <c r="AV150" s="15" t="s">
        <v>127</v>
      </c>
      <c r="AW150" s="15" t="s">
        <v>33</v>
      </c>
      <c r="AX150" s="15" t="s">
        <v>84</v>
      </c>
      <c r="AY150" s="270" t="s">
        <v>120</v>
      </c>
    </row>
    <row r="151" s="2" customFormat="1" ht="16.5" customHeight="1">
      <c r="A151" s="39"/>
      <c r="B151" s="40"/>
      <c r="C151" s="272" t="s">
        <v>168</v>
      </c>
      <c r="D151" s="272" t="s">
        <v>169</v>
      </c>
      <c r="E151" s="273" t="s">
        <v>170</v>
      </c>
      <c r="F151" s="274" t="s">
        <v>171</v>
      </c>
      <c r="G151" s="275" t="s">
        <v>172</v>
      </c>
      <c r="H151" s="276">
        <v>72</v>
      </c>
      <c r="I151" s="277"/>
      <c r="J151" s="278">
        <f>ROUND(I151*H151,2)</f>
        <v>0</v>
      </c>
      <c r="K151" s="274" t="s">
        <v>126</v>
      </c>
      <c r="L151" s="279"/>
      <c r="M151" s="280" t="s">
        <v>1</v>
      </c>
      <c r="N151" s="281" t="s">
        <v>41</v>
      </c>
      <c r="O151" s="92"/>
      <c r="P151" s="228">
        <f>O151*H151</f>
        <v>0</v>
      </c>
      <c r="Q151" s="228">
        <v>0.75</v>
      </c>
      <c r="R151" s="228">
        <f>Q151*H151</f>
        <v>54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173</v>
      </c>
      <c r="AT151" s="230" t="s">
        <v>169</v>
      </c>
      <c r="AU151" s="230" t="s">
        <v>86</v>
      </c>
      <c r="AY151" s="18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173</v>
      </c>
      <c r="BM151" s="230" t="s">
        <v>174</v>
      </c>
    </row>
    <row r="152" s="2" customFormat="1">
      <c r="A152" s="39"/>
      <c r="B152" s="40"/>
      <c r="C152" s="41"/>
      <c r="D152" s="232" t="s">
        <v>129</v>
      </c>
      <c r="E152" s="41"/>
      <c r="F152" s="233" t="s">
        <v>171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129</v>
      </c>
      <c r="AU152" s="18" t="s">
        <v>86</v>
      </c>
    </row>
    <row r="153" s="13" customFormat="1">
      <c r="A153" s="13"/>
      <c r="B153" s="239"/>
      <c r="C153" s="240"/>
      <c r="D153" s="232" t="s">
        <v>133</v>
      </c>
      <c r="E153" s="241" t="s">
        <v>1</v>
      </c>
      <c r="F153" s="242" t="s">
        <v>175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133</v>
      </c>
      <c r="AU153" s="248" t="s">
        <v>86</v>
      </c>
      <c r="AV153" s="13" t="s">
        <v>84</v>
      </c>
      <c r="AW153" s="13" t="s">
        <v>33</v>
      </c>
      <c r="AX153" s="13" t="s">
        <v>76</v>
      </c>
      <c r="AY153" s="248" t="s">
        <v>120</v>
      </c>
    </row>
    <row r="154" s="14" customFormat="1">
      <c r="A154" s="14"/>
      <c r="B154" s="249"/>
      <c r="C154" s="250"/>
      <c r="D154" s="232" t="s">
        <v>133</v>
      </c>
      <c r="E154" s="251" t="s">
        <v>1</v>
      </c>
      <c r="F154" s="252" t="s">
        <v>176</v>
      </c>
      <c r="G154" s="250"/>
      <c r="H154" s="253">
        <v>71.667000000000002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133</v>
      </c>
      <c r="AU154" s="259" t="s">
        <v>86</v>
      </c>
      <c r="AV154" s="14" t="s">
        <v>86</v>
      </c>
      <c r="AW154" s="14" t="s">
        <v>33</v>
      </c>
      <c r="AX154" s="14" t="s">
        <v>76</v>
      </c>
      <c r="AY154" s="259" t="s">
        <v>120</v>
      </c>
    </row>
    <row r="155" s="14" customFormat="1">
      <c r="A155" s="14"/>
      <c r="B155" s="249"/>
      <c r="C155" s="250"/>
      <c r="D155" s="232" t="s">
        <v>133</v>
      </c>
      <c r="E155" s="251" t="s">
        <v>1</v>
      </c>
      <c r="F155" s="252" t="s">
        <v>177</v>
      </c>
      <c r="G155" s="250"/>
      <c r="H155" s="253">
        <v>72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133</v>
      </c>
      <c r="AU155" s="259" t="s">
        <v>86</v>
      </c>
      <c r="AV155" s="14" t="s">
        <v>86</v>
      </c>
      <c r="AW155" s="14" t="s">
        <v>33</v>
      </c>
      <c r="AX155" s="14" t="s">
        <v>84</v>
      </c>
      <c r="AY155" s="259" t="s">
        <v>120</v>
      </c>
    </row>
    <row r="156" s="12" customFormat="1" ht="25.92" customHeight="1">
      <c r="A156" s="12"/>
      <c r="B156" s="203"/>
      <c r="C156" s="204"/>
      <c r="D156" s="205" t="s">
        <v>75</v>
      </c>
      <c r="E156" s="206" t="s">
        <v>82</v>
      </c>
      <c r="F156" s="206" t="s">
        <v>178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SUM(P157:P200)</f>
        <v>0</v>
      </c>
      <c r="Q156" s="211"/>
      <c r="R156" s="212">
        <f>SUM(R157:R200)</f>
        <v>0</v>
      </c>
      <c r="S156" s="211"/>
      <c r="T156" s="213">
        <f>SUM(T157:T200)</f>
        <v>0.02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162</v>
      </c>
      <c r="AT156" s="215" t="s">
        <v>75</v>
      </c>
      <c r="AU156" s="215" t="s">
        <v>76</v>
      </c>
      <c r="AY156" s="214" t="s">
        <v>120</v>
      </c>
      <c r="BK156" s="216">
        <f>SUM(BK157:BK200)</f>
        <v>0</v>
      </c>
    </row>
    <row r="157" s="2" customFormat="1" ht="16.5" customHeight="1">
      <c r="A157" s="39"/>
      <c r="B157" s="40"/>
      <c r="C157" s="219" t="s">
        <v>179</v>
      </c>
      <c r="D157" s="219" t="s">
        <v>122</v>
      </c>
      <c r="E157" s="220" t="s">
        <v>180</v>
      </c>
      <c r="F157" s="221" t="s">
        <v>181</v>
      </c>
      <c r="G157" s="222" t="s">
        <v>182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183</v>
      </c>
      <c r="AT157" s="230" t="s">
        <v>122</v>
      </c>
      <c r="AU157" s="230" t="s">
        <v>84</v>
      </c>
      <c r="AY157" s="18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183</v>
      </c>
      <c r="BM157" s="230" t="s">
        <v>184</v>
      </c>
    </row>
    <row r="158" s="2" customFormat="1">
      <c r="A158" s="39"/>
      <c r="B158" s="40"/>
      <c r="C158" s="41"/>
      <c r="D158" s="232" t="s">
        <v>129</v>
      </c>
      <c r="E158" s="41"/>
      <c r="F158" s="233" t="s">
        <v>185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129</v>
      </c>
      <c r="AU158" s="18" t="s">
        <v>84</v>
      </c>
    </row>
    <row r="159" s="2" customFormat="1">
      <c r="A159" s="39"/>
      <c r="B159" s="40"/>
      <c r="C159" s="41"/>
      <c r="D159" s="232" t="s">
        <v>156</v>
      </c>
      <c r="E159" s="41"/>
      <c r="F159" s="271" t="s">
        <v>186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156</v>
      </c>
      <c r="AU159" s="18" t="s">
        <v>84</v>
      </c>
    </row>
    <row r="160" s="2" customFormat="1" ht="16.5" customHeight="1">
      <c r="A160" s="39"/>
      <c r="B160" s="40"/>
      <c r="C160" s="219" t="s">
        <v>187</v>
      </c>
      <c r="D160" s="219" t="s">
        <v>122</v>
      </c>
      <c r="E160" s="220" t="s">
        <v>188</v>
      </c>
      <c r="F160" s="221" t="s">
        <v>189</v>
      </c>
      <c r="G160" s="222" t="s">
        <v>182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183</v>
      </c>
      <c r="AT160" s="230" t="s">
        <v>122</v>
      </c>
      <c r="AU160" s="230" t="s">
        <v>84</v>
      </c>
      <c r="AY160" s="18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183</v>
      </c>
      <c r="BM160" s="230" t="s">
        <v>190</v>
      </c>
    </row>
    <row r="161" s="2" customFormat="1">
      <c r="A161" s="39"/>
      <c r="B161" s="40"/>
      <c r="C161" s="41"/>
      <c r="D161" s="232" t="s">
        <v>129</v>
      </c>
      <c r="E161" s="41"/>
      <c r="F161" s="233" t="s">
        <v>189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129</v>
      </c>
      <c r="AU161" s="18" t="s">
        <v>84</v>
      </c>
    </row>
    <row r="162" s="2" customFormat="1">
      <c r="A162" s="39"/>
      <c r="B162" s="40"/>
      <c r="C162" s="41"/>
      <c r="D162" s="232" t="s">
        <v>156</v>
      </c>
      <c r="E162" s="41"/>
      <c r="F162" s="271" t="s">
        <v>191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156</v>
      </c>
      <c r="AU162" s="18" t="s">
        <v>84</v>
      </c>
    </row>
    <row r="163" s="2" customFormat="1" ht="16.5" customHeight="1">
      <c r="A163" s="39"/>
      <c r="B163" s="40"/>
      <c r="C163" s="219" t="s">
        <v>192</v>
      </c>
      <c r="D163" s="219" t="s">
        <v>122</v>
      </c>
      <c r="E163" s="220" t="s">
        <v>193</v>
      </c>
      <c r="F163" s="221" t="s">
        <v>194</v>
      </c>
      <c r="G163" s="222" t="s">
        <v>182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183</v>
      </c>
      <c r="AT163" s="230" t="s">
        <v>122</v>
      </c>
      <c r="AU163" s="230" t="s">
        <v>84</v>
      </c>
      <c r="AY163" s="18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183</v>
      </c>
      <c r="BM163" s="230" t="s">
        <v>195</v>
      </c>
    </row>
    <row r="164" s="2" customFormat="1">
      <c r="A164" s="39"/>
      <c r="B164" s="40"/>
      <c r="C164" s="41"/>
      <c r="D164" s="232" t="s">
        <v>129</v>
      </c>
      <c r="E164" s="41"/>
      <c r="F164" s="233" t="s">
        <v>194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129</v>
      </c>
      <c r="AU164" s="18" t="s">
        <v>84</v>
      </c>
    </row>
    <row r="165" s="2" customFormat="1">
      <c r="A165" s="39"/>
      <c r="B165" s="40"/>
      <c r="C165" s="41"/>
      <c r="D165" s="232" t="s">
        <v>156</v>
      </c>
      <c r="E165" s="41"/>
      <c r="F165" s="271" t="s">
        <v>196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84</v>
      </c>
    </row>
    <row r="166" s="2" customFormat="1" ht="16.5" customHeight="1">
      <c r="A166" s="39"/>
      <c r="B166" s="40"/>
      <c r="C166" s="219" t="s">
        <v>197</v>
      </c>
      <c r="D166" s="219" t="s">
        <v>122</v>
      </c>
      <c r="E166" s="220" t="s">
        <v>198</v>
      </c>
      <c r="F166" s="221" t="s">
        <v>199</v>
      </c>
      <c r="G166" s="222" t="s">
        <v>200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183</v>
      </c>
      <c r="AT166" s="230" t="s">
        <v>122</v>
      </c>
      <c r="AU166" s="230" t="s">
        <v>84</v>
      </c>
      <c r="AY166" s="18" t="s">
        <v>120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183</v>
      </c>
      <c r="BM166" s="230" t="s">
        <v>201</v>
      </c>
    </row>
    <row r="167" s="2" customFormat="1">
      <c r="A167" s="39"/>
      <c r="B167" s="40"/>
      <c r="C167" s="41"/>
      <c r="D167" s="232" t="s">
        <v>129</v>
      </c>
      <c r="E167" s="41"/>
      <c r="F167" s="233" t="s">
        <v>202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129</v>
      </c>
      <c r="AU167" s="18" t="s">
        <v>84</v>
      </c>
    </row>
    <row r="168" s="2" customFormat="1">
      <c r="A168" s="39"/>
      <c r="B168" s="40"/>
      <c r="C168" s="41"/>
      <c r="D168" s="232" t="s">
        <v>156</v>
      </c>
      <c r="E168" s="41"/>
      <c r="F168" s="271" t="s">
        <v>203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156</v>
      </c>
      <c r="AU168" s="18" t="s">
        <v>84</v>
      </c>
    </row>
    <row r="169" s="2" customFormat="1" ht="24.15" customHeight="1">
      <c r="A169" s="39"/>
      <c r="B169" s="40"/>
      <c r="C169" s="219" t="s">
        <v>204</v>
      </c>
      <c r="D169" s="219" t="s">
        <v>122</v>
      </c>
      <c r="E169" s="220" t="s">
        <v>205</v>
      </c>
      <c r="F169" s="221" t="s">
        <v>206</v>
      </c>
      <c r="G169" s="222" t="s">
        <v>182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183</v>
      </c>
      <c r="AT169" s="230" t="s">
        <v>122</v>
      </c>
      <c r="AU169" s="230" t="s">
        <v>84</v>
      </c>
      <c r="AY169" s="18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183</v>
      </c>
      <c r="BM169" s="230" t="s">
        <v>207</v>
      </c>
    </row>
    <row r="170" s="2" customFormat="1">
      <c r="A170" s="39"/>
      <c r="B170" s="40"/>
      <c r="C170" s="41"/>
      <c r="D170" s="232" t="s">
        <v>129</v>
      </c>
      <c r="E170" s="41"/>
      <c r="F170" s="233" t="s">
        <v>206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129</v>
      </c>
      <c r="AU170" s="18" t="s">
        <v>84</v>
      </c>
    </row>
    <row r="171" s="2" customFormat="1">
      <c r="A171" s="39"/>
      <c r="B171" s="40"/>
      <c r="C171" s="41"/>
      <c r="D171" s="232" t="s">
        <v>156</v>
      </c>
      <c r="E171" s="41"/>
      <c r="F171" s="271" t="s">
        <v>208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84</v>
      </c>
    </row>
    <row r="172" s="2" customFormat="1" ht="16.5" customHeight="1">
      <c r="A172" s="39"/>
      <c r="B172" s="40"/>
      <c r="C172" s="219" t="s">
        <v>8</v>
      </c>
      <c r="D172" s="219" t="s">
        <v>122</v>
      </c>
      <c r="E172" s="220" t="s">
        <v>209</v>
      </c>
      <c r="F172" s="221" t="s">
        <v>210</v>
      </c>
      <c r="G172" s="222" t="s">
        <v>182</v>
      </c>
      <c r="H172" s="223">
        <v>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183</v>
      </c>
      <c r="AT172" s="230" t="s">
        <v>122</v>
      </c>
      <c r="AU172" s="230" t="s">
        <v>84</v>
      </c>
      <c r="AY172" s="18" t="s">
        <v>120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183</v>
      </c>
      <c r="BM172" s="230" t="s">
        <v>211</v>
      </c>
    </row>
    <row r="173" s="2" customFormat="1">
      <c r="A173" s="39"/>
      <c r="B173" s="40"/>
      <c r="C173" s="41"/>
      <c r="D173" s="232" t="s">
        <v>129</v>
      </c>
      <c r="E173" s="41"/>
      <c r="F173" s="233" t="s">
        <v>210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129</v>
      </c>
      <c r="AU173" s="18" t="s">
        <v>84</v>
      </c>
    </row>
    <row r="174" s="2" customFormat="1">
      <c r="A174" s="39"/>
      <c r="B174" s="40"/>
      <c r="C174" s="41"/>
      <c r="D174" s="232" t="s">
        <v>156</v>
      </c>
      <c r="E174" s="41"/>
      <c r="F174" s="271" t="s">
        <v>212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156</v>
      </c>
      <c r="AU174" s="18" t="s">
        <v>84</v>
      </c>
    </row>
    <row r="175" s="2" customFormat="1" ht="16.5" customHeight="1">
      <c r="A175" s="39"/>
      <c r="B175" s="40"/>
      <c r="C175" s="219" t="s">
        <v>213</v>
      </c>
      <c r="D175" s="219" t="s">
        <v>122</v>
      </c>
      <c r="E175" s="220" t="s">
        <v>214</v>
      </c>
      <c r="F175" s="221" t="s">
        <v>215</v>
      </c>
      <c r="G175" s="222" t="s">
        <v>182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183</v>
      </c>
      <c r="AT175" s="230" t="s">
        <v>122</v>
      </c>
      <c r="AU175" s="230" t="s">
        <v>84</v>
      </c>
      <c r="AY175" s="18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183</v>
      </c>
      <c r="BM175" s="230" t="s">
        <v>216</v>
      </c>
    </row>
    <row r="176" s="2" customFormat="1">
      <c r="A176" s="39"/>
      <c r="B176" s="40"/>
      <c r="C176" s="41"/>
      <c r="D176" s="232" t="s">
        <v>129</v>
      </c>
      <c r="E176" s="41"/>
      <c r="F176" s="233" t="s">
        <v>215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129</v>
      </c>
      <c r="AU176" s="18" t="s">
        <v>84</v>
      </c>
    </row>
    <row r="177" s="2" customFormat="1">
      <c r="A177" s="39"/>
      <c r="B177" s="40"/>
      <c r="C177" s="41"/>
      <c r="D177" s="232" t="s">
        <v>156</v>
      </c>
      <c r="E177" s="41"/>
      <c r="F177" s="271" t="s">
        <v>217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84</v>
      </c>
    </row>
    <row r="178" s="2" customFormat="1" ht="16.5" customHeight="1">
      <c r="A178" s="39"/>
      <c r="B178" s="40"/>
      <c r="C178" s="219" t="s">
        <v>218</v>
      </c>
      <c r="D178" s="219" t="s">
        <v>122</v>
      </c>
      <c r="E178" s="220" t="s">
        <v>219</v>
      </c>
      <c r="F178" s="221" t="s">
        <v>220</v>
      </c>
      <c r="G178" s="222" t="s">
        <v>182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183</v>
      </c>
      <c r="AT178" s="230" t="s">
        <v>122</v>
      </c>
      <c r="AU178" s="230" t="s">
        <v>84</v>
      </c>
      <c r="AY178" s="18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183</v>
      </c>
      <c r="BM178" s="230" t="s">
        <v>221</v>
      </c>
    </row>
    <row r="179" s="2" customFormat="1">
      <c r="A179" s="39"/>
      <c r="B179" s="40"/>
      <c r="C179" s="41"/>
      <c r="D179" s="232" t="s">
        <v>129</v>
      </c>
      <c r="E179" s="41"/>
      <c r="F179" s="233" t="s">
        <v>220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129</v>
      </c>
      <c r="AU179" s="18" t="s">
        <v>84</v>
      </c>
    </row>
    <row r="180" s="2" customFormat="1">
      <c r="A180" s="39"/>
      <c r="B180" s="40"/>
      <c r="C180" s="41"/>
      <c r="D180" s="232" t="s">
        <v>156</v>
      </c>
      <c r="E180" s="41"/>
      <c r="F180" s="271" t="s">
        <v>222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156</v>
      </c>
      <c r="AU180" s="18" t="s">
        <v>84</v>
      </c>
    </row>
    <row r="181" s="2" customFormat="1" ht="24.15" customHeight="1">
      <c r="A181" s="39"/>
      <c r="B181" s="40"/>
      <c r="C181" s="219" t="s">
        <v>223</v>
      </c>
      <c r="D181" s="219" t="s">
        <v>122</v>
      </c>
      <c r="E181" s="220" t="s">
        <v>224</v>
      </c>
      <c r="F181" s="221" t="s">
        <v>225</v>
      </c>
      <c r="G181" s="222" t="s">
        <v>182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183</v>
      </c>
      <c r="AT181" s="230" t="s">
        <v>122</v>
      </c>
      <c r="AU181" s="230" t="s">
        <v>84</v>
      </c>
      <c r="AY181" s="18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183</v>
      </c>
      <c r="BM181" s="230" t="s">
        <v>226</v>
      </c>
    </row>
    <row r="182" s="2" customFormat="1">
      <c r="A182" s="39"/>
      <c r="B182" s="40"/>
      <c r="C182" s="41"/>
      <c r="D182" s="232" t="s">
        <v>129</v>
      </c>
      <c r="E182" s="41"/>
      <c r="F182" s="233" t="s">
        <v>225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129</v>
      </c>
      <c r="AU182" s="18" t="s">
        <v>84</v>
      </c>
    </row>
    <row r="183" s="2" customFormat="1">
      <c r="A183" s="39"/>
      <c r="B183" s="40"/>
      <c r="C183" s="41"/>
      <c r="D183" s="232" t="s">
        <v>156</v>
      </c>
      <c r="E183" s="41"/>
      <c r="F183" s="271" t="s">
        <v>227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84</v>
      </c>
    </row>
    <row r="184" s="2" customFormat="1" ht="16.5" customHeight="1">
      <c r="A184" s="39"/>
      <c r="B184" s="40"/>
      <c r="C184" s="219" t="s">
        <v>228</v>
      </c>
      <c r="D184" s="219" t="s">
        <v>122</v>
      </c>
      <c r="E184" s="220" t="s">
        <v>229</v>
      </c>
      <c r="F184" s="221" t="s">
        <v>230</v>
      </c>
      <c r="G184" s="222" t="s">
        <v>182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183</v>
      </c>
      <c r="AT184" s="230" t="s">
        <v>122</v>
      </c>
      <c r="AU184" s="230" t="s">
        <v>84</v>
      </c>
      <c r="AY184" s="18" t="s">
        <v>120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183</v>
      </c>
      <c r="BM184" s="230" t="s">
        <v>231</v>
      </c>
    </row>
    <row r="185" s="2" customFormat="1">
      <c r="A185" s="39"/>
      <c r="B185" s="40"/>
      <c r="C185" s="41"/>
      <c r="D185" s="232" t="s">
        <v>129</v>
      </c>
      <c r="E185" s="41"/>
      <c r="F185" s="233" t="s">
        <v>230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129</v>
      </c>
      <c r="AU185" s="18" t="s">
        <v>84</v>
      </c>
    </row>
    <row r="186" s="2" customFormat="1">
      <c r="A186" s="39"/>
      <c r="B186" s="40"/>
      <c r="C186" s="41"/>
      <c r="D186" s="232" t="s">
        <v>156</v>
      </c>
      <c r="E186" s="41"/>
      <c r="F186" s="271" t="s">
        <v>232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84</v>
      </c>
    </row>
    <row r="187" s="2" customFormat="1" ht="21.75" customHeight="1">
      <c r="A187" s="39"/>
      <c r="B187" s="40"/>
      <c r="C187" s="219" t="s">
        <v>233</v>
      </c>
      <c r="D187" s="219" t="s">
        <v>122</v>
      </c>
      <c r="E187" s="220" t="s">
        <v>234</v>
      </c>
      <c r="F187" s="221" t="s">
        <v>235</v>
      </c>
      <c r="G187" s="222" t="s">
        <v>182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183</v>
      </c>
      <c r="AT187" s="230" t="s">
        <v>122</v>
      </c>
      <c r="AU187" s="230" t="s">
        <v>84</v>
      </c>
      <c r="AY187" s="18" t="s">
        <v>120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183</v>
      </c>
      <c r="BM187" s="230" t="s">
        <v>236</v>
      </c>
    </row>
    <row r="188" s="2" customFormat="1">
      <c r="A188" s="39"/>
      <c r="B188" s="40"/>
      <c r="C188" s="41"/>
      <c r="D188" s="232" t="s">
        <v>129</v>
      </c>
      <c r="E188" s="41"/>
      <c r="F188" s="233" t="s">
        <v>235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129</v>
      </c>
      <c r="AU188" s="18" t="s">
        <v>84</v>
      </c>
    </row>
    <row r="189" s="2" customFormat="1">
      <c r="A189" s="39"/>
      <c r="B189" s="40"/>
      <c r="C189" s="41"/>
      <c r="D189" s="232" t="s">
        <v>156</v>
      </c>
      <c r="E189" s="41"/>
      <c r="F189" s="271" t="s">
        <v>237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84</v>
      </c>
    </row>
    <row r="190" s="2" customFormat="1" ht="16.5" customHeight="1">
      <c r="A190" s="39"/>
      <c r="B190" s="40"/>
      <c r="C190" s="219" t="s">
        <v>238</v>
      </c>
      <c r="D190" s="219" t="s">
        <v>122</v>
      </c>
      <c r="E190" s="220" t="s">
        <v>239</v>
      </c>
      <c r="F190" s="221" t="s">
        <v>240</v>
      </c>
      <c r="G190" s="222" t="s">
        <v>182</v>
      </c>
      <c r="H190" s="223">
        <v>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127</v>
      </c>
      <c r="AT190" s="230" t="s">
        <v>122</v>
      </c>
      <c r="AU190" s="230" t="s">
        <v>84</v>
      </c>
      <c r="AY190" s="18" t="s">
        <v>120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127</v>
      </c>
      <c r="BM190" s="230" t="s">
        <v>241</v>
      </c>
    </row>
    <row r="191" s="2" customFormat="1">
      <c r="A191" s="39"/>
      <c r="B191" s="40"/>
      <c r="C191" s="41"/>
      <c r="D191" s="232" t="s">
        <v>129</v>
      </c>
      <c r="E191" s="41"/>
      <c r="F191" s="233" t="s">
        <v>240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129</v>
      </c>
      <c r="AU191" s="18" t="s">
        <v>84</v>
      </c>
    </row>
    <row r="192" s="2" customFormat="1">
      <c r="A192" s="39"/>
      <c r="B192" s="40"/>
      <c r="C192" s="41"/>
      <c r="D192" s="232" t="s">
        <v>156</v>
      </c>
      <c r="E192" s="41"/>
      <c r="F192" s="271" t="s">
        <v>242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156</v>
      </c>
      <c r="AU192" s="18" t="s">
        <v>84</v>
      </c>
    </row>
    <row r="193" s="2" customFormat="1" ht="21.75" customHeight="1">
      <c r="A193" s="39"/>
      <c r="B193" s="40"/>
      <c r="C193" s="219" t="s">
        <v>243</v>
      </c>
      <c r="D193" s="219" t="s">
        <v>122</v>
      </c>
      <c r="E193" s="220" t="s">
        <v>244</v>
      </c>
      <c r="F193" s="221" t="s">
        <v>245</v>
      </c>
      <c r="G193" s="222" t="s">
        <v>182</v>
      </c>
      <c r="H193" s="223">
        <v>1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183</v>
      </c>
      <c r="AT193" s="230" t="s">
        <v>122</v>
      </c>
      <c r="AU193" s="230" t="s">
        <v>84</v>
      </c>
      <c r="AY193" s="18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183</v>
      </c>
      <c r="BM193" s="230" t="s">
        <v>246</v>
      </c>
    </row>
    <row r="194" s="2" customFormat="1">
      <c r="A194" s="39"/>
      <c r="B194" s="40"/>
      <c r="C194" s="41"/>
      <c r="D194" s="232" t="s">
        <v>129</v>
      </c>
      <c r="E194" s="41"/>
      <c r="F194" s="233" t="s">
        <v>245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129</v>
      </c>
      <c r="AU194" s="18" t="s">
        <v>84</v>
      </c>
    </row>
    <row r="195" s="2" customFormat="1">
      <c r="A195" s="39"/>
      <c r="B195" s="40"/>
      <c r="C195" s="41"/>
      <c r="D195" s="232" t="s">
        <v>156</v>
      </c>
      <c r="E195" s="41"/>
      <c r="F195" s="271" t="s">
        <v>247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84</v>
      </c>
    </row>
    <row r="196" s="2" customFormat="1" ht="24.15" customHeight="1">
      <c r="A196" s="39"/>
      <c r="B196" s="40"/>
      <c r="C196" s="219" t="s">
        <v>248</v>
      </c>
      <c r="D196" s="219" t="s">
        <v>122</v>
      </c>
      <c r="E196" s="220" t="s">
        <v>249</v>
      </c>
      <c r="F196" s="221" t="s">
        <v>250</v>
      </c>
      <c r="G196" s="222" t="s">
        <v>182</v>
      </c>
      <c r="H196" s="223">
        <v>1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127</v>
      </c>
      <c r="AT196" s="230" t="s">
        <v>122</v>
      </c>
      <c r="AU196" s="230" t="s">
        <v>84</v>
      </c>
      <c r="AY196" s="18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127</v>
      </c>
      <c r="BM196" s="230" t="s">
        <v>251</v>
      </c>
    </row>
    <row r="197" s="2" customFormat="1">
      <c r="A197" s="39"/>
      <c r="B197" s="40"/>
      <c r="C197" s="41"/>
      <c r="D197" s="232" t="s">
        <v>129</v>
      </c>
      <c r="E197" s="41"/>
      <c r="F197" s="233" t="s">
        <v>250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129</v>
      </c>
      <c r="AU197" s="18" t="s">
        <v>84</v>
      </c>
    </row>
    <row r="198" s="2" customFormat="1" ht="16.5" customHeight="1">
      <c r="A198" s="39"/>
      <c r="B198" s="40"/>
      <c r="C198" s="219" t="s">
        <v>7</v>
      </c>
      <c r="D198" s="219" t="s">
        <v>122</v>
      </c>
      <c r="E198" s="220" t="s">
        <v>252</v>
      </c>
      <c r="F198" s="221" t="s">
        <v>253</v>
      </c>
      <c r="G198" s="222" t="s">
        <v>182</v>
      </c>
      <c r="H198" s="223">
        <v>1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0.02</v>
      </c>
      <c r="T198" s="229">
        <f>S198*H198</f>
        <v>0.02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127</v>
      </c>
      <c r="AT198" s="230" t="s">
        <v>122</v>
      </c>
      <c r="AU198" s="230" t="s">
        <v>84</v>
      </c>
      <c r="AY198" s="18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127</v>
      </c>
      <c r="BM198" s="230" t="s">
        <v>254</v>
      </c>
    </row>
    <row r="199" s="2" customFormat="1">
      <c r="A199" s="39"/>
      <c r="B199" s="40"/>
      <c r="C199" s="41"/>
      <c r="D199" s="232" t="s">
        <v>129</v>
      </c>
      <c r="E199" s="41"/>
      <c r="F199" s="233" t="s">
        <v>253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129</v>
      </c>
      <c r="AU199" s="18" t="s">
        <v>84</v>
      </c>
    </row>
    <row r="200" s="2" customFormat="1">
      <c r="A200" s="39"/>
      <c r="B200" s="40"/>
      <c r="C200" s="41"/>
      <c r="D200" s="232" t="s">
        <v>156</v>
      </c>
      <c r="E200" s="41"/>
      <c r="F200" s="271" t="s">
        <v>255</v>
      </c>
      <c r="G200" s="41"/>
      <c r="H200" s="41"/>
      <c r="I200" s="234"/>
      <c r="J200" s="41"/>
      <c r="K200" s="41"/>
      <c r="L200" s="45"/>
      <c r="M200" s="282"/>
      <c r="N200" s="283"/>
      <c r="O200" s="284"/>
      <c r="P200" s="284"/>
      <c r="Q200" s="284"/>
      <c r="R200" s="284"/>
      <c r="S200" s="284"/>
      <c r="T200" s="285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156</v>
      </c>
      <c r="AU200" s="18" t="s">
        <v>84</v>
      </c>
    </row>
    <row r="201" s="2" customFormat="1" ht="6.96" customHeight="1">
      <c r="A201" s="39"/>
      <c r="B201" s="67"/>
      <c r="C201" s="68"/>
      <c r="D201" s="68"/>
      <c r="E201" s="68"/>
      <c r="F201" s="68"/>
      <c r="G201" s="68"/>
      <c r="H201" s="68"/>
      <c r="I201" s="68"/>
      <c r="J201" s="68"/>
      <c r="K201" s="68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txd84bvA4i7YlREj2PGyLkIOLrpCsaOtiqv0FITYcqtVaZ+L8mDBNddO06fs/Qrl4CA9w339AxHSldtAM4TKlA==" hashValue="QO8u2pZkd53RpvuRw1zjtJsjeDN7p6kAjPNbiY8LzOmh8mHLA9luAr+Ej1q5xO5AbUjRpVqD/FBu0L3mtS3oQA==" algorithmName="SHA-512" password="CC35"/>
  <autoFilter ref="C119:K20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5_02/113151111"/>
    <hyperlink ref="F132" r:id="rId2" display="https://podminky.urs.cz/item/CS_URS_2025_02/115101203"/>
    <hyperlink ref="F135" r:id="rId3" display="https://podminky.urs.cz/item/CS_URS_2025_02/115101303"/>
    <hyperlink ref="F146" r:id="rId4" display="https://podminky.urs.cz/item/CS_URS_2025_02/291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Anšovský p., zaústění do Dyje, oprava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256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26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27</v>
      </c>
      <c r="F21" s="39"/>
      <c r="G21" s="39"/>
      <c r="H21" s="39"/>
      <c r="I21" s="141" t="s">
        <v>28</v>
      </c>
      <c r="J21" s="144" t="s">
        <v>29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26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27</v>
      </c>
      <c r="F24" s="39"/>
      <c r="G24" s="39"/>
      <c r="H24" s="39"/>
      <c r="I24" s="141" t="s">
        <v>28</v>
      </c>
      <c r="J24" s="144" t="s">
        <v>29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ROUND((SUM(BE124:BE382)),  2)</f>
        <v>0</v>
      </c>
      <c r="G33" s="39"/>
      <c r="H33" s="39"/>
      <c r="I33" s="156">
        <v>0.20999999999999999</v>
      </c>
      <c r="J33" s="155">
        <f>ROUND(((SUM(BE124:BE382))*I33),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ROUND((SUM(BF124:BF382)),  2)</f>
        <v>0</v>
      </c>
      <c r="G34" s="39"/>
      <c r="H34" s="39"/>
      <c r="I34" s="156">
        <v>0.12</v>
      </c>
      <c r="J34" s="155">
        <f>ROUND(((SUM(BF124:BF382))*I34),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ROUND((SUM(BG124:BG382)),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ROUND((SUM(BH124:BH382)),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ROUND((SUM(BI124:BI382)),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Anšovský p., zaústění do Dyje,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Oprava koryta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Hrabětice</v>
      </c>
      <c r="G89" s="41"/>
      <c r="H89" s="41"/>
      <c r="I89" s="33" t="s">
        <v>22</v>
      </c>
      <c r="J89" s="80" t="str">
        <f>IF(J12="","",J12)</f>
        <v>1. 8. 2024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Povodí Moravy, s.p.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J251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257</v>
      </c>
      <c r="E100" s="189"/>
      <c r="F100" s="189"/>
      <c r="G100" s="189"/>
      <c r="H100" s="189"/>
      <c r="I100" s="189"/>
      <c r="J100" s="190">
        <f>J257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258</v>
      </c>
      <c r="E101" s="189"/>
      <c r="F101" s="189"/>
      <c r="G101" s="189"/>
      <c r="H101" s="189"/>
      <c r="I101" s="189"/>
      <c r="J101" s="190">
        <f>J290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259</v>
      </c>
      <c r="E102" s="189"/>
      <c r="F102" s="189"/>
      <c r="G102" s="189"/>
      <c r="H102" s="189"/>
      <c r="I102" s="189"/>
      <c r="J102" s="190">
        <f>J337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260</v>
      </c>
      <c r="E103" s="189"/>
      <c r="F103" s="189"/>
      <c r="G103" s="189"/>
      <c r="H103" s="189"/>
      <c r="I103" s="189"/>
      <c r="J103" s="190">
        <f>J343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261</v>
      </c>
      <c r="E104" s="189"/>
      <c r="F104" s="189"/>
      <c r="G104" s="189"/>
      <c r="H104" s="189"/>
      <c r="I104" s="189"/>
      <c r="J104" s="190">
        <f>J379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Anšovský p., zaústění do Dyje, oprava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01 - Oprava koryta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Hrabětice</v>
      </c>
      <c r="G118" s="41"/>
      <c r="H118" s="41"/>
      <c r="I118" s="33" t="s">
        <v>22</v>
      </c>
      <c r="J118" s="80" t="str">
        <f>IF(J12="","",J12)</f>
        <v>1. 8. 2024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Povodí Moravy, s.p.</v>
      </c>
      <c r="G120" s="41"/>
      <c r="H120" s="41"/>
      <c r="I120" s="33" t="s">
        <v>32</v>
      </c>
      <c r="J120" s="37" t="str">
        <f>E21</f>
        <v>Povodí Moravy, s.p.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34</v>
      </c>
      <c r="J121" s="37" t="str">
        <f>E24</f>
        <v>Povodí Moravy, s.p.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106</v>
      </c>
      <c r="D123" s="195" t="s">
        <v>61</v>
      </c>
      <c r="E123" s="195" t="s">
        <v>57</v>
      </c>
      <c r="F123" s="195" t="s">
        <v>58</v>
      </c>
      <c r="G123" s="195" t="s">
        <v>107</v>
      </c>
      <c r="H123" s="195" t="s">
        <v>108</v>
      </c>
      <c r="I123" s="195" t="s">
        <v>109</v>
      </c>
      <c r="J123" s="195" t="s">
        <v>98</v>
      </c>
      <c r="K123" s="196" t="s">
        <v>110</v>
      </c>
      <c r="L123" s="197"/>
      <c r="M123" s="101" t="s">
        <v>1</v>
      </c>
      <c r="N123" s="102" t="s">
        <v>40</v>
      </c>
      <c r="O123" s="102" t="s">
        <v>111</v>
      </c>
      <c r="P123" s="102" t="s">
        <v>112</v>
      </c>
      <c r="Q123" s="102" t="s">
        <v>113</v>
      </c>
      <c r="R123" s="102" t="s">
        <v>114</v>
      </c>
      <c r="S123" s="102" t="s">
        <v>115</v>
      </c>
      <c r="T123" s="103" t="s">
        <v>116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117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699.9156772</v>
      </c>
      <c r="S124" s="105"/>
      <c r="T124" s="201">
        <f>T125</f>
        <v>136.11699999999999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100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118</v>
      </c>
      <c r="F125" s="206" t="s">
        <v>119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P126+P251+P257+P290+P337+P343+P379</f>
        <v>0</v>
      </c>
      <c r="Q125" s="211"/>
      <c r="R125" s="212">
        <f>R126+R251+R257+R290+R337+R343+R379</f>
        <v>699.9156772</v>
      </c>
      <c r="S125" s="211"/>
      <c r="T125" s="213">
        <f>T126+T251+T257+T290+T337+T343+T379</f>
        <v>136.11699999999999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120</v>
      </c>
      <c r="BK125" s="216">
        <f>BK126+BK251+BK257+BK290+BK337+BK343+BK379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121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SUM(P127:P250)</f>
        <v>0</v>
      </c>
      <c r="Q126" s="211"/>
      <c r="R126" s="212">
        <f>SUM(R127:R250)</f>
        <v>0.0043570000000000006</v>
      </c>
      <c r="S126" s="211"/>
      <c r="T126" s="213">
        <f>SUM(T127:T250)</f>
        <v>134.40599999999998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120</v>
      </c>
      <c r="BK126" s="216">
        <f>SUM(BK127:BK250)</f>
        <v>0</v>
      </c>
    </row>
    <row r="127" s="2" customFormat="1" ht="24.15" customHeight="1">
      <c r="A127" s="39"/>
      <c r="B127" s="40"/>
      <c r="C127" s="219" t="s">
        <v>84</v>
      </c>
      <c r="D127" s="219" t="s">
        <v>122</v>
      </c>
      <c r="E127" s="220" t="s">
        <v>262</v>
      </c>
      <c r="F127" s="221" t="s">
        <v>263</v>
      </c>
      <c r="G127" s="222" t="s">
        <v>264</v>
      </c>
      <c r="H127" s="223">
        <v>70.739999999999995</v>
      </c>
      <c r="I127" s="224"/>
      <c r="J127" s="225">
        <f>ROUND(I127*H127,2)</f>
        <v>0</v>
      </c>
      <c r="K127" s="221" t="s">
        <v>126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1.8999999999999999</v>
      </c>
      <c r="T127" s="229">
        <f>S127*H127</f>
        <v>134.40599999999998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127</v>
      </c>
      <c r="AT127" s="230" t="s">
        <v>122</v>
      </c>
      <c r="AU127" s="230" t="s">
        <v>86</v>
      </c>
      <c r="AY127" s="18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127</v>
      </c>
      <c r="BM127" s="230" t="s">
        <v>265</v>
      </c>
    </row>
    <row r="128" s="2" customFormat="1">
      <c r="A128" s="39"/>
      <c r="B128" s="40"/>
      <c r="C128" s="41"/>
      <c r="D128" s="232" t="s">
        <v>129</v>
      </c>
      <c r="E128" s="41"/>
      <c r="F128" s="233" t="s">
        <v>266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129</v>
      </c>
      <c r="AU128" s="18" t="s">
        <v>86</v>
      </c>
    </row>
    <row r="129" s="2" customFormat="1">
      <c r="A129" s="39"/>
      <c r="B129" s="40"/>
      <c r="C129" s="41"/>
      <c r="D129" s="237" t="s">
        <v>131</v>
      </c>
      <c r="E129" s="41"/>
      <c r="F129" s="238" t="s">
        <v>267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131</v>
      </c>
      <c r="AU129" s="18" t="s">
        <v>86</v>
      </c>
    </row>
    <row r="130" s="13" customFormat="1">
      <c r="A130" s="13"/>
      <c r="B130" s="239"/>
      <c r="C130" s="240"/>
      <c r="D130" s="232" t="s">
        <v>133</v>
      </c>
      <c r="E130" s="241" t="s">
        <v>1</v>
      </c>
      <c r="F130" s="242" t="s">
        <v>268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133</v>
      </c>
      <c r="AU130" s="248" t="s">
        <v>86</v>
      </c>
      <c r="AV130" s="13" t="s">
        <v>84</v>
      </c>
      <c r="AW130" s="13" t="s">
        <v>33</v>
      </c>
      <c r="AX130" s="13" t="s">
        <v>76</v>
      </c>
      <c r="AY130" s="248" t="s">
        <v>120</v>
      </c>
    </row>
    <row r="131" s="14" customFormat="1">
      <c r="A131" s="14"/>
      <c r="B131" s="249"/>
      <c r="C131" s="250"/>
      <c r="D131" s="232" t="s">
        <v>133</v>
      </c>
      <c r="E131" s="251" t="s">
        <v>1</v>
      </c>
      <c r="F131" s="252" t="s">
        <v>269</v>
      </c>
      <c r="G131" s="250"/>
      <c r="H131" s="253">
        <v>70.739999999999995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133</v>
      </c>
      <c r="AU131" s="259" t="s">
        <v>86</v>
      </c>
      <c r="AV131" s="14" t="s">
        <v>86</v>
      </c>
      <c r="AW131" s="14" t="s">
        <v>33</v>
      </c>
      <c r="AX131" s="14" t="s">
        <v>84</v>
      </c>
      <c r="AY131" s="259" t="s">
        <v>120</v>
      </c>
    </row>
    <row r="132" s="2" customFormat="1" ht="16.5" customHeight="1">
      <c r="A132" s="39"/>
      <c r="B132" s="40"/>
      <c r="C132" s="219" t="s">
        <v>86</v>
      </c>
      <c r="D132" s="219" t="s">
        <v>122</v>
      </c>
      <c r="E132" s="220" t="s">
        <v>270</v>
      </c>
      <c r="F132" s="221" t="s">
        <v>271</v>
      </c>
      <c r="G132" s="222" t="s">
        <v>125</v>
      </c>
      <c r="H132" s="223">
        <v>7.6799999999999997</v>
      </c>
      <c r="I132" s="224"/>
      <c r="J132" s="225">
        <f>ROUND(I132*H132,2)</f>
        <v>0</v>
      </c>
      <c r="K132" s="221" t="s">
        <v>126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127</v>
      </c>
      <c r="AT132" s="230" t="s">
        <v>122</v>
      </c>
      <c r="AU132" s="230" t="s">
        <v>86</v>
      </c>
      <c r="AY132" s="18" t="s">
        <v>120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127</v>
      </c>
      <c r="BM132" s="230" t="s">
        <v>272</v>
      </c>
    </row>
    <row r="133" s="2" customFormat="1">
      <c r="A133" s="39"/>
      <c r="B133" s="40"/>
      <c r="C133" s="41"/>
      <c r="D133" s="232" t="s">
        <v>129</v>
      </c>
      <c r="E133" s="41"/>
      <c r="F133" s="233" t="s">
        <v>273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129</v>
      </c>
      <c r="AU133" s="18" t="s">
        <v>86</v>
      </c>
    </row>
    <row r="134" s="2" customFormat="1">
      <c r="A134" s="39"/>
      <c r="B134" s="40"/>
      <c r="C134" s="41"/>
      <c r="D134" s="237" t="s">
        <v>131</v>
      </c>
      <c r="E134" s="41"/>
      <c r="F134" s="238" t="s">
        <v>274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86</v>
      </c>
    </row>
    <row r="135" s="13" customFormat="1">
      <c r="A135" s="13"/>
      <c r="B135" s="239"/>
      <c r="C135" s="240"/>
      <c r="D135" s="232" t="s">
        <v>133</v>
      </c>
      <c r="E135" s="241" t="s">
        <v>1</v>
      </c>
      <c r="F135" s="242" t="s">
        <v>275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133</v>
      </c>
      <c r="AU135" s="248" t="s">
        <v>86</v>
      </c>
      <c r="AV135" s="13" t="s">
        <v>84</v>
      </c>
      <c r="AW135" s="13" t="s">
        <v>33</v>
      </c>
      <c r="AX135" s="13" t="s">
        <v>76</v>
      </c>
      <c r="AY135" s="248" t="s">
        <v>120</v>
      </c>
    </row>
    <row r="136" s="14" customFormat="1">
      <c r="A136" s="14"/>
      <c r="B136" s="249"/>
      <c r="C136" s="250"/>
      <c r="D136" s="232" t="s">
        <v>133</v>
      </c>
      <c r="E136" s="251" t="s">
        <v>1</v>
      </c>
      <c r="F136" s="252" t="s">
        <v>276</v>
      </c>
      <c r="G136" s="250"/>
      <c r="H136" s="253">
        <v>0.41999999999999998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133</v>
      </c>
      <c r="AU136" s="259" t="s">
        <v>86</v>
      </c>
      <c r="AV136" s="14" t="s">
        <v>86</v>
      </c>
      <c r="AW136" s="14" t="s">
        <v>33</v>
      </c>
      <c r="AX136" s="14" t="s">
        <v>76</v>
      </c>
      <c r="AY136" s="259" t="s">
        <v>120</v>
      </c>
    </row>
    <row r="137" s="14" customFormat="1">
      <c r="A137" s="14"/>
      <c r="B137" s="249"/>
      <c r="C137" s="250"/>
      <c r="D137" s="232" t="s">
        <v>133</v>
      </c>
      <c r="E137" s="251" t="s">
        <v>1</v>
      </c>
      <c r="F137" s="252" t="s">
        <v>277</v>
      </c>
      <c r="G137" s="250"/>
      <c r="H137" s="253">
        <v>7.2599999999999998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133</v>
      </c>
      <c r="AU137" s="259" t="s">
        <v>86</v>
      </c>
      <c r="AV137" s="14" t="s">
        <v>86</v>
      </c>
      <c r="AW137" s="14" t="s">
        <v>33</v>
      </c>
      <c r="AX137" s="14" t="s">
        <v>76</v>
      </c>
      <c r="AY137" s="259" t="s">
        <v>120</v>
      </c>
    </row>
    <row r="138" s="15" customFormat="1">
      <c r="A138" s="15"/>
      <c r="B138" s="260"/>
      <c r="C138" s="261"/>
      <c r="D138" s="232" t="s">
        <v>133</v>
      </c>
      <c r="E138" s="262" t="s">
        <v>1</v>
      </c>
      <c r="F138" s="263" t="s">
        <v>137</v>
      </c>
      <c r="G138" s="261"/>
      <c r="H138" s="264">
        <v>7.6799999999999997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133</v>
      </c>
      <c r="AU138" s="270" t="s">
        <v>86</v>
      </c>
      <c r="AV138" s="15" t="s">
        <v>127</v>
      </c>
      <c r="AW138" s="15" t="s">
        <v>33</v>
      </c>
      <c r="AX138" s="15" t="s">
        <v>84</v>
      </c>
      <c r="AY138" s="270" t="s">
        <v>120</v>
      </c>
    </row>
    <row r="139" s="2" customFormat="1" ht="24.15" customHeight="1">
      <c r="A139" s="39"/>
      <c r="B139" s="40"/>
      <c r="C139" s="219" t="s">
        <v>144</v>
      </c>
      <c r="D139" s="219" t="s">
        <v>122</v>
      </c>
      <c r="E139" s="220" t="s">
        <v>278</v>
      </c>
      <c r="F139" s="221" t="s">
        <v>279</v>
      </c>
      <c r="G139" s="222" t="s">
        <v>125</v>
      </c>
      <c r="H139" s="223">
        <v>166.58000000000001</v>
      </c>
      <c r="I139" s="224"/>
      <c r="J139" s="225">
        <f>ROUND(I139*H139,2)</f>
        <v>0</v>
      </c>
      <c r="K139" s="221" t="s">
        <v>126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127</v>
      </c>
      <c r="AT139" s="230" t="s">
        <v>122</v>
      </c>
      <c r="AU139" s="230" t="s">
        <v>86</v>
      </c>
      <c r="AY139" s="18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127</v>
      </c>
      <c r="BM139" s="230" t="s">
        <v>280</v>
      </c>
    </row>
    <row r="140" s="2" customFormat="1">
      <c r="A140" s="39"/>
      <c r="B140" s="40"/>
      <c r="C140" s="41"/>
      <c r="D140" s="232" t="s">
        <v>129</v>
      </c>
      <c r="E140" s="41"/>
      <c r="F140" s="233" t="s">
        <v>281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129</v>
      </c>
      <c r="AU140" s="18" t="s">
        <v>86</v>
      </c>
    </row>
    <row r="141" s="2" customFormat="1">
      <c r="A141" s="39"/>
      <c r="B141" s="40"/>
      <c r="C141" s="41"/>
      <c r="D141" s="237" t="s">
        <v>131</v>
      </c>
      <c r="E141" s="41"/>
      <c r="F141" s="238" t="s">
        <v>282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86</v>
      </c>
    </row>
    <row r="142" s="13" customFormat="1">
      <c r="A142" s="13"/>
      <c r="B142" s="239"/>
      <c r="C142" s="240"/>
      <c r="D142" s="232" t="s">
        <v>133</v>
      </c>
      <c r="E142" s="241" t="s">
        <v>1</v>
      </c>
      <c r="F142" s="242" t="s">
        <v>283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133</v>
      </c>
      <c r="AU142" s="248" t="s">
        <v>86</v>
      </c>
      <c r="AV142" s="13" t="s">
        <v>84</v>
      </c>
      <c r="AW142" s="13" t="s">
        <v>33</v>
      </c>
      <c r="AX142" s="13" t="s">
        <v>76</v>
      </c>
      <c r="AY142" s="248" t="s">
        <v>120</v>
      </c>
    </row>
    <row r="143" s="14" customFormat="1">
      <c r="A143" s="14"/>
      <c r="B143" s="249"/>
      <c r="C143" s="250"/>
      <c r="D143" s="232" t="s">
        <v>133</v>
      </c>
      <c r="E143" s="251" t="s">
        <v>1</v>
      </c>
      <c r="F143" s="252" t="s">
        <v>284</v>
      </c>
      <c r="G143" s="250"/>
      <c r="H143" s="253">
        <v>12.84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133</v>
      </c>
      <c r="AU143" s="259" t="s">
        <v>86</v>
      </c>
      <c r="AV143" s="14" t="s">
        <v>86</v>
      </c>
      <c r="AW143" s="14" t="s">
        <v>33</v>
      </c>
      <c r="AX143" s="14" t="s">
        <v>76</v>
      </c>
      <c r="AY143" s="259" t="s">
        <v>120</v>
      </c>
    </row>
    <row r="144" s="14" customFormat="1">
      <c r="A144" s="14"/>
      <c r="B144" s="249"/>
      <c r="C144" s="250"/>
      <c r="D144" s="232" t="s">
        <v>133</v>
      </c>
      <c r="E144" s="251" t="s">
        <v>1</v>
      </c>
      <c r="F144" s="252" t="s">
        <v>285</v>
      </c>
      <c r="G144" s="250"/>
      <c r="H144" s="253">
        <v>153.74000000000001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133</v>
      </c>
      <c r="AU144" s="259" t="s">
        <v>86</v>
      </c>
      <c r="AV144" s="14" t="s">
        <v>86</v>
      </c>
      <c r="AW144" s="14" t="s">
        <v>33</v>
      </c>
      <c r="AX144" s="14" t="s">
        <v>76</v>
      </c>
      <c r="AY144" s="259" t="s">
        <v>120</v>
      </c>
    </row>
    <row r="145" s="15" customFormat="1">
      <c r="A145" s="15"/>
      <c r="B145" s="260"/>
      <c r="C145" s="261"/>
      <c r="D145" s="232" t="s">
        <v>133</v>
      </c>
      <c r="E145" s="262" t="s">
        <v>1</v>
      </c>
      <c r="F145" s="263" t="s">
        <v>137</v>
      </c>
      <c r="G145" s="261"/>
      <c r="H145" s="264">
        <v>166.58000000000001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133</v>
      </c>
      <c r="AU145" s="270" t="s">
        <v>86</v>
      </c>
      <c r="AV145" s="15" t="s">
        <v>127</v>
      </c>
      <c r="AW145" s="15" t="s">
        <v>33</v>
      </c>
      <c r="AX145" s="15" t="s">
        <v>84</v>
      </c>
      <c r="AY145" s="270" t="s">
        <v>120</v>
      </c>
    </row>
    <row r="146" s="2" customFormat="1" ht="24.15" customHeight="1">
      <c r="A146" s="39"/>
      <c r="B146" s="40"/>
      <c r="C146" s="219" t="s">
        <v>127</v>
      </c>
      <c r="D146" s="219" t="s">
        <v>122</v>
      </c>
      <c r="E146" s="220" t="s">
        <v>286</v>
      </c>
      <c r="F146" s="221" t="s">
        <v>287</v>
      </c>
      <c r="G146" s="222" t="s">
        <v>264</v>
      </c>
      <c r="H146" s="223">
        <v>2.1099999999999999</v>
      </c>
      <c r="I146" s="224"/>
      <c r="J146" s="225">
        <f>ROUND(I146*H146,2)</f>
        <v>0</v>
      </c>
      <c r="K146" s="221" t="s">
        <v>126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127</v>
      </c>
      <c r="AT146" s="230" t="s">
        <v>122</v>
      </c>
      <c r="AU146" s="230" t="s">
        <v>86</v>
      </c>
      <c r="AY146" s="18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127</v>
      </c>
      <c r="BM146" s="230" t="s">
        <v>288</v>
      </c>
    </row>
    <row r="147" s="2" customFormat="1">
      <c r="A147" s="39"/>
      <c r="B147" s="40"/>
      <c r="C147" s="41"/>
      <c r="D147" s="232" t="s">
        <v>129</v>
      </c>
      <c r="E147" s="41"/>
      <c r="F147" s="233" t="s">
        <v>289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129</v>
      </c>
      <c r="AU147" s="18" t="s">
        <v>86</v>
      </c>
    </row>
    <row r="148" s="2" customFormat="1">
      <c r="A148" s="39"/>
      <c r="B148" s="40"/>
      <c r="C148" s="41"/>
      <c r="D148" s="237" t="s">
        <v>131</v>
      </c>
      <c r="E148" s="41"/>
      <c r="F148" s="238" t="s">
        <v>290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86</v>
      </c>
    </row>
    <row r="149" s="13" customFormat="1">
      <c r="A149" s="13"/>
      <c r="B149" s="239"/>
      <c r="C149" s="240"/>
      <c r="D149" s="232" t="s">
        <v>133</v>
      </c>
      <c r="E149" s="241" t="s">
        <v>1</v>
      </c>
      <c r="F149" s="242" t="s">
        <v>268</v>
      </c>
      <c r="G149" s="240"/>
      <c r="H149" s="241" t="s">
        <v>1</v>
      </c>
      <c r="I149" s="243"/>
      <c r="J149" s="240"/>
      <c r="K149" s="240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133</v>
      </c>
      <c r="AU149" s="248" t="s">
        <v>86</v>
      </c>
      <c r="AV149" s="13" t="s">
        <v>84</v>
      </c>
      <c r="AW149" s="13" t="s">
        <v>33</v>
      </c>
      <c r="AX149" s="13" t="s">
        <v>76</v>
      </c>
      <c r="AY149" s="248" t="s">
        <v>120</v>
      </c>
    </row>
    <row r="150" s="14" customFormat="1">
      <c r="A150" s="14"/>
      <c r="B150" s="249"/>
      <c r="C150" s="250"/>
      <c r="D150" s="232" t="s">
        <v>133</v>
      </c>
      <c r="E150" s="251" t="s">
        <v>1</v>
      </c>
      <c r="F150" s="252" t="s">
        <v>291</v>
      </c>
      <c r="G150" s="250"/>
      <c r="H150" s="253">
        <v>1.1100000000000001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133</v>
      </c>
      <c r="AU150" s="259" t="s">
        <v>86</v>
      </c>
      <c r="AV150" s="14" t="s">
        <v>86</v>
      </c>
      <c r="AW150" s="14" t="s">
        <v>33</v>
      </c>
      <c r="AX150" s="14" t="s">
        <v>76</v>
      </c>
      <c r="AY150" s="259" t="s">
        <v>120</v>
      </c>
    </row>
    <row r="151" s="14" customFormat="1">
      <c r="A151" s="14"/>
      <c r="B151" s="249"/>
      <c r="C151" s="250"/>
      <c r="D151" s="232" t="s">
        <v>133</v>
      </c>
      <c r="E151" s="251" t="s">
        <v>1</v>
      </c>
      <c r="F151" s="252" t="s">
        <v>292</v>
      </c>
      <c r="G151" s="250"/>
      <c r="H151" s="253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133</v>
      </c>
      <c r="AU151" s="259" t="s">
        <v>86</v>
      </c>
      <c r="AV151" s="14" t="s">
        <v>86</v>
      </c>
      <c r="AW151" s="14" t="s">
        <v>33</v>
      </c>
      <c r="AX151" s="14" t="s">
        <v>76</v>
      </c>
      <c r="AY151" s="259" t="s">
        <v>120</v>
      </c>
    </row>
    <row r="152" s="15" customFormat="1">
      <c r="A152" s="15"/>
      <c r="B152" s="260"/>
      <c r="C152" s="261"/>
      <c r="D152" s="232" t="s">
        <v>133</v>
      </c>
      <c r="E152" s="262" t="s">
        <v>1</v>
      </c>
      <c r="F152" s="263" t="s">
        <v>137</v>
      </c>
      <c r="G152" s="261"/>
      <c r="H152" s="264">
        <v>2.1099999999999999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133</v>
      </c>
      <c r="AU152" s="270" t="s">
        <v>86</v>
      </c>
      <c r="AV152" s="15" t="s">
        <v>127</v>
      </c>
      <c r="AW152" s="15" t="s">
        <v>33</v>
      </c>
      <c r="AX152" s="15" t="s">
        <v>84</v>
      </c>
      <c r="AY152" s="270" t="s">
        <v>120</v>
      </c>
    </row>
    <row r="153" s="2" customFormat="1" ht="33" customHeight="1">
      <c r="A153" s="39"/>
      <c r="B153" s="40"/>
      <c r="C153" s="219" t="s">
        <v>162</v>
      </c>
      <c r="D153" s="219" t="s">
        <v>122</v>
      </c>
      <c r="E153" s="220" t="s">
        <v>293</v>
      </c>
      <c r="F153" s="221" t="s">
        <v>294</v>
      </c>
      <c r="G153" s="222" t="s">
        <v>264</v>
      </c>
      <c r="H153" s="223">
        <v>322.73000000000002</v>
      </c>
      <c r="I153" s="224"/>
      <c r="J153" s="225">
        <f>ROUND(I153*H153,2)</f>
        <v>0</v>
      </c>
      <c r="K153" s="221" t="s">
        <v>126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127</v>
      </c>
      <c r="AT153" s="230" t="s">
        <v>122</v>
      </c>
      <c r="AU153" s="230" t="s">
        <v>86</v>
      </c>
      <c r="AY153" s="18" t="s">
        <v>120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127</v>
      </c>
      <c r="BM153" s="230" t="s">
        <v>295</v>
      </c>
    </row>
    <row r="154" s="2" customFormat="1">
      <c r="A154" s="39"/>
      <c r="B154" s="40"/>
      <c r="C154" s="41"/>
      <c r="D154" s="232" t="s">
        <v>129</v>
      </c>
      <c r="E154" s="41"/>
      <c r="F154" s="233" t="s">
        <v>296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129</v>
      </c>
      <c r="AU154" s="18" t="s">
        <v>86</v>
      </c>
    </row>
    <row r="155" s="2" customFormat="1">
      <c r="A155" s="39"/>
      <c r="B155" s="40"/>
      <c r="C155" s="41"/>
      <c r="D155" s="237" t="s">
        <v>131</v>
      </c>
      <c r="E155" s="41"/>
      <c r="F155" s="238" t="s">
        <v>297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86</v>
      </c>
    </row>
    <row r="156" s="13" customFormat="1">
      <c r="A156" s="13"/>
      <c r="B156" s="239"/>
      <c r="C156" s="240"/>
      <c r="D156" s="232" t="s">
        <v>133</v>
      </c>
      <c r="E156" s="241" t="s">
        <v>1</v>
      </c>
      <c r="F156" s="242" t="s">
        <v>298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133</v>
      </c>
      <c r="AU156" s="248" t="s">
        <v>86</v>
      </c>
      <c r="AV156" s="13" t="s">
        <v>84</v>
      </c>
      <c r="AW156" s="13" t="s">
        <v>33</v>
      </c>
      <c r="AX156" s="13" t="s">
        <v>76</v>
      </c>
      <c r="AY156" s="248" t="s">
        <v>120</v>
      </c>
    </row>
    <row r="157" s="14" customFormat="1">
      <c r="A157" s="14"/>
      <c r="B157" s="249"/>
      <c r="C157" s="250"/>
      <c r="D157" s="232" t="s">
        <v>133</v>
      </c>
      <c r="E157" s="251" t="s">
        <v>1</v>
      </c>
      <c r="F157" s="252" t="s">
        <v>299</v>
      </c>
      <c r="G157" s="250"/>
      <c r="H157" s="253">
        <v>125.18000000000001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133</v>
      </c>
      <c r="AU157" s="259" t="s">
        <v>86</v>
      </c>
      <c r="AV157" s="14" t="s">
        <v>86</v>
      </c>
      <c r="AW157" s="14" t="s">
        <v>33</v>
      </c>
      <c r="AX157" s="14" t="s">
        <v>76</v>
      </c>
      <c r="AY157" s="259" t="s">
        <v>120</v>
      </c>
    </row>
    <row r="158" s="14" customFormat="1">
      <c r="A158" s="14"/>
      <c r="B158" s="249"/>
      <c r="C158" s="250"/>
      <c r="D158" s="232" t="s">
        <v>133</v>
      </c>
      <c r="E158" s="251" t="s">
        <v>1</v>
      </c>
      <c r="F158" s="252" t="s">
        <v>300</v>
      </c>
      <c r="G158" s="250"/>
      <c r="H158" s="253">
        <v>182.40000000000001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133</v>
      </c>
      <c r="AU158" s="259" t="s">
        <v>86</v>
      </c>
      <c r="AV158" s="14" t="s">
        <v>86</v>
      </c>
      <c r="AW158" s="14" t="s">
        <v>33</v>
      </c>
      <c r="AX158" s="14" t="s">
        <v>76</v>
      </c>
      <c r="AY158" s="259" t="s">
        <v>120</v>
      </c>
    </row>
    <row r="159" s="14" customFormat="1">
      <c r="A159" s="14"/>
      <c r="B159" s="249"/>
      <c r="C159" s="250"/>
      <c r="D159" s="232" t="s">
        <v>133</v>
      </c>
      <c r="E159" s="251" t="s">
        <v>1</v>
      </c>
      <c r="F159" s="252" t="s">
        <v>301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133</v>
      </c>
      <c r="AU159" s="259" t="s">
        <v>86</v>
      </c>
      <c r="AV159" s="14" t="s">
        <v>86</v>
      </c>
      <c r="AW159" s="14" t="s">
        <v>33</v>
      </c>
      <c r="AX159" s="14" t="s">
        <v>76</v>
      </c>
      <c r="AY159" s="259" t="s">
        <v>120</v>
      </c>
    </row>
    <row r="160" s="14" customFormat="1">
      <c r="A160" s="14"/>
      <c r="B160" s="249"/>
      <c r="C160" s="250"/>
      <c r="D160" s="232" t="s">
        <v>133</v>
      </c>
      <c r="E160" s="251" t="s">
        <v>1</v>
      </c>
      <c r="F160" s="252" t="s">
        <v>302</v>
      </c>
      <c r="G160" s="250"/>
      <c r="H160" s="253">
        <v>14.15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133</v>
      </c>
      <c r="AU160" s="259" t="s">
        <v>86</v>
      </c>
      <c r="AV160" s="14" t="s">
        <v>86</v>
      </c>
      <c r="AW160" s="14" t="s">
        <v>33</v>
      </c>
      <c r="AX160" s="14" t="s">
        <v>76</v>
      </c>
      <c r="AY160" s="259" t="s">
        <v>120</v>
      </c>
    </row>
    <row r="161" s="15" customFormat="1">
      <c r="A161" s="15"/>
      <c r="B161" s="260"/>
      <c r="C161" s="261"/>
      <c r="D161" s="232" t="s">
        <v>133</v>
      </c>
      <c r="E161" s="262" t="s">
        <v>1</v>
      </c>
      <c r="F161" s="263" t="s">
        <v>137</v>
      </c>
      <c r="G161" s="261"/>
      <c r="H161" s="264">
        <v>322.73000000000002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0" t="s">
        <v>133</v>
      </c>
      <c r="AU161" s="270" t="s">
        <v>86</v>
      </c>
      <c r="AV161" s="15" t="s">
        <v>127</v>
      </c>
      <c r="AW161" s="15" t="s">
        <v>33</v>
      </c>
      <c r="AX161" s="15" t="s">
        <v>84</v>
      </c>
      <c r="AY161" s="270" t="s">
        <v>120</v>
      </c>
    </row>
    <row r="162" s="2" customFormat="1" ht="37.8" customHeight="1">
      <c r="A162" s="39"/>
      <c r="B162" s="40"/>
      <c r="C162" s="219" t="s">
        <v>168</v>
      </c>
      <c r="D162" s="219" t="s">
        <v>122</v>
      </c>
      <c r="E162" s="220" t="s">
        <v>303</v>
      </c>
      <c r="F162" s="221" t="s">
        <v>304</v>
      </c>
      <c r="G162" s="222" t="s">
        <v>264</v>
      </c>
      <c r="H162" s="223">
        <v>291.85000000000002</v>
      </c>
      <c r="I162" s="224"/>
      <c r="J162" s="225">
        <f>ROUND(I162*H162,2)</f>
        <v>0</v>
      </c>
      <c r="K162" s="221" t="s">
        <v>126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127</v>
      </c>
      <c r="AT162" s="230" t="s">
        <v>122</v>
      </c>
      <c r="AU162" s="230" t="s">
        <v>86</v>
      </c>
      <c r="AY162" s="18" t="s">
        <v>120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127</v>
      </c>
      <c r="BM162" s="230" t="s">
        <v>305</v>
      </c>
    </row>
    <row r="163" s="2" customFormat="1">
      <c r="A163" s="39"/>
      <c r="B163" s="40"/>
      <c r="C163" s="41"/>
      <c r="D163" s="232" t="s">
        <v>129</v>
      </c>
      <c r="E163" s="41"/>
      <c r="F163" s="233" t="s">
        <v>306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129</v>
      </c>
      <c r="AU163" s="18" t="s">
        <v>86</v>
      </c>
    </row>
    <row r="164" s="2" customFormat="1">
      <c r="A164" s="39"/>
      <c r="B164" s="40"/>
      <c r="C164" s="41"/>
      <c r="D164" s="237" t="s">
        <v>131</v>
      </c>
      <c r="E164" s="41"/>
      <c r="F164" s="238" t="s">
        <v>307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131</v>
      </c>
      <c r="AU164" s="18" t="s">
        <v>86</v>
      </c>
    </row>
    <row r="165" s="13" customFormat="1">
      <c r="A165" s="13"/>
      <c r="B165" s="239"/>
      <c r="C165" s="240"/>
      <c r="D165" s="232" t="s">
        <v>133</v>
      </c>
      <c r="E165" s="241" t="s">
        <v>1</v>
      </c>
      <c r="F165" s="242" t="s">
        <v>268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133</v>
      </c>
      <c r="AU165" s="248" t="s">
        <v>86</v>
      </c>
      <c r="AV165" s="13" t="s">
        <v>84</v>
      </c>
      <c r="AW165" s="13" t="s">
        <v>33</v>
      </c>
      <c r="AX165" s="13" t="s">
        <v>76</v>
      </c>
      <c r="AY165" s="248" t="s">
        <v>120</v>
      </c>
    </row>
    <row r="166" s="14" customFormat="1">
      <c r="A166" s="14"/>
      <c r="B166" s="249"/>
      <c r="C166" s="250"/>
      <c r="D166" s="232" t="s">
        <v>133</v>
      </c>
      <c r="E166" s="251" t="s">
        <v>1</v>
      </c>
      <c r="F166" s="252" t="s">
        <v>308</v>
      </c>
      <c r="G166" s="250"/>
      <c r="H166" s="253">
        <v>453.83999999999998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133</v>
      </c>
      <c r="AU166" s="259" t="s">
        <v>86</v>
      </c>
      <c r="AV166" s="14" t="s">
        <v>86</v>
      </c>
      <c r="AW166" s="14" t="s">
        <v>33</v>
      </c>
      <c r="AX166" s="14" t="s">
        <v>76</v>
      </c>
      <c r="AY166" s="259" t="s">
        <v>120</v>
      </c>
    </row>
    <row r="167" s="14" customFormat="1">
      <c r="A167" s="14"/>
      <c r="B167" s="249"/>
      <c r="C167" s="250"/>
      <c r="D167" s="232" t="s">
        <v>133</v>
      </c>
      <c r="E167" s="251" t="s">
        <v>1</v>
      </c>
      <c r="F167" s="252" t="s">
        <v>309</v>
      </c>
      <c r="G167" s="250"/>
      <c r="H167" s="253">
        <v>-161.99000000000001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133</v>
      </c>
      <c r="AU167" s="259" t="s">
        <v>86</v>
      </c>
      <c r="AV167" s="14" t="s">
        <v>86</v>
      </c>
      <c r="AW167" s="14" t="s">
        <v>33</v>
      </c>
      <c r="AX167" s="14" t="s">
        <v>76</v>
      </c>
      <c r="AY167" s="259" t="s">
        <v>120</v>
      </c>
    </row>
    <row r="168" s="15" customFormat="1">
      <c r="A168" s="15"/>
      <c r="B168" s="260"/>
      <c r="C168" s="261"/>
      <c r="D168" s="232" t="s">
        <v>133</v>
      </c>
      <c r="E168" s="262" t="s">
        <v>1</v>
      </c>
      <c r="F168" s="263" t="s">
        <v>137</v>
      </c>
      <c r="G168" s="261"/>
      <c r="H168" s="264">
        <v>291.84999999999997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0" t="s">
        <v>133</v>
      </c>
      <c r="AU168" s="270" t="s">
        <v>86</v>
      </c>
      <c r="AV168" s="15" t="s">
        <v>127</v>
      </c>
      <c r="AW168" s="15" t="s">
        <v>33</v>
      </c>
      <c r="AX168" s="15" t="s">
        <v>84</v>
      </c>
      <c r="AY168" s="270" t="s">
        <v>120</v>
      </c>
    </row>
    <row r="169" s="2" customFormat="1" ht="24.15" customHeight="1">
      <c r="A169" s="39"/>
      <c r="B169" s="40"/>
      <c r="C169" s="219" t="s">
        <v>179</v>
      </c>
      <c r="D169" s="219" t="s">
        <v>122</v>
      </c>
      <c r="E169" s="220" t="s">
        <v>310</v>
      </c>
      <c r="F169" s="221" t="s">
        <v>311</v>
      </c>
      <c r="G169" s="222" t="s">
        <v>264</v>
      </c>
      <c r="H169" s="223">
        <v>291.85000000000002</v>
      </c>
      <c r="I169" s="224"/>
      <c r="J169" s="225">
        <f>ROUND(I169*H169,2)</f>
        <v>0</v>
      </c>
      <c r="K169" s="221" t="s">
        <v>126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127</v>
      </c>
      <c r="AT169" s="230" t="s">
        <v>122</v>
      </c>
      <c r="AU169" s="230" t="s">
        <v>86</v>
      </c>
      <c r="AY169" s="18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127</v>
      </c>
      <c r="BM169" s="230" t="s">
        <v>312</v>
      </c>
    </row>
    <row r="170" s="2" customFormat="1">
      <c r="A170" s="39"/>
      <c r="B170" s="40"/>
      <c r="C170" s="41"/>
      <c r="D170" s="232" t="s">
        <v>129</v>
      </c>
      <c r="E170" s="41"/>
      <c r="F170" s="233" t="s">
        <v>313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129</v>
      </c>
      <c r="AU170" s="18" t="s">
        <v>86</v>
      </c>
    </row>
    <row r="171" s="2" customFormat="1">
      <c r="A171" s="39"/>
      <c r="B171" s="40"/>
      <c r="C171" s="41"/>
      <c r="D171" s="237" t="s">
        <v>131</v>
      </c>
      <c r="E171" s="41"/>
      <c r="F171" s="238" t="s">
        <v>314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86</v>
      </c>
    </row>
    <row r="172" s="13" customFormat="1">
      <c r="A172" s="13"/>
      <c r="B172" s="239"/>
      <c r="C172" s="240"/>
      <c r="D172" s="232" t="s">
        <v>133</v>
      </c>
      <c r="E172" s="241" t="s">
        <v>1</v>
      </c>
      <c r="F172" s="242" t="s">
        <v>268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133</v>
      </c>
      <c r="AU172" s="248" t="s">
        <v>86</v>
      </c>
      <c r="AV172" s="13" t="s">
        <v>84</v>
      </c>
      <c r="AW172" s="13" t="s">
        <v>33</v>
      </c>
      <c r="AX172" s="13" t="s">
        <v>76</v>
      </c>
      <c r="AY172" s="248" t="s">
        <v>120</v>
      </c>
    </row>
    <row r="173" s="14" customFormat="1">
      <c r="A173" s="14"/>
      <c r="B173" s="249"/>
      <c r="C173" s="250"/>
      <c r="D173" s="232" t="s">
        <v>133</v>
      </c>
      <c r="E173" s="251" t="s">
        <v>1</v>
      </c>
      <c r="F173" s="252" t="s">
        <v>308</v>
      </c>
      <c r="G173" s="250"/>
      <c r="H173" s="253">
        <v>453.83999999999998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133</v>
      </c>
      <c r="AU173" s="259" t="s">
        <v>86</v>
      </c>
      <c r="AV173" s="14" t="s">
        <v>86</v>
      </c>
      <c r="AW173" s="14" t="s">
        <v>33</v>
      </c>
      <c r="AX173" s="14" t="s">
        <v>76</v>
      </c>
      <c r="AY173" s="259" t="s">
        <v>120</v>
      </c>
    </row>
    <row r="174" s="14" customFormat="1">
      <c r="A174" s="14"/>
      <c r="B174" s="249"/>
      <c r="C174" s="250"/>
      <c r="D174" s="232" t="s">
        <v>133</v>
      </c>
      <c r="E174" s="251" t="s">
        <v>1</v>
      </c>
      <c r="F174" s="252" t="s">
        <v>315</v>
      </c>
      <c r="G174" s="250"/>
      <c r="H174" s="253">
        <v>-161.99000000000001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133</v>
      </c>
      <c r="AU174" s="259" t="s">
        <v>86</v>
      </c>
      <c r="AV174" s="14" t="s">
        <v>86</v>
      </c>
      <c r="AW174" s="14" t="s">
        <v>33</v>
      </c>
      <c r="AX174" s="14" t="s">
        <v>76</v>
      </c>
      <c r="AY174" s="259" t="s">
        <v>120</v>
      </c>
    </row>
    <row r="175" s="15" customFormat="1">
      <c r="A175" s="15"/>
      <c r="B175" s="260"/>
      <c r="C175" s="261"/>
      <c r="D175" s="232" t="s">
        <v>133</v>
      </c>
      <c r="E175" s="262" t="s">
        <v>1</v>
      </c>
      <c r="F175" s="263" t="s">
        <v>137</v>
      </c>
      <c r="G175" s="261"/>
      <c r="H175" s="264">
        <v>291.84999999999997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133</v>
      </c>
      <c r="AU175" s="270" t="s">
        <v>86</v>
      </c>
      <c r="AV175" s="15" t="s">
        <v>127</v>
      </c>
      <c r="AW175" s="15" t="s">
        <v>33</v>
      </c>
      <c r="AX175" s="15" t="s">
        <v>84</v>
      </c>
      <c r="AY175" s="270" t="s">
        <v>120</v>
      </c>
    </row>
    <row r="176" s="2" customFormat="1" ht="16.5" customHeight="1">
      <c r="A176" s="39"/>
      <c r="B176" s="40"/>
      <c r="C176" s="219" t="s">
        <v>187</v>
      </c>
      <c r="D176" s="219" t="s">
        <v>122</v>
      </c>
      <c r="E176" s="220" t="s">
        <v>316</v>
      </c>
      <c r="F176" s="221" t="s">
        <v>317</v>
      </c>
      <c r="G176" s="222" t="s">
        <v>264</v>
      </c>
      <c r="H176" s="223">
        <v>291.85000000000002</v>
      </c>
      <c r="I176" s="224"/>
      <c r="J176" s="225">
        <f>ROUND(I176*H176,2)</f>
        <v>0</v>
      </c>
      <c r="K176" s="221" t="s">
        <v>126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127</v>
      </c>
      <c r="AT176" s="230" t="s">
        <v>122</v>
      </c>
      <c r="AU176" s="230" t="s">
        <v>86</v>
      </c>
      <c r="AY176" s="18" t="s">
        <v>120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127</v>
      </c>
      <c r="BM176" s="230" t="s">
        <v>318</v>
      </c>
    </row>
    <row r="177" s="2" customFormat="1">
      <c r="A177" s="39"/>
      <c r="B177" s="40"/>
      <c r="C177" s="41"/>
      <c r="D177" s="232" t="s">
        <v>129</v>
      </c>
      <c r="E177" s="41"/>
      <c r="F177" s="233" t="s">
        <v>319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129</v>
      </c>
      <c r="AU177" s="18" t="s">
        <v>86</v>
      </c>
    </row>
    <row r="178" s="2" customFormat="1">
      <c r="A178" s="39"/>
      <c r="B178" s="40"/>
      <c r="C178" s="41"/>
      <c r="D178" s="237" t="s">
        <v>131</v>
      </c>
      <c r="E178" s="41"/>
      <c r="F178" s="238" t="s">
        <v>320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86</v>
      </c>
    </row>
    <row r="179" s="13" customFormat="1">
      <c r="A179" s="13"/>
      <c r="B179" s="239"/>
      <c r="C179" s="240"/>
      <c r="D179" s="232" t="s">
        <v>133</v>
      </c>
      <c r="E179" s="241" t="s">
        <v>1</v>
      </c>
      <c r="F179" s="242" t="s">
        <v>321</v>
      </c>
      <c r="G179" s="240"/>
      <c r="H179" s="241" t="s">
        <v>1</v>
      </c>
      <c r="I179" s="243"/>
      <c r="J179" s="240"/>
      <c r="K179" s="240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133</v>
      </c>
      <c r="AU179" s="248" t="s">
        <v>86</v>
      </c>
      <c r="AV179" s="13" t="s">
        <v>84</v>
      </c>
      <c r="AW179" s="13" t="s">
        <v>33</v>
      </c>
      <c r="AX179" s="13" t="s">
        <v>76</v>
      </c>
      <c r="AY179" s="248" t="s">
        <v>120</v>
      </c>
    </row>
    <row r="180" s="14" customFormat="1">
      <c r="A180" s="14"/>
      <c r="B180" s="249"/>
      <c r="C180" s="250"/>
      <c r="D180" s="232" t="s">
        <v>133</v>
      </c>
      <c r="E180" s="251" t="s">
        <v>1</v>
      </c>
      <c r="F180" s="252" t="s">
        <v>308</v>
      </c>
      <c r="G180" s="250"/>
      <c r="H180" s="253">
        <v>453.83999999999998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133</v>
      </c>
      <c r="AU180" s="259" t="s">
        <v>86</v>
      </c>
      <c r="AV180" s="14" t="s">
        <v>86</v>
      </c>
      <c r="AW180" s="14" t="s">
        <v>33</v>
      </c>
      <c r="AX180" s="14" t="s">
        <v>76</v>
      </c>
      <c r="AY180" s="259" t="s">
        <v>120</v>
      </c>
    </row>
    <row r="181" s="14" customFormat="1">
      <c r="A181" s="14"/>
      <c r="B181" s="249"/>
      <c r="C181" s="250"/>
      <c r="D181" s="232" t="s">
        <v>133</v>
      </c>
      <c r="E181" s="251" t="s">
        <v>1</v>
      </c>
      <c r="F181" s="252" t="s">
        <v>309</v>
      </c>
      <c r="G181" s="250"/>
      <c r="H181" s="253">
        <v>-161.99000000000001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133</v>
      </c>
      <c r="AU181" s="259" t="s">
        <v>86</v>
      </c>
      <c r="AV181" s="14" t="s">
        <v>86</v>
      </c>
      <c r="AW181" s="14" t="s">
        <v>33</v>
      </c>
      <c r="AX181" s="14" t="s">
        <v>76</v>
      </c>
      <c r="AY181" s="259" t="s">
        <v>120</v>
      </c>
    </row>
    <row r="182" s="15" customFormat="1">
      <c r="A182" s="15"/>
      <c r="B182" s="260"/>
      <c r="C182" s="261"/>
      <c r="D182" s="232" t="s">
        <v>133</v>
      </c>
      <c r="E182" s="262" t="s">
        <v>1</v>
      </c>
      <c r="F182" s="263" t="s">
        <v>137</v>
      </c>
      <c r="G182" s="261"/>
      <c r="H182" s="264">
        <v>291.84999999999997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133</v>
      </c>
      <c r="AU182" s="270" t="s">
        <v>86</v>
      </c>
      <c r="AV182" s="15" t="s">
        <v>127</v>
      </c>
      <c r="AW182" s="15" t="s">
        <v>33</v>
      </c>
      <c r="AX182" s="15" t="s">
        <v>84</v>
      </c>
      <c r="AY182" s="270" t="s">
        <v>120</v>
      </c>
    </row>
    <row r="183" s="2" customFormat="1" ht="24.15" customHeight="1">
      <c r="A183" s="39"/>
      <c r="B183" s="40"/>
      <c r="C183" s="219" t="s">
        <v>192</v>
      </c>
      <c r="D183" s="219" t="s">
        <v>122</v>
      </c>
      <c r="E183" s="220" t="s">
        <v>322</v>
      </c>
      <c r="F183" s="221" t="s">
        <v>323</v>
      </c>
      <c r="G183" s="222" t="s">
        <v>264</v>
      </c>
      <c r="H183" s="223">
        <v>0.050000000000000003</v>
      </c>
      <c r="I183" s="224"/>
      <c r="J183" s="225">
        <f>ROUND(I183*H183,2)</f>
        <v>0</v>
      </c>
      <c r="K183" s="221" t="s">
        <v>126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127</v>
      </c>
      <c r="AT183" s="230" t="s">
        <v>122</v>
      </c>
      <c r="AU183" s="230" t="s">
        <v>86</v>
      </c>
      <c r="AY183" s="18" t="s">
        <v>120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127</v>
      </c>
      <c r="BM183" s="230" t="s">
        <v>324</v>
      </c>
    </row>
    <row r="184" s="2" customFormat="1">
      <c r="A184" s="39"/>
      <c r="B184" s="40"/>
      <c r="C184" s="41"/>
      <c r="D184" s="232" t="s">
        <v>129</v>
      </c>
      <c r="E184" s="41"/>
      <c r="F184" s="233" t="s">
        <v>325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129</v>
      </c>
      <c r="AU184" s="18" t="s">
        <v>86</v>
      </c>
    </row>
    <row r="185" s="2" customFormat="1">
      <c r="A185" s="39"/>
      <c r="B185" s="40"/>
      <c r="C185" s="41"/>
      <c r="D185" s="237" t="s">
        <v>131</v>
      </c>
      <c r="E185" s="41"/>
      <c r="F185" s="238" t="s">
        <v>326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86</v>
      </c>
    </row>
    <row r="186" s="13" customFormat="1">
      <c r="A186" s="13"/>
      <c r="B186" s="239"/>
      <c r="C186" s="240"/>
      <c r="D186" s="232" t="s">
        <v>133</v>
      </c>
      <c r="E186" s="241" t="s">
        <v>1</v>
      </c>
      <c r="F186" s="242" t="s">
        <v>268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133</v>
      </c>
      <c r="AU186" s="248" t="s">
        <v>86</v>
      </c>
      <c r="AV186" s="13" t="s">
        <v>84</v>
      </c>
      <c r="AW186" s="13" t="s">
        <v>33</v>
      </c>
      <c r="AX186" s="13" t="s">
        <v>76</v>
      </c>
      <c r="AY186" s="248" t="s">
        <v>120</v>
      </c>
    </row>
    <row r="187" s="14" customFormat="1">
      <c r="A187" s="14"/>
      <c r="B187" s="249"/>
      <c r="C187" s="250"/>
      <c r="D187" s="232" t="s">
        <v>133</v>
      </c>
      <c r="E187" s="251" t="s">
        <v>1</v>
      </c>
      <c r="F187" s="252" t="s">
        <v>327</v>
      </c>
      <c r="G187" s="250"/>
      <c r="H187" s="253">
        <v>0.050000000000000003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133</v>
      </c>
      <c r="AU187" s="259" t="s">
        <v>86</v>
      </c>
      <c r="AV187" s="14" t="s">
        <v>86</v>
      </c>
      <c r="AW187" s="14" t="s">
        <v>33</v>
      </c>
      <c r="AX187" s="14" t="s">
        <v>84</v>
      </c>
      <c r="AY187" s="259" t="s">
        <v>120</v>
      </c>
    </row>
    <row r="188" s="2" customFormat="1" ht="24.15" customHeight="1">
      <c r="A188" s="39"/>
      <c r="B188" s="40"/>
      <c r="C188" s="219" t="s">
        <v>197</v>
      </c>
      <c r="D188" s="219" t="s">
        <v>122</v>
      </c>
      <c r="E188" s="220" t="s">
        <v>328</v>
      </c>
      <c r="F188" s="221" t="s">
        <v>329</v>
      </c>
      <c r="G188" s="222" t="s">
        <v>264</v>
      </c>
      <c r="H188" s="223">
        <v>161.94</v>
      </c>
      <c r="I188" s="224"/>
      <c r="J188" s="225">
        <f>ROUND(I188*H188,2)</f>
        <v>0</v>
      </c>
      <c r="K188" s="221" t="s">
        <v>126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127</v>
      </c>
      <c r="AT188" s="230" t="s">
        <v>122</v>
      </c>
      <c r="AU188" s="230" t="s">
        <v>86</v>
      </c>
      <c r="AY188" s="18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127</v>
      </c>
      <c r="BM188" s="230" t="s">
        <v>330</v>
      </c>
    </row>
    <row r="189" s="2" customFormat="1">
      <c r="A189" s="39"/>
      <c r="B189" s="40"/>
      <c r="C189" s="41"/>
      <c r="D189" s="232" t="s">
        <v>129</v>
      </c>
      <c r="E189" s="41"/>
      <c r="F189" s="233" t="s">
        <v>331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129</v>
      </c>
      <c r="AU189" s="18" t="s">
        <v>86</v>
      </c>
    </row>
    <row r="190" s="2" customFormat="1">
      <c r="A190" s="39"/>
      <c r="B190" s="40"/>
      <c r="C190" s="41"/>
      <c r="D190" s="237" t="s">
        <v>131</v>
      </c>
      <c r="E190" s="41"/>
      <c r="F190" s="238" t="s">
        <v>332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86</v>
      </c>
    </row>
    <row r="191" s="13" customFormat="1">
      <c r="A191" s="13"/>
      <c r="B191" s="239"/>
      <c r="C191" s="240"/>
      <c r="D191" s="232" t="s">
        <v>133</v>
      </c>
      <c r="E191" s="241" t="s">
        <v>1</v>
      </c>
      <c r="F191" s="242" t="s">
        <v>298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133</v>
      </c>
      <c r="AU191" s="248" t="s">
        <v>86</v>
      </c>
      <c r="AV191" s="13" t="s">
        <v>84</v>
      </c>
      <c r="AW191" s="13" t="s">
        <v>33</v>
      </c>
      <c r="AX191" s="13" t="s">
        <v>76</v>
      </c>
      <c r="AY191" s="248" t="s">
        <v>120</v>
      </c>
    </row>
    <row r="192" s="14" customFormat="1">
      <c r="A192" s="14"/>
      <c r="B192" s="249"/>
      <c r="C192" s="250"/>
      <c r="D192" s="232" t="s">
        <v>133</v>
      </c>
      <c r="E192" s="251" t="s">
        <v>1</v>
      </c>
      <c r="F192" s="252" t="s">
        <v>333</v>
      </c>
      <c r="G192" s="250"/>
      <c r="H192" s="253">
        <v>17.789999999999999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133</v>
      </c>
      <c r="AU192" s="259" t="s">
        <v>86</v>
      </c>
      <c r="AV192" s="14" t="s">
        <v>86</v>
      </c>
      <c r="AW192" s="14" t="s">
        <v>33</v>
      </c>
      <c r="AX192" s="14" t="s">
        <v>76</v>
      </c>
      <c r="AY192" s="259" t="s">
        <v>120</v>
      </c>
    </row>
    <row r="193" s="14" customFormat="1">
      <c r="A193" s="14"/>
      <c r="B193" s="249"/>
      <c r="C193" s="250"/>
      <c r="D193" s="232" t="s">
        <v>133</v>
      </c>
      <c r="E193" s="251" t="s">
        <v>1</v>
      </c>
      <c r="F193" s="252" t="s">
        <v>334</v>
      </c>
      <c r="G193" s="250"/>
      <c r="H193" s="253">
        <v>144.15000000000001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133</v>
      </c>
      <c r="AU193" s="259" t="s">
        <v>86</v>
      </c>
      <c r="AV193" s="14" t="s">
        <v>86</v>
      </c>
      <c r="AW193" s="14" t="s">
        <v>33</v>
      </c>
      <c r="AX193" s="14" t="s">
        <v>76</v>
      </c>
      <c r="AY193" s="259" t="s">
        <v>120</v>
      </c>
    </row>
    <row r="194" s="15" customFormat="1">
      <c r="A194" s="15"/>
      <c r="B194" s="260"/>
      <c r="C194" s="261"/>
      <c r="D194" s="232" t="s">
        <v>133</v>
      </c>
      <c r="E194" s="262" t="s">
        <v>1</v>
      </c>
      <c r="F194" s="263" t="s">
        <v>161</v>
      </c>
      <c r="G194" s="261"/>
      <c r="H194" s="264">
        <v>161.94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133</v>
      </c>
      <c r="AU194" s="270" t="s">
        <v>86</v>
      </c>
      <c r="AV194" s="15" t="s">
        <v>127</v>
      </c>
      <c r="AW194" s="15" t="s">
        <v>33</v>
      </c>
      <c r="AX194" s="15" t="s">
        <v>84</v>
      </c>
      <c r="AY194" s="270" t="s">
        <v>120</v>
      </c>
    </row>
    <row r="195" s="2" customFormat="1" ht="24.15" customHeight="1">
      <c r="A195" s="39"/>
      <c r="B195" s="40"/>
      <c r="C195" s="219" t="s">
        <v>204</v>
      </c>
      <c r="D195" s="219" t="s">
        <v>122</v>
      </c>
      <c r="E195" s="220" t="s">
        <v>335</v>
      </c>
      <c r="F195" s="221" t="s">
        <v>336</v>
      </c>
      <c r="G195" s="222" t="s">
        <v>125</v>
      </c>
      <c r="H195" s="223">
        <v>7.2599999999999998</v>
      </c>
      <c r="I195" s="224"/>
      <c r="J195" s="225">
        <f>ROUND(I195*H195,2)</f>
        <v>0</v>
      </c>
      <c r="K195" s="221" t="s">
        <v>126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127</v>
      </c>
      <c r="AT195" s="230" t="s">
        <v>122</v>
      </c>
      <c r="AU195" s="230" t="s">
        <v>86</v>
      </c>
      <c r="AY195" s="18" t="s">
        <v>120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127</v>
      </c>
      <c r="BM195" s="230" t="s">
        <v>337</v>
      </c>
    </row>
    <row r="196" s="2" customFormat="1">
      <c r="A196" s="39"/>
      <c r="B196" s="40"/>
      <c r="C196" s="41"/>
      <c r="D196" s="232" t="s">
        <v>129</v>
      </c>
      <c r="E196" s="41"/>
      <c r="F196" s="233" t="s">
        <v>338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129</v>
      </c>
      <c r="AU196" s="18" t="s">
        <v>86</v>
      </c>
    </row>
    <row r="197" s="2" customFormat="1">
      <c r="A197" s="39"/>
      <c r="B197" s="40"/>
      <c r="C197" s="41"/>
      <c r="D197" s="237" t="s">
        <v>131</v>
      </c>
      <c r="E197" s="41"/>
      <c r="F197" s="238" t="s">
        <v>339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131</v>
      </c>
      <c r="AU197" s="18" t="s">
        <v>86</v>
      </c>
    </row>
    <row r="198" s="13" customFormat="1">
      <c r="A198" s="13"/>
      <c r="B198" s="239"/>
      <c r="C198" s="240"/>
      <c r="D198" s="232" t="s">
        <v>133</v>
      </c>
      <c r="E198" s="241" t="s">
        <v>1</v>
      </c>
      <c r="F198" s="242" t="s">
        <v>340</v>
      </c>
      <c r="G198" s="240"/>
      <c r="H198" s="241" t="s">
        <v>1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133</v>
      </c>
      <c r="AU198" s="248" t="s">
        <v>86</v>
      </c>
      <c r="AV198" s="13" t="s">
        <v>84</v>
      </c>
      <c r="AW198" s="13" t="s">
        <v>33</v>
      </c>
      <c r="AX198" s="13" t="s">
        <v>76</v>
      </c>
      <c r="AY198" s="248" t="s">
        <v>120</v>
      </c>
    </row>
    <row r="199" s="14" customFormat="1">
      <c r="A199" s="14"/>
      <c r="B199" s="249"/>
      <c r="C199" s="250"/>
      <c r="D199" s="232" t="s">
        <v>133</v>
      </c>
      <c r="E199" s="251" t="s">
        <v>1</v>
      </c>
      <c r="F199" s="252" t="s">
        <v>341</v>
      </c>
      <c r="G199" s="250"/>
      <c r="H199" s="253">
        <v>7.2599999999999998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133</v>
      </c>
      <c r="AU199" s="259" t="s">
        <v>86</v>
      </c>
      <c r="AV199" s="14" t="s">
        <v>86</v>
      </c>
      <c r="AW199" s="14" t="s">
        <v>33</v>
      </c>
      <c r="AX199" s="14" t="s">
        <v>84</v>
      </c>
      <c r="AY199" s="259" t="s">
        <v>120</v>
      </c>
    </row>
    <row r="200" s="2" customFormat="1" ht="24.15" customHeight="1">
      <c r="A200" s="39"/>
      <c r="B200" s="40"/>
      <c r="C200" s="219" t="s">
        <v>8</v>
      </c>
      <c r="D200" s="219" t="s">
        <v>122</v>
      </c>
      <c r="E200" s="220" t="s">
        <v>342</v>
      </c>
      <c r="F200" s="221" t="s">
        <v>343</v>
      </c>
      <c r="G200" s="222" t="s">
        <v>125</v>
      </c>
      <c r="H200" s="223">
        <v>153.74000000000001</v>
      </c>
      <c r="I200" s="224"/>
      <c r="J200" s="225">
        <f>ROUND(I200*H200,2)</f>
        <v>0</v>
      </c>
      <c r="K200" s="221" t="s">
        <v>126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127</v>
      </c>
      <c r="AT200" s="230" t="s">
        <v>122</v>
      </c>
      <c r="AU200" s="230" t="s">
        <v>86</v>
      </c>
      <c r="AY200" s="18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127</v>
      </c>
      <c r="BM200" s="230" t="s">
        <v>344</v>
      </c>
    </row>
    <row r="201" s="2" customFormat="1">
      <c r="A201" s="39"/>
      <c r="B201" s="40"/>
      <c r="C201" s="41"/>
      <c r="D201" s="232" t="s">
        <v>129</v>
      </c>
      <c r="E201" s="41"/>
      <c r="F201" s="233" t="s">
        <v>345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129</v>
      </c>
      <c r="AU201" s="18" t="s">
        <v>86</v>
      </c>
    </row>
    <row r="202" s="2" customFormat="1">
      <c r="A202" s="39"/>
      <c r="B202" s="40"/>
      <c r="C202" s="41"/>
      <c r="D202" s="237" t="s">
        <v>131</v>
      </c>
      <c r="E202" s="41"/>
      <c r="F202" s="238" t="s">
        <v>346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86</v>
      </c>
    </row>
    <row r="203" s="13" customFormat="1">
      <c r="A203" s="13"/>
      <c r="B203" s="239"/>
      <c r="C203" s="240"/>
      <c r="D203" s="232" t="s">
        <v>133</v>
      </c>
      <c r="E203" s="241" t="s">
        <v>1</v>
      </c>
      <c r="F203" s="242" t="s">
        <v>275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133</v>
      </c>
      <c r="AU203" s="248" t="s">
        <v>86</v>
      </c>
      <c r="AV203" s="13" t="s">
        <v>84</v>
      </c>
      <c r="AW203" s="13" t="s">
        <v>33</v>
      </c>
      <c r="AX203" s="13" t="s">
        <v>76</v>
      </c>
      <c r="AY203" s="248" t="s">
        <v>120</v>
      </c>
    </row>
    <row r="204" s="14" customFormat="1">
      <c r="A204" s="14"/>
      <c r="B204" s="249"/>
      <c r="C204" s="250"/>
      <c r="D204" s="232" t="s">
        <v>133</v>
      </c>
      <c r="E204" s="251" t="s">
        <v>1</v>
      </c>
      <c r="F204" s="252" t="s">
        <v>347</v>
      </c>
      <c r="G204" s="250"/>
      <c r="H204" s="253">
        <v>153.74000000000001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133</v>
      </c>
      <c r="AU204" s="259" t="s">
        <v>86</v>
      </c>
      <c r="AV204" s="14" t="s">
        <v>86</v>
      </c>
      <c r="AW204" s="14" t="s">
        <v>33</v>
      </c>
      <c r="AX204" s="14" t="s">
        <v>84</v>
      </c>
      <c r="AY204" s="259" t="s">
        <v>120</v>
      </c>
    </row>
    <row r="205" s="2" customFormat="1" ht="24.15" customHeight="1">
      <c r="A205" s="39"/>
      <c r="B205" s="40"/>
      <c r="C205" s="219" t="s">
        <v>213</v>
      </c>
      <c r="D205" s="219" t="s">
        <v>122</v>
      </c>
      <c r="E205" s="220" t="s">
        <v>348</v>
      </c>
      <c r="F205" s="221" t="s">
        <v>349</v>
      </c>
      <c r="G205" s="222" t="s">
        <v>125</v>
      </c>
      <c r="H205" s="223">
        <v>161</v>
      </c>
      <c r="I205" s="224"/>
      <c r="J205" s="225">
        <f>ROUND(I205*H205,2)</f>
        <v>0</v>
      </c>
      <c r="K205" s="221" t="s">
        <v>126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127</v>
      </c>
      <c r="AT205" s="230" t="s">
        <v>122</v>
      </c>
      <c r="AU205" s="230" t="s">
        <v>86</v>
      </c>
      <c r="AY205" s="18" t="s">
        <v>120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127</v>
      </c>
      <c r="BM205" s="230" t="s">
        <v>350</v>
      </c>
    </row>
    <row r="206" s="2" customFormat="1">
      <c r="A206" s="39"/>
      <c r="B206" s="40"/>
      <c r="C206" s="41"/>
      <c r="D206" s="232" t="s">
        <v>129</v>
      </c>
      <c r="E206" s="41"/>
      <c r="F206" s="233" t="s">
        <v>351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129</v>
      </c>
      <c r="AU206" s="18" t="s">
        <v>86</v>
      </c>
    </row>
    <row r="207" s="2" customFormat="1">
      <c r="A207" s="39"/>
      <c r="B207" s="40"/>
      <c r="C207" s="41"/>
      <c r="D207" s="237" t="s">
        <v>131</v>
      </c>
      <c r="E207" s="41"/>
      <c r="F207" s="238" t="s">
        <v>352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86</v>
      </c>
    </row>
    <row r="208" s="13" customFormat="1">
      <c r="A208" s="13"/>
      <c r="B208" s="239"/>
      <c r="C208" s="240"/>
      <c r="D208" s="232" t="s">
        <v>133</v>
      </c>
      <c r="E208" s="241" t="s">
        <v>1</v>
      </c>
      <c r="F208" s="242" t="s">
        <v>353</v>
      </c>
      <c r="G208" s="240"/>
      <c r="H208" s="241" t="s">
        <v>1</v>
      </c>
      <c r="I208" s="243"/>
      <c r="J208" s="240"/>
      <c r="K208" s="240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133</v>
      </c>
      <c r="AU208" s="248" t="s">
        <v>86</v>
      </c>
      <c r="AV208" s="13" t="s">
        <v>84</v>
      </c>
      <c r="AW208" s="13" t="s">
        <v>33</v>
      </c>
      <c r="AX208" s="13" t="s">
        <v>76</v>
      </c>
      <c r="AY208" s="248" t="s">
        <v>120</v>
      </c>
    </row>
    <row r="209" s="14" customFormat="1">
      <c r="A209" s="14"/>
      <c r="B209" s="249"/>
      <c r="C209" s="250"/>
      <c r="D209" s="232" t="s">
        <v>133</v>
      </c>
      <c r="E209" s="251" t="s">
        <v>1</v>
      </c>
      <c r="F209" s="252" t="s">
        <v>354</v>
      </c>
      <c r="G209" s="250"/>
      <c r="H209" s="253">
        <v>161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133</v>
      </c>
      <c r="AU209" s="259" t="s">
        <v>86</v>
      </c>
      <c r="AV209" s="14" t="s">
        <v>86</v>
      </c>
      <c r="AW209" s="14" t="s">
        <v>33</v>
      </c>
      <c r="AX209" s="14" t="s">
        <v>84</v>
      </c>
      <c r="AY209" s="259" t="s">
        <v>120</v>
      </c>
    </row>
    <row r="210" s="2" customFormat="1" ht="16.5" customHeight="1">
      <c r="A210" s="39"/>
      <c r="B210" s="40"/>
      <c r="C210" s="272" t="s">
        <v>218</v>
      </c>
      <c r="D210" s="272" t="s">
        <v>169</v>
      </c>
      <c r="E210" s="273" t="s">
        <v>355</v>
      </c>
      <c r="F210" s="274" t="s">
        <v>356</v>
      </c>
      <c r="G210" s="275" t="s">
        <v>357</v>
      </c>
      <c r="H210" s="276">
        <v>4.0250000000000004</v>
      </c>
      <c r="I210" s="277"/>
      <c r="J210" s="278">
        <f>ROUND(I210*H210,2)</f>
        <v>0</v>
      </c>
      <c r="K210" s="274" t="s">
        <v>126</v>
      </c>
      <c r="L210" s="279"/>
      <c r="M210" s="280" t="s">
        <v>1</v>
      </c>
      <c r="N210" s="281" t="s">
        <v>41</v>
      </c>
      <c r="O210" s="92"/>
      <c r="P210" s="228">
        <f>O210*H210</f>
        <v>0</v>
      </c>
      <c r="Q210" s="228">
        <v>0.001</v>
      </c>
      <c r="R210" s="228">
        <f>Q210*H210</f>
        <v>0.0040250000000000008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187</v>
      </c>
      <c r="AT210" s="230" t="s">
        <v>169</v>
      </c>
      <c r="AU210" s="230" t="s">
        <v>86</v>
      </c>
      <c r="AY210" s="18" t="s">
        <v>120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127</v>
      </c>
      <c r="BM210" s="230" t="s">
        <v>358</v>
      </c>
    </row>
    <row r="211" s="2" customFormat="1">
      <c r="A211" s="39"/>
      <c r="B211" s="40"/>
      <c r="C211" s="41"/>
      <c r="D211" s="232" t="s">
        <v>129</v>
      </c>
      <c r="E211" s="41"/>
      <c r="F211" s="233" t="s">
        <v>356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129</v>
      </c>
      <c r="AU211" s="18" t="s">
        <v>86</v>
      </c>
    </row>
    <row r="212" s="14" customFormat="1">
      <c r="A212" s="14"/>
      <c r="B212" s="249"/>
      <c r="C212" s="250"/>
      <c r="D212" s="232" t="s">
        <v>133</v>
      </c>
      <c r="E212" s="250"/>
      <c r="F212" s="252" t="s">
        <v>359</v>
      </c>
      <c r="G212" s="250"/>
      <c r="H212" s="253">
        <v>4.0250000000000004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133</v>
      </c>
      <c r="AU212" s="259" t="s">
        <v>86</v>
      </c>
      <c r="AV212" s="14" t="s">
        <v>86</v>
      </c>
      <c r="AW212" s="14" t="s">
        <v>4</v>
      </c>
      <c r="AX212" s="14" t="s">
        <v>84</v>
      </c>
      <c r="AY212" s="259" t="s">
        <v>120</v>
      </c>
    </row>
    <row r="213" s="2" customFormat="1" ht="24.15" customHeight="1">
      <c r="A213" s="39"/>
      <c r="B213" s="40"/>
      <c r="C213" s="219" t="s">
        <v>223</v>
      </c>
      <c r="D213" s="219" t="s">
        <v>122</v>
      </c>
      <c r="E213" s="220" t="s">
        <v>360</v>
      </c>
      <c r="F213" s="221" t="s">
        <v>361</v>
      </c>
      <c r="G213" s="222" t="s">
        <v>125</v>
      </c>
      <c r="H213" s="223">
        <v>13.26</v>
      </c>
      <c r="I213" s="224"/>
      <c r="J213" s="225">
        <f>ROUND(I213*H213,2)</f>
        <v>0</v>
      </c>
      <c r="K213" s="221" t="s">
        <v>126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127</v>
      </c>
      <c r="AT213" s="230" t="s">
        <v>122</v>
      </c>
      <c r="AU213" s="230" t="s">
        <v>86</v>
      </c>
      <c r="AY213" s="18" t="s">
        <v>120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127</v>
      </c>
      <c r="BM213" s="230" t="s">
        <v>362</v>
      </c>
    </row>
    <row r="214" s="2" customFormat="1">
      <c r="A214" s="39"/>
      <c r="B214" s="40"/>
      <c r="C214" s="41"/>
      <c r="D214" s="232" t="s">
        <v>129</v>
      </c>
      <c r="E214" s="41"/>
      <c r="F214" s="233" t="s">
        <v>363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129</v>
      </c>
      <c r="AU214" s="18" t="s">
        <v>86</v>
      </c>
    </row>
    <row r="215" s="2" customFormat="1">
      <c r="A215" s="39"/>
      <c r="B215" s="40"/>
      <c r="C215" s="41"/>
      <c r="D215" s="237" t="s">
        <v>131</v>
      </c>
      <c r="E215" s="41"/>
      <c r="F215" s="238" t="s">
        <v>364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86</v>
      </c>
    </row>
    <row r="216" s="13" customFormat="1">
      <c r="A216" s="13"/>
      <c r="B216" s="239"/>
      <c r="C216" s="240"/>
      <c r="D216" s="232" t="s">
        <v>133</v>
      </c>
      <c r="E216" s="241" t="s">
        <v>1</v>
      </c>
      <c r="F216" s="242" t="s">
        <v>365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133</v>
      </c>
      <c r="AU216" s="248" t="s">
        <v>86</v>
      </c>
      <c r="AV216" s="13" t="s">
        <v>84</v>
      </c>
      <c r="AW216" s="13" t="s">
        <v>33</v>
      </c>
      <c r="AX216" s="13" t="s">
        <v>76</v>
      </c>
      <c r="AY216" s="248" t="s">
        <v>120</v>
      </c>
    </row>
    <row r="217" s="14" customFormat="1">
      <c r="A217" s="14"/>
      <c r="B217" s="249"/>
      <c r="C217" s="250"/>
      <c r="D217" s="232" t="s">
        <v>133</v>
      </c>
      <c r="E217" s="251" t="s">
        <v>1</v>
      </c>
      <c r="F217" s="252" t="s">
        <v>366</v>
      </c>
      <c r="G217" s="250"/>
      <c r="H217" s="253">
        <v>13.26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133</v>
      </c>
      <c r="AU217" s="259" t="s">
        <v>86</v>
      </c>
      <c r="AV217" s="14" t="s">
        <v>86</v>
      </c>
      <c r="AW217" s="14" t="s">
        <v>33</v>
      </c>
      <c r="AX217" s="14" t="s">
        <v>84</v>
      </c>
      <c r="AY217" s="259" t="s">
        <v>120</v>
      </c>
    </row>
    <row r="218" s="2" customFormat="1" ht="16.5" customHeight="1">
      <c r="A218" s="39"/>
      <c r="B218" s="40"/>
      <c r="C218" s="272" t="s">
        <v>228</v>
      </c>
      <c r="D218" s="272" t="s">
        <v>169</v>
      </c>
      <c r="E218" s="273" t="s">
        <v>355</v>
      </c>
      <c r="F218" s="274" t="s">
        <v>356</v>
      </c>
      <c r="G218" s="275" t="s">
        <v>357</v>
      </c>
      <c r="H218" s="276">
        <v>0.33200000000000002</v>
      </c>
      <c r="I218" s="277"/>
      <c r="J218" s="278">
        <f>ROUND(I218*H218,2)</f>
        <v>0</v>
      </c>
      <c r="K218" s="274" t="s">
        <v>126</v>
      </c>
      <c r="L218" s="279"/>
      <c r="M218" s="280" t="s">
        <v>1</v>
      </c>
      <c r="N218" s="281" t="s">
        <v>41</v>
      </c>
      <c r="O218" s="92"/>
      <c r="P218" s="228">
        <f>O218*H218</f>
        <v>0</v>
      </c>
      <c r="Q218" s="228">
        <v>0.001</v>
      </c>
      <c r="R218" s="228">
        <f>Q218*H218</f>
        <v>0.00033200000000000005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187</v>
      </c>
      <c r="AT218" s="230" t="s">
        <v>169</v>
      </c>
      <c r="AU218" s="230" t="s">
        <v>86</v>
      </c>
      <c r="AY218" s="18" t="s">
        <v>120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127</v>
      </c>
      <c r="BM218" s="230" t="s">
        <v>367</v>
      </c>
    </row>
    <row r="219" s="2" customFormat="1">
      <c r="A219" s="39"/>
      <c r="B219" s="40"/>
      <c r="C219" s="41"/>
      <c r="D219" s="232" t="s">
        <v>129</v>
      </c>
      <c r="E219" s="41"/>
      <c r="F219" s="233" t="s">
        <v>356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129</v>
      </c>
      <c r="AU219" s="18" t="s">
        <v>86</v>
      </c>
    </row>
    <row r="220" s="14" customFormat="1">
      <c r="A220" s="14"/>
      <c r="B220" s="249"/>
      <c r="C220" s="250"/>
      <c r="D220" s="232" t="s">
        <v>133</v>
      </c>
      <c r="E220" s="250"/>
      <c r="F220" s="252" t="s">
        <v>368</v>
      </c>
      <c r="G220" s="250"/>
      <c r="H220" s="253">
        <v>0.33200000000000002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133</v>
      </c>
      <c r="AU220" s="259" t="s">
        <v>86</v>
      </c>
      <c r="AV220" s="14" t="s">
        <v>86</v>
      </c>
      <c r="AW220" s="14" t="s">
        <v>4</v>
      </c>
      <c r="AX220" s="14" t="s">
        <v>84</v>
      </c>
      <c r="AY220" s="259" t="s">
        <v>120</v>
      </c>
    </row>
    <row r="221" s="2" customFormat="1" ht="24.15" customHeight="1">
      <c r="A221" s="39"/>
      <c r="B221" s="40"/>
      <c r="C221" s="219" t="s">
        <v>233</v>
      </c>
      <c r="D221" s="219" t="s">
        <v>122</v>
      </c>
      <c r="E221" s="220" t="s">
        <v>369</v>
      </c>
      <c r="F221" s="221" t="s">
        <v>370</v>
      </c>
      <c r="G221" s="222" t="s">
        <v>125</v>
      </c>
      <c r="H221" s="223">
        <v>7.2599999999999998</v>
      </c>
      <c r="I221" s="224"/>
      <c r="J221" s="225">
        <f>ROUND(I221*H221,2)</f>
        <v>0</v>
      </c>
      <c r="K221" s="221" t="s">
        <v>126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127</v>
      </c>
      <c r="AT221" s="230" t="s">
        <v>122</v>
      </c>
      <c r="AU221" s="230" t="s">
        <v>86</v>
      </c>
      <c r="AY221" s="18" t="s">
        <v>120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127</v>
      </c>
      <c r="BM221" s="230" t="s">
        <v>371</v>
      </c>
    </row>
    <row r="222" s="2" customFormat="1">
      <c r="A222" s="39"/>
      <c r="B222" s="40"/>
      <c r="C222" s="41"/>
      <c r="D222" s="232" t="s">
        <v>129</v>
      </c>
      <c r="E222" s="41"/>
      <c r="F222" s="233" t="s">
        <v>372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129</v>
      </c>
      <c r="AU222" s="18" t="s">
        <v>86</v>
      </c>
    </row>
    <row r="223" s="2" customFormat="1">
      <c r="A223" s="39"/>
      <c r="B223" s="40"/>
      <c r="C223" s="41"/>
      <c r="D223" s="237" t="s">
        <v>131</v>
      </c>
      <c r="E223" s="41"/>
      <c r="F223" s="238" t="s">
        <v>373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131</v>
      </c>
      <c r="AU223" s="18" t="s">
        <v>86</v>
      </c>
    </row>
    <row r="224" s="13" customFormat="1">
      <c r="A224" s="13"/>
      <c r="B224" s="239"/>
      <c r="C224" s="240"/>
      <c r="D224" s="232" t="s">
        <v>133</v>
      </c>
      <c r="E224" s="241" t="s">
        <v>1</v>
      </c>
      <c r="F224" s="242" t="s">
        <v>374</v>
      </c>
      <c r="G224" s="240"/>
      <c r="H224" s="241" t="s">
        <v>1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133</v>
      </c>
      <c r="AU224" s="248" t="s">
        <v>86</v>
      </c>
      <c r="AV224" s="13" t="s">
        <v>84</v>
      </c>
      <c r="AW224" s="13" t="s">
        <v>33</v>
      </c>
      <c r="AX224" s="13" t="s">
        <v>76</v>
      </c>
      <c r="AY224" s="248" t="s">
        <v>120</v>
      </c>
    </row>
    <row r="225" s="14" customFormat="1">
      <c r="A225" s="14"/>
      <c r="B225" s="249"/>
      <c r="C225" s="250"/>
      <c r="D225" s="232" t="s">
        <v>133</v>
      </c>
      <c r="E225" s="251" t="s">
        <v>1</v>
      </c>
      <c r="F225" s="252" t="s">
        <v>341</v>
      </c>
      <c r="G225" s="250"/>
      <c r="H225" s="253">
        <v>7.2599999999999998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133</v>
      </c>
      <c r="AU225" s="259" t="s">
        <v>86</v>
      </c>
      <c r="AV225" s="14" t="s">
        <v>86</v>
      </c>
      <c r="AW225" s="14" t="s">
        <v>33</v>
      </c>
      <c r="AX225" s="14" t="s">
        <v>84</v>
      </c>
      <c r="AY225" s="259" t="s">
        <v>120</v>
      </c>
    </row>
    <row r="226" s="2" customFormat="1" ht="24.15" customHeight="1">
      <c r="A226" s="39"/>
      <c r="B226" s="40"/>
      <c r="C226" s="219" t="s">
        <v>238</v>
      </c>
      <c r="D226" s="219" t="s">
        <v>122</v>
      </c>
      <c r="E226" s="220" t="s">
        <v>375</v>
      </c>
      <c r="F226" s="221" t="s">
        <v>376</v>
      </c>
      <c r="G226" s="222" t="s">
        <v>125</v>
      </c>
      <c r="H226" s="223">
        <v>153.74000000000001</v>
      </c>
      <c r="I226" s="224"/>
      <c r="J226" s="225">
        <f>ROUND(I226*H226,2)</f>
        <v>0</v>
      </c>
      <c r="K226" s="221" t="s">
        <v>126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127</v>
      </c>
      <c r="AT226" s="230" t="s">
        <v>122</v>
      </c>
      <c r="AU226" s="230" t="s">
        <v>86</v>
      </c>
      <c r="AY226" s="18" t="s">
        <v>120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127</v>
      </c>
      <c r="BM226" s="230" t="s">
        <v>377</v>
      </c>
    </row>
    <row r="227" s="2" customFormat="1">
      <c r="A227" s="39"/>
      <c r="B227" s="40"/>
      <c r="C227" s="41"/>
      <c r="D227" s="232" t="s">
        <v>129</v>
      </c>
      <c r="E227" s="41"/>
      <c r="F227" s="233" t="s">
        <v>378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129</v>
      </c>
      <c r="AU227" s="18" t="s">
        <v>86</v>
      </c>
    </row>
    <row r="228" s="2" customFormat="1">
      <c r="A228" s="39"/>
      <c r="B228" s="40"/>
      <c r="C228" s="41"/>
      <c r="D228" s="237" t="s">
        <v>131</v>
      </c>
      <c r="E228" s="41"/>
      <c r="F228" s="238" t="s">
        <v>379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131</v>
      </c>
      <c r="AU228" s="18" t="s">
        <v>86</v>
      </c>
    </row>
    <row r="229" s="13" customFormat="1">
      <c r="A229" s="13"/>
      <c r="B229" s="239"/>
      <c r="C229" s="240"/>
      <c r="D229" s="232" t="s">
        <v>133</v>
      </c>
      <c r="E229" s="241" t="s">
        <v>1</v>
      </c>
      <c r="F229" s="242" t="s">
        <v>268</v>
      </c>
      <c r="G229" s="240"/>
      <c r="H229" s="241" t="s">
        <v>1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133</v>
      </c>
      <c r="AU229" s="248" t="s">
        <v>86</v>
      </c>
      <c r="AV229" s="13" t="s">
        <v>84</v>
      </c>
      <c r="AW229" s="13" t="s">
        <v>33</v>
      </c>
      <c r="AX229" s="13" t="s">
        <v>76</v>
      </c>
      <c r="AY229" s="248" t="s">
        <v>120</v>
      </c>
    </row>
    <row r="230" s="14" customFormat="1">
      <c r="A230" s="14"/>
      <c r="B230" s="249"/>
      <c r="C230" s="250"/>
      <c r="D230" s="232" t="s">
        <v>133</v>
      </c>
      <c r="E230" s="251" t="s">
        <v>1</v>
      </c>
      <c r="F230" s="252" t="s">
        <v>347</v>
      </c>
      <c r="G230" s="250"/>
      <c r="H230" s="253">
        <v>153.74000000000001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133</v>
      </c>
      <c r="AU230" s="259" t="s">
        <v>86</v>
      </c>
      <c r="AV230" s="14" t="s">
        <v>86</v>
      </c>
      <c r="AW230" s="14" t="s">
        <v>33</v>
      </c>
      <c r="AX230" s="14" t="s">
        <v>84</v>
      </c>
      <c r="AY230" s="259" t="s">
        <v>120</v>
      </c>
    </row>
    <row r="231" s="2" customFormat="1" ht="24.15" customHeight="1">
      <c r="A231" s="39"/>
      <c r="B231" s="40"/>
      <c r="C231" s="219" t="s">
        <v>243</v>
      </c>
      <c r="D231" s="219" t="s">
        <v>122</v>
      </c>
      <c r="E231" s="220" t="s">
        <v>380</v>
      </c>
      <c r="F231" s="221" t="s">
        <v>381</v>
      </c>
      <c r="G231" s="222" t="s">
        <v>125</v>
      </c>
      <c r="H231" s="223">
        <v>0.41999999999999998</v>
      </c>
      <c r="I231" s="224"/>
      <c r="J231" s="225">
        <f>ROUND(I231*H231,2)</f>
        <v>0</v>
      </c>
      <c r="K231" s="221" t="s">
        <v>126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127</v>
      </c>
      <c r="AT231" s="230" t="s">
        <v>122</v>
      </c>
      <c r="AU231" s="230" t="s">
        <v>86</v>
      </c>
      <c r="AY231" s="18" t="s">
        <v>120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127</v>
      </c>
      <c r="BM231" s="230" t="s">
        <v>382</v>
      </c>
    </row>
    <row r="232" s="2" customFormat="1">
      <c r="A232" s="39"/>
      <c r="B232" s="40"/>
      <c r="C232" s="41"/>
      <c r="D232" s="232" t="s">
        <v>129</v>
      </c>
      <c r="E232" s="41"/>
      <c r="F232" s="233" t="s">
        <v>383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129</v>
      </c>
      <c r="AU232" s="18" t="s">
        <v>86</v>
      </c>
    </row>
    <row r="233" s="2" customFormat="1">
      <c r="A233" s="39"/>
      <c r="B233" s="40"/>
      <c r="C233" s="41"/>
      <c r="D233" s="237" t="s">
        <v>131</v>
      </c>
      <c r="E233" s="41"/>
      <c r="F233" s="238" t="s">
        <v>384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86</v>
      </c>
    </row>
    <row r="234" s="13" customFormat="1">
      <c r="A234" s="13"/>
      <c r="B234" s="239"/>
      <c r="C234" s="240"/>
      <c r="D234" s="232" t="s">
        <v>133</v>
      </c>
      <c r="E234" s="241" t="s">
        <v>1</v>
      </c>
      <c r="F234" s="242" t="s">
        <v>268</v>
      </c>
      <c r="G234" s="240"/>
      <c r="H234" s="241" t="s">
        <v>1</v>
      </c>
      <c r="I234" s="243"/>
      <c r="J234" s="240"/>
      <c r="K234" s="240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133</v>
      </c>
      <c r="AU234" s="248" t="s">
        <v>86</v>
      </c>
      <c r="AV234" s="13" t="s">
        <v>84</v>
      </c>
      <c r="AW234" s="13" t="s">
        <v>33</v>
      </c>
      <c r="AX234" s="13" t="s">
        <v>76</v>
      </c>
      <c r="AY234" s="248" t="s">
        <v>120</v>
      </c>
    </row>
    <row r="235" s="14" customFormat="1">
      <c r="A235" s="14"/>
      <c r="B235" s="249"/>
      <c r="C235" s="250"/>
      <c r="D235" s="232" t="s">
        <v>133</v>
      </c>
      <c r="E235" s="251" t="s">
        <v>1</v>
      </c>
      <c r="F235" s="252" t="s">
        <v>385</v>
      </c>
      <c r="G235" s="250"/>
      <c r="H235" s="253">
        <v>0.41999999999999998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133</v>
      </c>
      <c r="AU235" s="259" t="s">
        <v>86</v>
      </c>
      <c r="AV235" s="14" t="s">
        <v>86</v>
      </c>
      <c r="AW235" s="14" t="s">
        <v>33</v>
      </c>
      <c r="AX235" s="14" t="s">
        <v>84</v>
      </c>
      <c r="AY235" s="259" t="s">
        <v>120</v>
      </c>
    </row>
    <row r="236" s="2" customFormat="1" ht="24.15" customHeight="1">
      <c r="A236" s="39"/>
      <c r="B236" s="40"/>
      <c r="C236" s="219" t="s">
        <v>248</v>
      </c>
      <c r="D236" s="219" t="s">
        <v>122</v>
      </c>
      <c r="E236" s="220" t="s">
        <v>386</v>
      </c>
      <c r="F236" s="221" t="s">
        <v>387</v>
      </c>
      <c r="G236" s="222" t="s">
        <v>125</v>
      </c>
      <c r="H236" s="223">
        <v>12.84</v>
      </c>
      <c r="I236" s="224"/>
      <c r="J236" s="225">
        <f>ROUND(I236*H236,2)</f>
        <v>0</v>
      </c>
      <c r="K236" s="221" t="s">
        <v>126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127</v>
      </c>
      <c r="AT236" s="230" t="s">
        <v>122</v>
      </c>
      <c r="AU236" s="230" t="s">
        <v>86</v>
      </c>
      <c r="AY236" s="18" t="s">
        <v>120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127</v>
      </c>
      <c r="BM236" s="230" t="s">
        <v>388</v>
      </c>
    </row>
    <row r="237" s="2" customFormat="1">
      <c r="A237" s="39"/>
      <c r="B237" s="40"/>
      <c r="C237" s="41"/>
      <c r="D237" s="232" t="s">
        <v>129</v>
      </c>
      <c r="E237" s="41"/>
      <c r="F237" s="233" t="s">
        <v>389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129</v>
      </c>
      <c r="AU237" s="18" t="s">
        <v>86</v>
      </c>
    </row>
    <row r="238" s="2" customFormat="1">
      <c r="A238" s="39"/>
      <c r="B238" s="40"/>
      <c r="C238" s="41"/>
      <c r="D238" s="237" t="s">
        <v>131</v>
      </c>
      <c r="E238" s="41"/>
      <c r="F238" s="238" t="s">
        <v>390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131</v>
      </c>
      <c r="AU238" s="18" t="s">
        <v>86</v>
      </c>
    </row>
    <row r="239" s="13" customFormat="1">
      <c r="A239" s="13"/>
      <c r="B239" s="239"/>
      <c r="C239" s="240"/>
      <c r="D239" s="232" t="s">
        <v>133</v>
      </c>
      <c r="E239" s="241" t="s">
        <v>1</v>
      </c>
      <c r="F239" s="242" t="s">
        <v>365</v>
      </c>
      <c r="G239" s="240"/>
      <c r="H239" s="241" t="s">
        <v>1</v>
      </c>
      <c r="I239" s="243"/>
      <c r="J239" s="240"/>
      <c r="K239" s="240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133</v>
      </c>
      <c r="AU239" s="248" t="s">
        <v>86</v>
      </c>
      <c r="AV239" s="13" t="s">
        <v>84</v>
      </c>
      <c r="AW239" s="13" t="s">
        <v>33</v>
      </c>
      <c r="AX239" s="13" t="s">
        <v>76</v>
      </c>
      <c r="AY239" s="248" t="s">
        <v>120</v>
      </c>
    </row>
    <row r="240" s="14" customFormat="1">
      <c r="A240" s="14"/>
      <c r="B240" s="249"/>
      <c r="C240" s="250"/>
      <c r="D240" s="232" t="s">
        <v>133</v>
      </c>
      <c r="E240" s="251" t="s">
        <v>1</v>
      </c>
      <c r="F240" s="252" t="s">
        <v>391</v>
      </c>
      <c r="G240" s="250"/>
      <c r="H240" s="253">
        <v>12.84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133</v>
      </c>
      <c r="AU240" s="259" t="s">
        <v>86</v>
      </c>
      <c r="AV240" s="14" t="s">
        <v>86</v>
      </c>
      <c r="AW240" s="14" t="s">
        <v>33</v>
      </c>
      <c r="AX240" s="14" t="s">
        <v>84</v>
      </c>
      <c r="AY240" s="259" t="s">
        <v>120</v>
      </c>
    </row>
    <row r="241" s="2" customFormat="1" ht="24.15" customHeight="1">
      <c r="A241" s="39"/>
      <c r="B241" s="40"/>
      <c r="C241" s="219" t="s">
        <v>7</v>
      </c>
      <c r="D241" s="219" t="s">
        <v>122</v>
      </c>
      <c r="E241" s="220" t="s">
        <v>392</v>
      </c>
      <c r="F241" s="221" t="s">
        <v>393</v>
      </c>
      <c r="G241" s="222" t="s">
        <v>125</v>
      </c>
      <c r="H241" s="223">
        <v>0.41999999999999998</v>
      </c>
      <c r="I241" s="224"/>
      <c r="J241" s="225">
        <f>ROUND(I241*H241,2)</f>
        <v>0</v>
      </c>
      <c r="K241" s="221" t="s">
        <v>126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127</v>
      </c>
      <c r="AT241" s="230" t="s">
        <v>122</v>
      </c>
      <c r="AU241" s="230" t="s">
        <v>86</v>
      </c>
      <c r="AY241" s="18" t="s">
        <v>120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127</v>
      </c>
      <c r="BM241" s="230" t="s">
        <v>394</v>
      </c>
    </row>
    <row r="242" s="2" customFormat="1">
      <c r="A242" s="39"/>
      <c r="B242" s="40"/>
      <c r="C242" s="41"/>
      <c r="D242" s="232" t="s">
        <v>129</v>
      </c>
      <c r="E242" s="41"/>
      <c r="F242" s="233" t="s">
        <v>395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129</v>
      </c>
      <c r="AU242" s="18" t="s">
        <v>86</v>
      </c>
    </row>
    <row r="243" s="2" customFormat="1">
      <c r="A243" s="39"/>
      <c r="B243" s="40"/>
      <c r="C243" s="41"/>
      <c r="D243" s="237" t="s">
        <v>131</v>
      </c>
      <c r="E243" s="41"/>
      <c r="F243" s="238" t="s">
        <v>396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86</v>
      </c>
    </row>
    <row r="244" s="13" customFormat="1">
      <c r="A244" s="13"/>
      <c r="B244" s="239"/>
      <c r="C244" s="240"/>
      <c r="D244" s="232" t="s">
        <v>133</v>
      </c>
      <c r="E244" s="241" t="s">
        <v>1</v>
      </c>
      <c r="F244" s="242" t="s">
        <v>268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133</v>
      </c>
      <c r="AU244" s="248" t="s">
        <v>86</v>
      </c>
      <c r="AV244" s="13" t="s">
        <v>84</v>
      </c>
      <c r="AW244" s="13" t="s">
        <v>33</v>
      </c>
      <c r="AX244" s="13" t="s">
        <v>76</v>
      </c>
      <c r="AY244" s="248" t="s">
        <v>120</v>
      </c>
    </row>
    <row r="245" s="14" customFormat="1">
      <c r="A245" s="14"/>
      <c r="B245" s="249"/>
      <c r="C245" s="250"/>
      <c r="D245" s="232" t="s">
        <v>133</v>
      </c>
      <c r="E245" s="251" t="s">
        <v>1</v>
      </c>
      <c r="F245" s="252" t="s">
        <v>385</v>
      </c>
      <c r="G245" s="250"/>
      <c r="H245" s="253">
        <v>0.41999999999999998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133</v>
      </c>
      <c r="AU245" s="259" t="s">
        <v>86</v>
      </c>
      <c r="AV245" s="14" t="s">
        <v>86</v>
      </c>
      <c r="AW245" s="14" t="s">
        <v>33</v>
      </c>
      <c r="AX245" s="14" t="s">
        <v>84</v>
      </c>
      <c r="AY245" s="259" t="s">
        <v>120</v>
      </c>
    </row>
    <row r="246" s="2" customFormat="1" ht="24.15" customHeight="1">
      <c r="A246" s="39"/>
      <c r="B246" s="40"/>
      <c r="C246" s="219" t="s">
        <v>397</v>
      </c>
      <c r="D246" s="219" t="s">
        <v>122</v>
      </c>
      <c r="E246" s="220" t="s">
        <v>398</v>
      </c>
      <c r="F246" s="221" t="s">
        <v>399</v>
      </c>
      <c r="G246" s="222" t="s">
        <v>125</v>
      </c>
      <c r="H246" s="223">
        <v>12.84</v>
      </c>
      <c r="I246" s="224"/>
      <c r="J246" s="225">
        <f>ROUND(I246*H246,2)</f>
        <v>0</v>
      </c>
      <c r="K246" s="221" t="s">
        <v>126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127</v>
      </c>
      <c r="AT246" s="230" t="s">
        <v>122</v>
      </c>
      <c r="AU246" s="230" t="s">
        <v>86</v>
      </c>
      <c r="AY246" s="18" t="s">
        <v>120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127</v>
      </c>
      <c r="BM246" s="230" t="s">
        <v>400</v>
      </c>
    </row>
    <row r="247" s="2" customFormat="1">
      <c r="A247" s="39"/>
      <c r="B247" s="40"/>
      <c r="C247" s="41"/>
      <c r="D247" s="232" t="s">
        <v>129</v>
      </c>
      <c r="E247" s="41"/>
      <c r="F247" s="233" t="s">
        <v>401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129</v>
      </c>
      <c r="AU247" s="18" t="s">
        <v>86</v>
      </c>
    </row>
    <row r="248" s="2" customFormat="1">
      <c r="A248" s="39"/>
      <c r="B248" s="40"/>
      <c r="C248" s="41"/>
      <c r="D248" s="237" t="s">
        <v>131</v>
      </c>
      <c r="E248" s="41"/>
      <c r="F248" s="238" t="s">
        <v>402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131</v>
      </c>
      <c r="AU248" s="18" t="s">
        <v>86</v>
      </c>
    </row>
    <row r="249" s="13" customFormat="1">
      <c r="A249" s="13"/>
      <c r="B249" s="239"/>
      <c r="C249" s="240"/>
      <c r="D249" s="232" t="s">
        <v>133</v>
      </c>
      <c r="E249" s="241" t="s">
        <v>1</v>
      </c>
      <c r="F249" s="242" t="s">
        <v>268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133</v>
      </c>
      <c r="AU249" s="248" t="s">
        <v>86</v>
      </c>
      <c r="AV249" s="13" t="s">
        <v>84</v>
      </c>
      <c r="AW249" s="13" t="s">
        <v>33</v>
      </c>
      <c r="AX249" s="13" t="s">
        <v>76</v>
      </c>
      <c r="AY249" s="248" t="s">
        <v>120</v>
      </c>
    </row>
    <row r="250" s="14" customFormat="1">
      <c r="A250" s="14"/>
      <c r="B250" s="249"/>
      <c r="C250" s="250"/>
      <c r="D250" s="232" t="s">
        <v>133</v>
      </c>
      <c r="E250" s="251" t="s">
        <v>1</v>
      </c>
      <c r="F250" s="252" t="s">
        <v>391</v>
      </c>
      <c r="G250" s="250"/>
      <c r="H250" s="253">
        <v>12.84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133</v>
      </c>
      <c r="AU250" s="259" t="s">
        <v>86</v>
      </c>
      <c r="AV250" s="14" t="s">
        <v>86</v>
      </c>
      <c r="AW250" s="14" t="s">
        <v>33</v>
      </c>
      <c r="AX250" s="14" t="s">
        <v>84</v>
      </c>
      <c r="AY250" s="259" t="s">
        <v>120</v>
      </c>
    </row>
    <row r="251" s="12" customFormat="1" ht="22.8" customHeight="1">
      <c r="A251" s="12"/>
      <c r="B251" s="203"/>
      <c r="C251" s="204"/>
      <c r="D251" s="205" t="s">
        <v>75</v>
      </c>
      <c r="E251" s="217" t="s">
        <v>86</v>
      </c>
      <c r="F251" s="217" t="s">
        <v>151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SUM(P252:P256)</f>
        <v>0</v>
      </c>
      <c r="Q251" s="211"/>
      <c r="R251" s="212">
        <f>SUM(R252:R256)</f>
        <v>34.128000000000007</v>
      </c>
      <c r="S251" s="211"/>
      <c r="T251" s="213">
        <f>SUM(T252:T256)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84</v>
      </c>
      <c r="AT251" s="215" t="s">
        <v>75</v>
      </c>
      <c r="AU251" s="215" t="s">
        <v>84</v>
      </c>
      <c r="AY251" s="214" t="s">
        <v>120</v>
      </c>
      <c r="BK251" s="216">
        <f>SUM(BK252:BK256)</f>
        <v>0</v>
      </c>
    </row>
    <row r="252" s="2" customFormat="1" ht="24.15" customHeight="1">
      <c r="A252" s="39"/>
      <c r="B252" s="40"/>
      <c r="C252" s="219" t="s">
        <v>403</v>
      </c>
      <c r="D252" s="219" t="s">
        <v>122</v>
      </c>
      <c r="E252" s="220" t="s">
        <v>404</v>
      </c>
      <c r="F252" s="221" t="s">
        <v>405</v>
      </c>
      <c r="G252" s="222" t="s">
        <v>264</v>
      </c>
      <c r="H252" s="223">
        <v>15.800000000000001</v>
      </c>
      <c r="I252" s="224"/>
      <c r="J252" s="225">
        <f>ROUND(I252*H252,2)</f>
        <v>0</v>
      </c>
      <c r="K252" s="221" t="s">
        <v>126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2.1600000000000001</v>
      </c>
      <c r="R252" s="228">
        <f>Q252*H252</f>
        <v>34.128000000000007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127</v>
      </c>
      <c r="AT252" s="230" t="s">
        <v>122</v>
      </c>
      <c r="AU252" s="230" t="s">
        <v>86</v>
      </c>
      <c r="AY252" s="18" t="s">
        <v>120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127</v>
      </c>
      <c r="BM252" s="230" t="s">
        <v>406</v>
      </c>
    </row>
    <row r="253" s="2" customFormat="1">
      <c r="A253" s="39"/>
      <c r="B253" s="40"/>
      <c r="C253" s="41"/>
      <c r="D253" s="232" t="s">
        <v>129</v>
      </c>
      <c r="E253" s="41"/>
      <c r="F253" s="233" t="s">
        <v>407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129</v>
      </c>
      <c r="AU253" s="18" t="s">
        <v>86</v>
      </c>
    </row>
    <row r="254" s="2" customFormat="1">
      <c r="A254" s="39"/>
      <c r="B254" s="40"/>
      <c r="C254" s="41"/>
      <c r="D254" s="237" t="s">
        <v>131</v>
      </c>
      <c r="E254" s="41"/>
      <c r="F254" s="238" t="s">
        <v>408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131</v>
      </c>
      <c r="AU254" s="18" t="s">
        <v>86</v>
      </c>
    </row>
    <row r="255" s="13" customFormat="1">
      <c r="A255" s="13"/>
      <c r="B255" s="239"/>
      <c r="C255" s="240"/>
      <c r="D255" s="232" t="s">
        <v>133</v>
      </c>
      <c r="E255" s="241" t="s">
        <v>1</v>
      </c>
      <c r="F255" s="242" t="s">
        <v>409</v>
      </c>
      <c r="G255" s="240"/>
      <c r="H255" s="241" t="s">
        <v>1</v>
      </c>
      <c r="I255" s="243"/>
      <c r="J255" s="240"/>
      <c r="K255" s="240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133</v>
      </c>
      <c r="AU255" s="248" t="s">
        <v>86</v>
      </c>
      <c r="AV255" s="13" t="s">
        <v>84</v>
      </c>
      <c r="AW255" s="13" t="s">
        <v>33</v>
      </c>
      <c r="AX255" s="13" t="s">
        <v>76</v>
      </c>
      <c r="AY255" s="248" t="s">
        <v>120</v>
      </c>
    </row>
    <row r="256" s="14" customFormat="1">
      <c r="A256" s="14"/>
      <c r="B256" s="249"/>
      <c r="C256" s="250"/>
      <c r="D256" s="232" t="s">
        <v>133</v>
      </c>
      <c r="E256" s="251" t="s">
        <v>1</v>
      </c>
      <c r="F256" s="252" t="s">
        <v>410</v>
      </c>
      <c r="G256" s="250"/>
      <c r="H256" s="253">
        <v>15.800000000000001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133</v>
      </c>
      <c r="AU256" s="259" t="s">
        <v>86</v>
      </c>
      <c r="AV256" s="14" t="s">
        <v>86</v>
      </c>
      <c r="AW256" s="14" t="s">
        <v>33</v>
      </c>
      <c r="AX256" s="14" t="s">
        <v>84</v>
      </c>
      <c r="AY256" s="259" t="s">
        <v>120</v>
      </c>
    </row>
    <row r="257" s="12" customFormat="1" ht="22.8" customHeight="1">
      <c r="A257" s="12"/>
      <c r="B257" s="203"/>
      <c r="C257" s="204"/>
      <c r="D257" s="205" t="s">
        <v>75</v>
      </c>
      <c r="E257" s="217" t="s">
        <v>144</v>
      </c>
      <c r="F257" s="217" t="s">
        <v>411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SUM(P258:P289)</f>
        <v>0</v>
      </c>
      <c r="Q257" s="211"/>
      <c r="R257" s="212">
        <f>SUM(R258:R289)</f>
        <v>2.4818316999999999</v>
      </c>
      <c r="S257" s="211"/>
      <c r="T257" s="213">
        <f>SUM(T258:T289)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84</v>
      </c>
      <c r="AT257" s="215" t="s">
        <v>75</v>
      </c>
      <c r="AU257" s="215" t="s">
        <v>84</v>
      </c>
      <c r="AY257" s="214" t="s">
        <v>120</v>
      </c>
      <c r="BK257" s="216">
        <f>SUM(BK258:BK289)</f>
        <v>0</v>
      </c>
    </row>
    <row r="258" s="2" customFormat="1" ht="24.15" customHeight="1">
      <c r="A258" s="39"/>
      <c r="B258" s="40"/>
      <c r="C258" s="219" t="s">
        <v>412</v>
      </c>
      <c r="D258" s="219" t="s">
        <v>122</v>
      </c>
      <c r="E258" s="220" t="s">
        <v>413</v>
      </c>
      <c r="F258" s="221" t="s">
        <v>414</v>
      </c>
      <c r="G258" s="222" t="s">
        <v>264</v>
      </c>
      <c r="H258" s="223">
        <v>19</v>
      </c>
      <c r="I258" s="224"/>
      <c r="J258" s="225">
        <f>ROUND(I258*H258,2)</f>
        <v>0</v>
      </c>
      <c r="K258" s="221" t="s">
        <v>126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127</v>
      </c>
      <c r="AT258" s="230" t="s">
        <v>122</v>
      </c>
      <c r="AU258" s="230" t="s">
        <v>86</v>
      </c>
      <c r="AY258" s="18" t="s">
        <v>120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127</v>
      </c>
      <c r="BM258" s="230" t="s">
        <v>415</v>
      </c>
    </row>
    <row r="259" s="2" customFormat="1">
      <c r="A259" s="39"/>
      <c r="B259" s="40"/>
      <c r="C259" s="41"/>
      <c r="D259" s="232" t="s">
        <v>129</v>
      </c>
      <c r="E259" s="41"/>
      <c r="F259" s="233" t="s">
        <v>416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129</v>
      </c>
      <c r="AU259" s="18" t="s">
        <v>86</v>
      </c>
    </row>
    <row r="260" s="2" customFormat="1">
      <c r="A260" s="39"/>
      <c r="B260" s="40"/>
      <c r="C260" s="41"/>
      <c r="D260" s="237" t="s">
        <v>131</v>
      </c>
      <c r="E260" s="41"/>
      <c r="F260" s="238" t="s">
        <v>417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86</v>
      </c>
    </row>
    <row r="261" s="13" customFormat="1">
      <c r="A261" s="13"/>
      <c r="B261" s="239"/>
      <c r="C261" s="240"/>
      <c r="D261" s="232" t="s">
        <v>133</v>
      </c>
      <c r="E261" s="241" t="s">
        <v>1</v>
      </c>
      <c r="F261" s="242" t="s">
        <v>418</v>
      </c>
      <c r="G261" s="240"/>
      <c r="H261" s="241" t="s">
        <v>1</v>
      </c>
      <c r="I261" s="243"/>
      <c r="J261" s="240"/>
      <c r="K261" s="240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133</v>
      </c>
      <c r="AU261" s="248" t="s">
        <v>86</v>
      </c>
      <c r="AV261" s="13" t="s">
        <v>84</v>
      </c>
      <c r="AW261" s="13" t="s">
        <v>33</v>
      </c>
      <c r="AX261" s="13" t="s">
        <v>76</v>
      </c>
      <c r="AY261" s="248" t="s">
        <v>120</v>
      </c>
    </row>
    <row r="262" s="14" customFormat="1">
      <c r="A262" s="14"/>
      <c r="B262" s="249"/>
      <c r="C262" s="250"/>
      <c r="D262" s="232" t="s">
        <v>133</v>
      </c>
      <c r="E262" s="251" t="s">
        <v>1</v>
      </c>
      <c r="F262" s="252" t="s">
        <v>419</v>
      </c>
      <c r="G262" s="250"/>
      <c r="H262" s="253">
        <v>19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133</v>
      </c>
      <c r="AU262" s="259" t="s">
        <v>86</v>
      </c>
      <c r="AV262" s="14" t="s">
        <v>86</v>
      </c>
      <c r="AW262" s="14" t="s">
        <v>33</v>
      </c>
      <c r="AX262" s="14" t="s">
        <v>84</v>
      </c>
      <c r="AY262" s="259" t="s">
        <v>120</v>
      </c>
    </row>
    <row r="263" s="2" customFormat="1" ht="21.75" customHeight="1">
      <c r="A263" s="39"/>
      <c r="B263" s="40"/>
      <c r="C263" s="219" t="s">
        <v>420</v>
      </c>
      <c r="D263" s="219" t="s">
        <v>122</v>
      </c>
      <c r="E263" s="220" t="s">
        <v>421</v>
      </c>
      <c r="F263" s="221" t="s">
        <v>422</v>
      </c>
      <c r="G263" s="222" t="s">
        <v>125</v>
      </c>
      <c r="H263" s="223">
        <v>99</v>
      </c>
      <c r="I263" s="224"/>
      <c r="J263" s="225">
        <f>ROUND(I263*H263,2)</f>
        <v>0</v>
      </c>
      <c r="K263" s="221" t="s">
        <v>126</v>
      </c>
      <c r="L263" s="45"/>
      <c r="M263" s="226" t="s">
        <v>1</v>
      </c>
      <c r="N263" s="227" t="s">
        <v>41</v>
      </c>
      <c r="O263" s="92"/>
      <c r="P263" s="228">
        <f>O263*H263</f>
        <v>0</v>
      </c>
      <c r="Q263" s="228">
        <v>0.0086499999999999997</v>
      </c>
      <c r="R263" s="228">
        <f>Q263*H263</f>
        <v>0.85634999999999994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127</v>
      </c>
      <c r="AT263" s="230" t="s">
        <v>122</v>
      </c>
      <c r="AU263" s="230" t="s">
        <v>86</v>
      </c>
      <c r="AY263" s="18" t="s">
        <v>120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127</v>
      </c>
      <c r="BM263" s="230" t="s">
        <v>423</v>
      </c>
    </row>
    <row r="264" s="2" customFormat="1">
      <c r="A264" s="39"/>
      <c r="B264" s="40"/>
      <c r="C264" s="41"/>
      <c r="D264" s="232" t="s">
        <v>129</v>
      </c>
      <c r="E264" s="41"/>
      <c r="F264" s="233" t="s">
        <v>424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129</v>
      </c>
      <c r="AU264" s="18" t="s">
        <v>86</v>
      </c>
    </row>
    <row r="265" s="2" customFormat="1">
      <c r="A265" s="39"/>
      <c r="B265" s="40"/>
      <c r="C265" s="41"/>
      <c r="D265" s="237" t="s">
        <v>131</v>
      </c>
      <c r="E265" s="41"/>
      <c r="F265" s="238" t="s">
        <v>425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131</v>
      </c>
      <c r="AU265" s="18" t="s">
        <v>86</v>
      </c>
    </row>
    <row r="266" s="13" customFormat="1">
      <c r="A266" s="13"/>
      <c r="B266" s="239"/>
      <c r="C266" s="240"/>
      <c r="D266" s="232" t="s">
        <v>133</v>
      </c>
      <c r="E266" s="241" t="s">
        <v>1</v>
      </c>
      <c r="F266" s="242" t="s">
        <v>418</v>
      </c>
      <c r="G266" s="240"/>
      <c r="H266" s="241" t="s">
        <v>1</v>
      </c>
      <c r="I266" s="243"/>
      <c r="J266" s="240"/>
      <c r="K266" s="240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133</v>
      </c>
      <c r="AU266" s="248" t="s">
        <v>86</v>
      </c>
      <c r="AV266" s="13" t="s">
        <v>84</v>
      </c>
      <c r="AW266" s="13" t="s">
        <v>33</v>
      </c>
      <c r="AX266" s="13" t="s">
        <v>76</v>
      </c>
      <c r="AY266" s="248" t="s">
        <v>120</v>
      </c>
    </row>
    <row r="267" s="14" customFormat="1">
      <c r="A267" s="14"/>
      <c r="B267" s="249"/>
      <c r="C267" s="250"/>
      <c r="D267" s="232" t="s">
        <v>133</v>
      </c>
      <c r="E267" s="251" t="s">
        <v>1</v>
      </c>
      <c r="F267" s="252" t="s">
        <v>426</v>
      </c>
      <c r="G267" s="250"/>
      <c r="H267" s="253">
        <v>99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133</v>
      </c>
      <c r="AU267" s="259" t="s">
        <v>86</v>
      </c>
      <c r="AV267" s="14" t="s">
        <v>86</v>
      </c>
      <c r="AW267" s="14" t="s">
        <v>33</v>
      </c>
      <c r="AX267" s="14" t="s">
        <v>84</v>
      </c>
      <c r="AY267" s="259" t="s">
        <v>120</v>
      </c>
    </row>
    <row r="268" s="2" customFormat="1" ht="21.75" customHeight="1">
      <c r="A268" s="39"/>
      <c r="B268" s="40"/>
      <c r="C268" s="219" t="s">
        <v>427</v>
      </c>
      <c r="D268" s="219" t="s">
        <v>122</v>
      </c>
      <c r="E268" s="220" t="s">
        <v>428</v>
      </c>
      <c r="F268" s="221" t="s">
        <v>429</v>
      </c>
      <c r="G268" s="222" t="s">
        <v>125</v>
      </c>
      <c r="H268" s="223">
        <v>99</v>
      </c>
      <c r="I268" s="224"/>
      <c r="J268" s="225">
        <f>ROUND(I268*H268,2)</f>
        <v>0</v>
      </c>
      <c r="K268" s="221" t="s">
        <v>126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127</v>
      </c>
      <c r="AT268" s="230" t="s">
        <v>122</v>
      </c>
      <c r="AU268" s="230" t="s">
        <v>86</v>
      </c>
      <c r="AY268" s="18" t="s">
        <v>120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127</v>
      </c>
      <c r="BM268" s="230" t="s">
        <v>430</v>
      </c>
    </row>
    <row r="269" s="2" customFormat="1">
      <c r="A269" s="39"/>
      <c r="B269" s="40"/>
      <c r="C269" s="41"/>
      <c r="D269" s="232" t="s">
        <v>129</v>
      </c>
      <c r="E269" s="41"/>
      <c r="F269" s="233" t="s">
        <v>431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129</v>
      </c>
      <c r="AU269" s="18" t="s">
        <v>86</v>
      </c>
    </row>
    <row r="270" s="2" customFormat="1">
      <c r="A270" s="39"/>
      <c r="B270" s="40"/>
      <c r="C270" s="41"/>
      <c r="D270" s="237" t="s">
        <v>131</v>
      </c>
      <c r="E270" s="41"/>
      <c r="F270" s="238" t="s">
        <v>432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86</v>
      </c>
    </row>
    <row r="271" s="13" customFormat="1">
      <c r="A271" s="13"/>
      <c r="B271" s="239"/>
      <c r="C271" s="240"/>
      <c r="D271" s="232" t="s">
        <v>133</v>
      </c>
      <c r="E271" s="241" t="s">
        <v>1</v>
      </c>
      <c r="F271" s="242" t="s">
        <v>418</v>
      </c>
      <c r="G271" s="240"/>
      <c r="H271" s="241" t="s">
        <v>1</v>
      </c>
      <c r="I271" s="243"/>
      <c r="J271" s="240"/>
      <c r="K271" s="240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133</v>
      </c>
      <c r="AU271" s="248" t="s">
        <v>86</v>
      </c>
      <c r="AV271" s="13" t="s">
        <v>84</v>
      </c>
      <c r="AW271" s="13" t="s">
        <v>33</v>
      </c>
      <c r="AX271" s="13" t="s">
        <v>76</v>
      </c>
      <c r="AY271" s="248" t="s">
        <v>120</v>
      </c>
    </row>
    <row r="272" s="14" customFormat="1">
      <c r="A272" s="14"/>
      <c r="B272" s="249"/>
      <c r="C272" s="250"/>
      <c r="D272" s="232" t="s">
        <v>133</v>
      </c>
      <c r="E272" s="251" t="s">
        <v>1</v>
      </c>
      <c r="F272" s="252" t="s">
        <v>426</v>
      </c>
      <c r="G272" s="250"/>
      <c r="H272" s="253">
        <v>99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133</v>
      </c>
      <c r="AU272" s="259" t="s">
        <v>86</v>
      </c>
      <c r="AV272" s="14" t="s">
        <v>86</v>
      </c>
      <c r="AW272" s="14" t="s">
        <v>33</v>
      </c>
      <c r="AX272" s="14" t="s">
        <v>84</v>
      </c>
      <c r="AY272" s="259" t="s">
        <v>120</v>
      </c>
    </row>
    <row r="273" s="2" customFormat="1" ht="24.15" customHeight="1">
      <c r="A273" s="39"/>
      <c r="B273" s="40"/>
      <c r="C273" s="219" t="s">
        <v>433</v>
      </c>
      <c r="D273" s="219" t="s">
        <v>122</v>
      </c>
      <c r="E273" s="220" t="s">
        <v>434</v>
      </c>
      <c r="F273" s="221" t="s">
        <v>435</v>
      </c>
      <c r="G273" s="222" t="s">
        <v>436</v>
      </c>
      <c r="H273" s="223">
        <v>0.38500000000000001</v>
      </c>
      <c r="I273" s="224"/>
      <c r="J273" s="225">
        <f>ROUND(I273*H273,2)</f>
        <v>0</v>
      </c>
      <c r="K273" s="221" t="s">
        <v>126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1.09528</v>
      </c>
      <c r="R273" s="228">
        <f>Q273*H273</f>
        <v>0.42168280000000002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127</v>
      </c>
      <c r="AT273" s="230" t="s">
        <v>122</v>
      </c>
      <c r="AU273" s="230" t="s">
        <v>86</v>
      </c>
      <c r="AY273" s="18" t="s">
        <v>120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127</v>
      </c>
      <c r="BM273" s="230" t="s">
        <v>437</v>
      </c>
    </row>
    <row r="274" s="2" customFormat="1">
      <c r="A274" s="39"/>
      <c r="B274" s="40"/>
      <c r="C274" s="41"/>
      <c r="D274" s="232" t="s">
        <v>129</v>
      </c>
      <c r="E274" s="41"/>
      <c r="F274" s="233" t="s">
        <v>438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129</v>
      </c>
      <c r="AU274" s="18" t="s">
        <v>86</v>
      </c>
    </row>
    <row r="275" s="2" customFormat="1">
      <c r="A275" s="39"/>
      <c r="B275" s="40"/>
      <c r="C275" s="41"/>
      <c r="D275" s="237" t="s">
        <v>131</v>
      </c>
      <c r="E275" s="41"/>
      <c r="F275" s="238" t="s">
        <v>439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131</v>
      </c>
      <c r="AU275" s="18" t="s">
        <v>86</v>
      </c>
    </row>
    <row r="276" s="13" customFormat="1">
      <c r="A276" s="13"/>
      <c r="B276" s="239"/>
      <c r="C276" s="240"/>
      <c r="D276" s="232" t="s">
        <v>133</v>
      </c>
      <c r="E276" s="241" t="s">
        <v>1</v>
      </c>
      <c r="F276" s="242" t="s">
        <v>440</v>
      </c>
      <c r="G276" s="240"/>
      <c r="H276" s="241" t="s">
        <v>1</v>
      </c>
      <c r="I276" s="243"/>
      <c r="J276" s="240"/>
      <c r="K276" s="240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133</v>
      </c>
      <c r="AU276" s="248" t="s">
        <v>86</v>
      </c>
      <c r="AV276" s="13" t="s">
        <v>84</v>
      </c>
      <c r="AW276" s="13" t="s">
        <v>33</v>
      </c>
      <c r="AX276" s="13" t="s">
        <v>76</v>
      </c>
      <c r="AY276" s="248" t="s">
        <v>120</v>
      </c>
    </row>
    <row r="277" s="14" customFormat="1">
      <c r="A277" s="14"/>
      <c r="B277" s="249"/>
      <c r="C277" s="250"/>
      <c r="D277" s="232" t="s">
        <v>133</v>
      </c>
      <c r="E277" s="251" t="s">
        <v>1</v>
      </c>
      <c r="F277" s="252" t="s">
        <v>441</v>
      </c>
      <c r="G277" s="250"/>
      <c r="H277" s="253">
        <v>0.38500000000000001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133</v>
      </c>
      <c r="AU277" s="259" t="s">
        <v>86</v>
      </c>
      <c r="AV277" s="14" t="s">
        <v>86</v>
      </c>
      <c r="AW277" s="14" t="s">
        <v>33</v>
      </c>
      <c r="AX277" s="14" t="s">
        <v>84</v>
      </c>
      <c r="AY277" s="259" t="s">
        <v>120</v>
      </c>
    </row>
    <row r="278" s="2" customFormat="1" ht="24.15" customHeight="1">
      <c r="A278" s="39"/>
      <c r="B278" s="40"/>
      <c r="C278" s="219" t="s">
        <v>442</v>
      </c>
      <c r="D278" s="219" t="s">
        <v>122</v>
      </c>
      <c r="E278" s="220" t="s">
        <v>443</v>
      </c>
      <c r="F278" s="221" t="s">
        <v>444</v>
      </c>
      <c r="G278" s="222" t="s">
        <v>436</v>
      </c>
      <c r="H278" s="223">
        <v>1.1579999999999999</v>
      </c>
      <c r="I278" s="224"/>
      <c r="J278" s="225">
        <f>ROUND(I278*H278,2)</f>
        <v>0</v>
      </c>
      <c r="K278" s="221" t="s">
        <v>126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1.03955</v>
      </c>
      <c r="R278" s="228">
        <f>Q278*H278</f>
        <v>1.2037988999999998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127</v>
      </c>
      <c r="AT278" s="230" t="s">
        <v>122</v>
      </c>
      <c r="AU278" s="230" t="s">
        <v>86</v>
      </c>
      <c r="AY278" s="18" t="s">
        <v>120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127</v>
      </c>
      <c r="BM278" s="230" t="s">
        <v>445</v>
      </c>
    </row>
    <row r="279" s="2" customFormat="1">
      <c r="A279" s="39"/>
      <c r="B279" s="40"/>
      <c r="C279" s="41"/>
      <c r="D279" s="232" t="s">
        <v>129</v>
      </c>
      <c r="E279" s="41"/>
      <c r="F279" s="233" t="s">
        <v>446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129</v>
      </c>
      <c r="AU279" s="18" t="s">
        <v>86</v>
      </c>
    </row>
    <row r="280" s="2" customFormat="1">
      <c r="A280" s="39"/>
      <c r="B280" s="40"/>
      <c r="C280" s="41"/>
      <c r="D280" s="237" t="s">
        <v>131</v>
      </c>
      <c r="E280" s="41"/>
      <c r="F280" s="238" t="s">
        <v>447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131</v>
      </c>
      <c r="AU280" s="18" t="s">
        <v>86</v>
      </c>
    </row>
    <row r="281" s="13" customFormat="1">
      <c r="A281" s="13"/>
      <c r="B281" s="239"/>
      <c r="C281" s="240"/>
      <c r="D281" s="232" t="s">
        <v>133</v>
      </c>
      <c r="E281" s="241" t="s">
        <v>1</v>
      </c>
      <c r="F281" s="242" t="s">
        <v>440</v>
      </c>
      <c r="G281" s="240"/>
      <c r="H281" s="241" t="s">
        <v>1</v>
      </c>
      <c r="I281" s="243"/>
      <c r="J281" s="240"/>
      <c r="K281" s="240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133</v>
      </c>
      <c r="AU281" s="248" t="s">
        <v>86</v>
      </c>
      <c r="AV281" s="13" t="s">
        <v>84</v>
      </c>
      <c r="AW281" s="13" t="s">
        <v>33</v>
      </c>
      <c r="AX281" s="13" t="s">
        <v>76</v>
      </c>
      <c r="AY281" s="248" t="s">
        <v>120</v>
      </c>
    </row>
    <row r="282" s="14" customFormat="1">
      <c r="A282" s="14"/>
      <c r="B282" s="249"/>
      <c r="C282" s="250"/>
      <c r="D282" s="232" t="s">
        <v>133</v>
      </c>
      <c r="E282" s="251" t="s">
        <v>1</v>
      </c>
      <c r="F282" s="252" t="s">
        <v>448</v>
      </c>
      <c r="G282" s="250"/>
      <c r="H282" s="253">
        <v>0.89100000000000001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133</v>
      </c>
      <c r="AU282" s="259" t="s">
        <v>86</v>
      </c>
      <c r="AV282" s="14" t="s">
        <v>86</v>
      </c>
      <c r="AW282" s="14" t="s">
        <v>33</v>
      </c>
      <c r="AX282" s="14" t="s">
        <v>76</v>
      </c>
      <c r="AY282" s="259" t="s">
        <v>120</v>
      </c>
    </row>
    <row r="283" s="14" customFormat="1">
      <c r="A283" s="14"/>
      <c r="B283" s="249"/>
      <c r="C283" s="250"/>
      <c r="D283" s="232" t="s">
        <v>133</v>
      </c>
      <c r="E283" s="251" t="s">
        <v>1</v>
      </c>
      <c r="F283" s="252" t="s">
        <v>449</v>
      </c>
      <c r="G283" s="250"/>
      <c r="H283" s="253">
        <v>0.26700000000000002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133</v>
      </c>
      <c r="AU283" s="259" t="s">
        <v>86</v>
      </c>
      <c r="AV283" s="14" t="s">
        <v>86</v>
      </c>
      <c r="AW283" s="14" t="s">
        <v>33</v>
      </c>
      <c r="AX283" s="14" t="s">
        <v>76</v>
      </c>
      <c r="AY283" s="259" t="s">
        <v>120</v>
      </c>
    </row>
    <row r="284" s="15" customFormat="1">
      <c r="A284" s="15"/>
      <c r="B284" s="260"/>
      <c r="C284" s="261"/>
      <c r="D284" s="232" t="s">
        <v>133</v>
      </c>
      <c r="E284" s="262" t="s">
        <v>1</v>
      </c>
      <c r="F284" s="263" t="s">
        <v>137</v>
      </c>
      <c r="G284" s="261"/>
      <c r="H284" s="264">
        <v>1.1579999999999999</v>
      </c>
      <c r="I284" s="265"/>
      <c r="J284" s="261"/>
      <c r="K284" s="261"/>
      <c r="L284" s="266"/>
      <c r="M284" s="267"/>
      <c r="N284" s="268"/>
      <c r="O284" s="268"/>
      <c r="P284" s="268"/>
      <c r="Q284" s="268"/>
      <c r="R284" s="268"/>
      <c r="S284" s="268"/>
      <c r="T284" s="26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0" t="s">
        <v>133</v>
      </c>
      <c r="AU284" s="270" t="s">
        <v>86</v>
      </c>
      <c r="AV284" s="15" t="s">
        <v>127</v>
      </c>
      <c r="AW284" s="15" t="s">
        <v>33</v>
      </c>
      <c r="AX284" s="15" t="s">
        <v>84</v>
      </c>
      <c r="AY284" s="270" t="s">
        <v>120</v>
      </c>
    </row>
    <row r="285" s="2" customFormat="1" ht="16.5" customHeight="1">
      <c r="A285" s="39"/>
      <c r="B285" s="40"/>
      <c r="C285" s="219" t="s">
        <v>450</v>
      </c>
      <c r="D285" s="219" t="s">
        <v>122</v>
      </c>
      <c r="E285" s="220" t="s">
        <v>451</v>
      </c>
      <c r="F285" s="221" t="s">
        <v>452</v>
      </c>
      <c r="G285" s="222" t="s">
        <v>453</v>
      </c>
      <c r="H285" s="223">
        <v>48.200000000000003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127</v>
      </c>
      <c r="AT285" s="230" t="s">
        <v>122</v>
      </c>
      <c r="AU285" s="230" t="s">
        <v>86</v>
      </c>
      <c r="AY285" s="18" t="s">
        <v>120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127</v>
      </c>
      <c r="BM285" s="230" t="s">
        <v>454</v>
      </c>
    </row>
    <row r="286" s="2" customFormat="1">
      <c r="A286" s="39"/>
      <c r="B286" s="40"/>
      <c r="C286" s="41"/>
      <c r="D286" s="232" t="s">
        <v>129</v>
      </c>
      <c r="E286" s="41"/>
      <c r="F286" s="233" t="s">
        <v>455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129</v>
      </c>
      <c r="AU286" s="18" t="s">
        <v>86</v>
      </c>
    </row>
    <row r="287" s="2" customFormat="1">
      <c r="A287" s="39"/>
      <c r="B287" s="40"/>
      <c r="C287" s="41"/>
      <c r="D287" s="232" t="s">
        <v>156</v>
      </c>
      <c r="E287" s="41"/>
      <c r="F287" s="271" t="s">
        <v>456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156</v>
      </c>
      <c r="AU287" s="18" t="s">
        <v>86</v>
      </c>
    </row>
    <row r="288" s="13" customFormat="1">
      <c r="A288" s="13"/>
      <c r="B288" s="239"/>
      <c r="C288" s="240"/>
      <c r="D288" s="232" t="s">
        <v>133</v>
      </c>
      <c r="E288" s="241" t="s">
        <v>1</v>
      </c>
      <c r="F288" s="242" t="s">
        <v>457</v>
      </c>
      <c r="G288" s="240"/>
      <c r="H288" s="241" t="s">
        <v>1</v>
      </c>
      <c r="I288" s="243"/>
      <c r="J288" s="240"/>
      <c r="K288" s="240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133</v>
      </c>
      <c r="AU288" s="248" t="s">
        <v>86</v>
      </c>
      <c r="AV288" s="13" t="s">
        <v>84</v>
      </c>
      <c r="AW288" s="13" t="s">
        <v>33</v>
      </c>
      <c r="AX288" s="13" t="s">
        <v>76</v>
      </c>
      <c r="AY288" s="248" t="s">
        <v>120</v>
      </c>
    </row>
    <row r="289" s="14" customFormat="1">
      <c r="A289" s="14"/>
      <c r="B289" s="249"/>
      <c r="C289" s="250"/>
      <c r="D289" s="232" t="s">
        <v>133</v>
      </c>
      <c r="E289" s="251" t="s">
        <v>1</v>
      </c>
      <c r="F289" s="252" t="s">
        <v>458</v>
      </c>
      <c r="G289" s="250"/>
      <c r="H289" s="253">
        <v>48.200000000000003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133</v>
      </c>
      <c r="AU289" s="259" t="s">
        <v>86</v>
      </c>
      <c r="AV289" s="14" t="s">
        <v>86</v>
      </c>
      <c r="AW289" s="14" t="s">
        <v>33</v>
      </c>
      <c r="AX289" s="14" t="s">
        <v>84</v>
      </c>
      <c r="AY289" s="259" t="s">
        <v>120</v>
      </c>
    </row>
    <row r="290" s="12" customFormat="1" ht="22.8" customHeight="1">
      <c r="A290" s="12"/>
      <c r="B290" s="203"/>
      <c r="C290" s="204"/>
      <c r="D290" s="205" t="s">
        <v>75</v>
      </c>
      <c r="E290" s="217" t="s">
        <v>127</v>
      </c>
      <c r="F290" s="217" t="s">
        <v>459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SUM(P291:P336)</f>
        <v>0</v>
      </c>
      <c r="Q290" s="211"/>
      <c r="R290" s="212">
        <f>SUM(R291:R336)</f>
        <v>663.3014885</v>
      </c>
      <c r="S290" s="211"/>
      <c r="T290" s="213">
        <f>SUM(T291:T336)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84</v>
      </c>
      <c r="AT290" s="215" t="s">
        <v>75</v>
      </c>
      <c r="AU290" s="215" t="s">
        <v>84</v>
      </c>
      <c r="AY290" s="214" t="s">
        <v>120</v>
      </c>
      <c r="BK290" s="216">
        <f>SUM(BK291:BK336)</f>
        <v>0</v>
      </c>
    </row>
    <row r="291" s="2" customFormat="1" ht="33" customHeight="1">
      <c r="A291" s="39"/>
      <c r="B291" s="40"/>
      <c r="C291" s="219" t="s">
        <v>460</v>
      </c>
      <c r="D291" s="219" t="s">
        <v>122</v>
      </c>
      <c r="E291" s="220" t="s">
        <v>461</v>
      </c>
      <c r="F291" s="221" t="s">
        <v>462</v>
      </c>
      <c r="G291" s="222" t="s">
        <v>125</v>
      </c>
      <c r="H291" s="223">
        <v>268.14999999999998</v>
      </c>
      <c r="I291" s="224"/>
      <c r="J291" s="225">
        <f>ROUND(I291*H291,2)</f>
        <v>0</v>
      </c>
      <c r="K291" s="221" t="s">
        <v>126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127</v>
      </c>
      <c r="AT291" s="230" t="s">
        <v>122</v>
      </c>
      <c r="AU291" s="230" t="s">
        <v>86</v>
      </c>
      <c r="AY291" s="18" t="s">
        <v>120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127</v>
      </c>
      <c r="BM291" s="230" t="s">
        <v>463</v>
      </c>
    </row>
    <row r="292" s="2" customFormat="1">
      <c r="A292" s="39"/>
      <c r="B292" s="40"/>
      <c r="C292" s="41"/>
      <c r="D292" s="232" t="s">
        <v>129</v>
      </c>
      <c r="E292" s="41"/>
      <c r="F292" s="233" t="s">
        <v>464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129</v>
      </c>
      <c r="AU292" s="18" t="s">
        <v>86</v>
      </c>
    </row>
    <row r="293" s="2" customFormat="1">
      <c r="A293" s="39"/>
      <c r="B293" s="40"/>
      <c r="C293" s="41"/>
      <c r="D293" s="237" t="s">
        <v>131</v>
      </c>
      <c r="E293" s="41"/>
      <c r="F293" s="238" t="s">
        <v>465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131</v>
      </c>
      <c r="AU293" s="18" t="s">
        <v>86</v>
      </c>
    </row>
    <row r="294" s="13" customFormat="1">
      <c r="A294" s="13"/>
      <c r="B294" s="239"/>
      <c r="C294" s="240"/>
      <c r="D294" s="232" t="s">
        <v>133</v>
      </c>
      <c r="E294" s="241" t="s">
        <v>1</v>
      </c>
      <c r="F294" s="242" t="s">
        <v>365</v>
      </c>
      <c r="G294" s="240"/>
      <c r="H294" s="241" t="s">
        <v>1</v>
      </c>
      <c r="I294" s="243"/>
      <c r="J294" s="240"/>
      <c r="K294" s="240"/>
      <c r="L294" s="244"/>
      <c r="M294" s="245"/>
      <c r="N294" s="246"/>
      <c r="O294" s="246"/>
      <c r="P294" s="246"/>
      <c r="Q294" s="246"/>
      <c r="R294" s="246"/>
      <c r="S294" s="246"/>
      <c r="T294" s="24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8" t="s">
        <v>133</v>
      </c>
      <c r="AU294" s="248" t="s">
        <v>86</v>
      </c>
      <c r="AV294" s="13" t="s">
        <v>84</v>
      </c>
      <c r="AW294" s="13" t="s">
        <v>33</v>
      </c>
      <c r="AX294" s="13" t="s">
        <v>76</v>
      </c>
      <c r="AY294" s="248" t="s">
        <v>120</v>
      </c>
    </row>
    <row r="295" s="14" customFormat="1">
      <c r="A295" s="14"/>
      <c r="B295" s="249"/>
      <c r="C295" s="250"/>
      <c r="D295" s="232" t="s">
        <v>133</v>
      </c>
      <c r="E295" s="251" t="s">
        <v>1</v>
      </c>
      <c r="F295" s="252" t="s">
        <v>466</v>
      </c>
      <c r="G295" s="250"/>
      <c r="H295" s="253">
        <v>268.14999999999998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133</v>
      </c>
      <c r="AU295" s="259" t="s">
        <v>86</v>
      </c>
      <c r="AV295" s="14" t="s">
        <v>86</v>
      </c>
      <c r="AW295" s="14" t="s">
        <v>33</v>
      </c>
      <c r="AX295" s="14" t="s">
        <v>84</v>
      </c>
      <c r="AY295" s="259" t="s">
        <v>120</v>
      </c>
    </row>
    <row r="296" s="2" customFormat="1" ht="21.75" customHeight="1">
      <c r="A296" s="39"/>
      <c r="B296" s="40"/>
      <c r="C296" s="219" t="s">
        <v>467</v>
      </c>
      <c r="D296" s="219" t="s">
        <v>122</v>
      </c>
      <c r="E296" s="220" t="s">
        <v>468</v>
      </c>
      <c r="F296" s="221" t="s">
        <v>469</v>
      </c>
      <c r="G296" s="222" t="s">
        <v>125</v>
      </c>
      <c r="H296" s="223">
        <v>268.14999999999998</v>
      </c>
      <c r="I296" s="224"/>
      <c r="J296" s="225">
        <f>ROUND(I296*H296,2)</f>
        <v>0</v>
      </c>
      <c r="K296" s="221" t="s">
        <v>126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0.21251999999999999</v>
      </c>
      <c r="R296" s="228">
        <f>Q296*H296</f>
        <v>56.987237999999991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127</v>
      </c>
      <c r="AT296" s="230" t="s">
        <v>122</v>
      </c>
      <c r="AU296" s="230" t="s">
        <v>86</v>
      </c>
      <c r="AY296" s="18" t="s">
        <v>120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127</v>
      </c>
      <c r="BM296" s="230" t="s">
        <v>470</v>
      </c>
    </row>
    <row r="297" s="2" customFormat="1">
      <c r="A297" s="39"/>
      <c r="B297" s="40"/>
      <c r="C297" s="41"/>
      <c r="D297" s="232" t="s">
        <v>129</v>
      </c>
      <c r="E297" s="41"/>
      <c r="F297" s="233" t="s">
        <v>471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129</v>
      </c>
      <c r="AU297" s="18" t="s">
        <v>86</v>
      </c>
    </row>
    <row r="298" s="2" customFormat="1">
      <c r="A298" s="39"/>
      <c r="B298" s="40"/>
      <c r="C298" s="41"/>
      <c r="D298" s="237" t="s">
        <v>131</v>
      </c>
      <c r="E298" s="41"/>
      <c r="F298" s="238" t="s">
        <v>472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131</v>
      </c>
      <c r="AU298" s="18" t="s">
        <v>86</v>
      </c>
    </row>
    <row r="299" s="13" customFormat="1">
      <c r="A299" s="13"/>
      <c r="B299" s="239"/>
      <c r="C299" s="240"/>
      <c r="D299" s="232" t="s">
        <v>133</v>
      </c>
      <c r="E299" s="241" t="s">
        <v>1</v>
      </c>
      <c r="F299" s="242" t="s">
        <v>365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133</v>
      </c>
      <c r="AU299" s="248" t="s">
        <v>86</v>
      </c>
      <c r="AV299" s="13" t="s">
        <v>84</v>
      </c>
      <c r="AW299" s="13" t="s">
        <v>33</v>
      </c>
      <c r="AX299" s="13" t="s">
        <v>76</v>
      </c>
      <c r="AY299" s="248" t="s">
        <v>120</v>
      </c>
    </row>
    <row r="300" s="14" customFormat="1">
      <c r="A300" s="14"/>
      <c r="B300" s="249"/>
      <c r="C300" s="250"/>
      <c r="D300" s="232" t="s">
        <v>133</v>
      </c>
      <c r="E300" s="251" t="s">
        <v>1</v>
      </c>
      <c r="F300" s="252" t="s">
        <v>466</v>
      </c>
      <c r="G300" s="250"/>
      <c r="H300" s="253">
        <v>268.14999999999998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133</v>
      </c>
      <c r="AU300" s="259" t="s">
        <v>86</v>
      </c>
      <c r="AV300" s="14" t="s">
        <v>86</v>
      </c>
      <c r="AW300" s="14" t="s">
        <v>33</v>
      </c>
      <c r="AX300" s="14" t="s">
        <v>84</v>
      </c>
      <c r="AY300" s="259" t="s">
        <v>120</v>
      </c>
    </row>
    <row r="301" s="2" customFormat="1" ht="24.15" customHeight="1">
      <c r="A301" s="39"/>
      <c r="B301" s="40"/>
      <c r="C301" s="219" t="s">
        <v>473</v>
      </c>
      <c r="D301" s="219" t="s">
        <v>122</v>
      </c>
      <c r="E301" s="220" t="s">
        <v>474</v>
      </c>
      <c r="F301" s="221" t="s">
        <v>475</v>
      </c>
      <c r="G301" s="222" t="s">
        <v>125</v>
      </c>
      <c r="H301" s="223">
        <v>31.600000000000001</v>
      </c>
      <c r="I301" s="224"/>
      <c r="J301" s="225">
        <f>ROUND(I301*H301,2)</f>
        <v>0</v>
      </c>
      <c r="K301" s="221" t="s">
        <v>126</v>
      </c>
      <c r="L301" s="45"/>
      <c r="M301" s="226" t="s">
        <v>1</v>
      </c>
      <c r="N301" s="227" t="s">
        <v>41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127</v>
      </c>
      <c r="AT301" s="230" t="s">
        <v>122</v>
      </c>
      <c r="AU301" s="230" t="s">
        <v>86</v>
      </c>
      <c r="AY301" s="18" t="s">
        <v>120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127</v>
      </c>
      <c r="BM301" s="230" t="s">
        <v>476</v>
      </c>
    </row>
    <row r="302" s="2" customFormat="1">
      <c r="A302" s="39"/>
      <c r="B302" s="40"/>
      <c r="C302" s="41"/>
      <c r="D302" s="232" t="s">
        <v>129</v>
      </c>
      <c r="E302" s="41"/>
      <c r="F302" s="233" t="s">
        <v>477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129</v>
      </c>
      <c r="AU302" s="18" t="s">
        <v>86</v>
      </c>
    </row>
    <row r="303" s="2" customFormat="1">
      <c r="A303" s="39"/>
      <c r="B303" s="40"/>
      <c r="C303" s="41"/>
      <c r="D303" s="237" t="s">
        <v>131</v>
      </c>
      <c r="E303" s="41"/>
      <c r="F303" s="238" t="s">
        <v>478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131</v>
      </c>
      <c r="AU303" s="18" t="s">
        <v>86</v>
      </c>
    </row>
    <row r="304" s="13" customFormat="1">
      <c r="A304" s="13"/>
      <c r="B304" s="239"/>
      <c r="C304" s="240"/>
      <c r="D304" s="232" t="s">
        <v>133</v>
      </c>
      <c r="E304" s="241" t="s">
        <v>1</v>
      </c>
      <c r="F304" s="242" t="s">
        <v>479</v>
      </c>
      <c r="G304" s="240"/>
      <c r="H304" s="241" t="s">
        <v>1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133</v>
      </c>
      <c r="AU304" s="248" t="s">
        <v>86</v>
      </c>
      <c r="AV304" s="13" t="s">
        <v>84</v>
      </c>
      <c r="AW304" s="13" t="s">
        <v>33</v>
      </c>
      <c r="AX304" s="13" t="s">
        <v>76</v>
      </c>
      <c r="AY304" s="248" t="s">
        <v>120</v>
      </c>
    </row>
    <row r="305" s="14" customFormat="1">
      <c r="A305" s="14"/>
      <c r="B305" s="249"/>
      <c r="C305" s="250"/>
      <c r="D305" s="232" t="s">
        <v>133</v>
      </c>
      <c r="E305" s="251" t="s">
        <v>1</v>
      </c>
      <c r="F305" s="252" t="s">
        <v>480</v>
      </c>
      <c r="G305" s="250"/>
      <c r="H305" s="253">
        <v>31.600000000000001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133</v>
      </c>
      <c r="AU305" s="259" t="s">
        <v>86</v>
      </c>
      <c r="AV305" s="14" t="s">
        <v>86</v>
      </c>
      <c r="AW305" s="14" t="s">
        <v>33</v>
      </c>
      <c r="AX305" s="14" t="s">
        <v>84</v>
      </c>
      <c r="AY305" s="259" t="s">
        <v>120</v>
      </c>
    </row>
    <row r="306" s="2" customFormat="1" ht="24.15" customHeight="1">
      <c r="A306" s="39"/>
      <c r="B306" s="40"/>
      <c r="C306" s="219" t="s">
        <v>481</v>
      </c>
      <c r="D306" s="219" t="s">
        <v>122</v>
      </c>
      <c r="E306" s="220" t="s">
        <v>482</v>
      </c>
      <c r="F306" s="221" t="s">
        <v>483</v>
      </c>
      <c r="G306" s="222" t="s">
        <v>264</v>
      </c>
      <c r="H306" s="223">
        <v>86.459999999999994</v>
      </c>
      <c r="I306" s="224"/>
      <c r="J306" s="225">
        <f>ROUND(I306*H306,2)</f>
        <v>0</v>
      </c>
      <c r="K306" s="221" t="s">
        <v>126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2.0019999999999998</v>
      </c>
      <c r="R306" s="228">
        <f>Q306*H306</f>
        <v>173.09291999999996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127</v>
      </c>
      <c r="AT306" s="230" t="s">
        <v>122</v>
      </c>
      <c r="AU306" s="230" t="s">
        <v>86</v>
      </c>
      <c r="AY306" s="18" t="s">
        <v>120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127</v>
      </c>
      <c r="BM306" s="230" t="s">
        <v>484</v>
      </c>
    </row>
    <row r="307" s="2" customFormat="1">
      <c r="A307" s="39"/>
      <c r="B307" s="40"/>
      <c r="C307" s="41"/>
      <c r="D307" s="232" t="s">
        <v>129</v>
      </c>
      <c r="E307" s="41"/>
      <c r="F307" s="233" t="s">
        <v>485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129</v>
      </c>
      <c r="AU307" s="18" t="s">
        <v>86</v>
      </c>
    </row>
    <row r="308" s="2" customFormat="1">
      <c r="A308" s="39"/>
      <c r="B308" s="40"/>
      <c r="C308" s="41"/>
      <c r="D308" s="237" t="s">
        <v>131</v>
      </c>
      <c r="E308" s="41"/>
      <c r="F308" s="238" t="s">
        <v>486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131</v>
      </c>
      <c r="AU308" s="18" t="s">
        <v>86</v>
      </c>
    </row>
    <row r="309" s="13" customFormat="1">
      <c r="A309" s="13"/>
      <c r="B309" s="239"/>
      <c r="C309" s="240"/>
      <c r="D309" s="232" t="s">
        <v>133</v>
      </c>
      <c r="E309" s="241" t="s">
        <v>1</v>
      </c>
      <c r="F309" s="242" t="s">
        <v>487</v>
      </c>
      <c r="G309" s="240"/>
      <c r="H309" s="241" t="s">
        <v>1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133</v>
      </c>
      <c r="AU309" s="248" t="s">
        <v>86</v>
      </c>
      <c r="AV309" s="13" t="s">
        <v>84</v>
      </c>
      <c r="AW309" s="13" t="s">
        <v>33</v>
      </c>
      <c r="AX309" s="13" t="s">
        <v>76</v>
      </c>
      <c r="AY309" s="248" t="s">
        <v>120</v>
      </c>
    </row>
    <row r="310" s="14" customFormat="1">
      <c r="A310" s="14"/>
      <c r="B310" s="249"/>
      <c r="C310" s="250"/>
      <c r="D310" s="232" t="s">
        <v>133</v>
      </c>
      <c r="E310" s="251" t="s">
        <v>1</v>
      </c>
      <c r="F310" s="252" t="s">
        <v>488</v>
      </c>
      <c r="G310" s="250"/>
      <c r="H310" s="253">
        <v>14.460000000000001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133</v>
      </c>
      <c r="AU310" s="259" t="s">
        <v>86</v>
      </c>
      <c r="AV310" s="14" t="s">
        <v>86</v>
      </c>
      <c r="AW310" s="14" t="s">
        <v>33</v>
      </c>
      <c r="AX310" s="14" t="s">
        <v>76</v>
      </c>
      <c r="AY310" s="259" t="s">
        <v>120</v>
      </c>
    </row>
    <row r="311" s="14" customFormat="1">
      <c r="A311" s="14"/>
      <c r="B311" s="249"/>
      <c r="C311" s="250"/>
      <c r="D311" s="232" t="s">
        <v>133</v>
      </c>
      <c r="E311" s="251" t="s">
        <v>1</v>
      </c>
      <c r="F311" s="252" t="s">
        <v>489</v>
      </c>
      <c r="G311" s="250"/>
      <c r="H311" s="253">
        <v>72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133</v>
      </c>
      <c r="AU311" s="259" t="s">
        <v>86</v>
      </c>
      <c r="AV311" s="14" t="s">
        <v>86</v>
      </c>
      <c r="AW311" s="14" t="s">
        <v>33</v>
      </c>
      <c r="AX311" s="14" t="s">
        <v>76</v>
      </c>
      <c r="AY311" s="259" t="s">
        <v>120</v>
      </c>
    </row>
    <row r="312" s="15" customFormat="1">
      <c r="A312" s="15"/>
      <c r="B312" s="260"/>
      <c r="C312" s="261"/>
      <c r="D312" s="232" t="s">
        <v>133</v>
      </c>
      <c r="E312" s="262" t="s">
        <v>1</v>
      </c>
      <c r="F312" s="263" t="s">
        <v>137</v>
      </c>
      <c r="G312" s="261"/>
      <c r="H312" s="264">
        <v>86.459999999999994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0" t="s">
        <v>133</v>
      </c>
      <c r="AU312" s="270" t="s">
        <v>86</v>
      </c>
      <c r="AV312" s="15" t="s">
        <v>127</v>
      </c>
      <c r="AW312" s="15" t="s">
        <v>33</v>
      </c>
      <c r="AX312" s="15" t="s">
        <v>84</v>
      </c>
      <c r="AY312" s="270" t="s">
        <v>120</v>
      </c>
    </row>
    <row r="313" s="2" customFormat="1" ht="24.15" customHeight="1">
      <c r="A313" s="39"/>
      <c r="B313" s="40"/>
      <c r="C313" s="219" t="s">
        <v>490</v>
      </c>
      <c r="D313" s="219" t="s">
        <v>122</v>
      </c>
      <c r="E313" s="220" t="s">
        <v>491</v>
      </c>
      <c r="F313" s="221" t="s">
        <v>492</v>
      </c>
      <c r="G313" s="222" t="s">
        <v>125</v>
      </c>
      <c r="H313" s="223">
        <v>72.049999999999997</v>
      </c>
      <c r="I313" s="224"/>
      <c r="J313" s="225">
        <f>ROUND(I313*H313,2)</f>
        <v>0</v>
      </c>
      <c r="K313" s="221" t="s">
        <v>126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127</v>
      </c>
      <c r="AT313" s="230" t="s">
        <v>122</v>
      </c>
      <c r="AU313" s="230" t="s">
        <v>86</v>
      </c>
      <c r="AY313" s="18" t="s">
        <v>120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127</v>
      </c>
      <c r="BM313" s="230" t="s">
        <v>493</v>
      </c>
    </row>
    <row r="314" s="2" customFormat="1">
      <c r="A314" s="39"/>
      <c r="B314" s="40"/>
      <c r="C314" s="41"/>
      <c r="D314" s="232" t="s">
        <v>129</v>
      </c>
      <c r="E314" s="41"/>
      <c r="F314" s="233" t="s">
        <v>494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129</v>
      </c>
      <c r="AU314" s="18" t="s">
        <v>86</v>
      </c>
    </row>
    <row r="315" s="2" customFormat="1">
      <c r="A315" s="39"/>
      <c r="B315" s="40"/>
      <c r="C315" s="41"/>
      <c r="D315" s="237" t="s">
        <v>131</v>
      </c>
      <c r="E315" s="41"/>
      <c r="F315" s="238" t="s">
        <v>495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131</v>
      </c>
      <c r="AU315" s="18" t="s">
        <v>86</v>
      </c>
    </row>
    <row r="316" s="13" customFormat="1">
      <c r="A316" s="13"/>
      <c r="B316" s="239"/>
      <c r="C316" s="240"/>
      <c r="D316" s="232" t="s">
        <v>133</v>
      </c>
      <c r="E316" s="241" t="s">
        <v>1</v>
      </c>
      <c r="F316" s="242" t="s">
        <v>275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133</v>
      </c>
      <c r="AU316" s="248" t="s">
        <v>86</v>
      </c>
      <c r="AV316" s="13" t="s">
        <v>84</v>
      </c>
      <c r="AW316" s="13" t="s">
        <v>33</v>
      </c>
      <c r="AX316" s="13" t="s">
        <v>76</v>
      </c>
      <c r="AY316" s="248" t="s">
        <v>120</v>
      </c>
    </row>
    <row r="317" s="14" customFormat="1">
      <c r="A317" s="14"/>
      <c r="B317" s="249"/>
      <c r="C317" s="250"/>
      <c r="D317" s="232" t="s">
        <v>133</v>
      </c>
      <c r="E317" s="251" t="s">
        <v>1</v>
      </c>
      <c r="F317" s="252" t="s">
        <v>496</v>
      </c>
      <c r="G317" s="250"/>
      <c r="H317" s="253">
        <v>12.050000000000001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133</v>
      </c>
      <c r="AU317" s="259" t="s">
        <v>86</v>
      </c>
      <c r="AV317" s="14" t="s">
        <v>86</v>
      </c>
      <c r="AW317" s="14" t="s">
        <v>33</v>
      </c>
      <c r="AX317" s="14" t="s">
        <v>76</v>
      </c>
      <c r="AY317" s="259" t="s">
        <v>120</v>
      </c>
    </row>
    <row r="318" s="14" customFormat="1">
      <c r="A318" s="14"/>
      <c r="B318" s="249"/>
      <c r="C318" s="250"/>
      <c r="D318" s="232" t="s">
        <v>133</v>
      </c>
      <c r="E318" s="251" t="s">
        <v>1</v>
      </c>
      <c r="F318" s="252" t="s">
        <v>497</v>
      </c>
      <c r="G318" s="250"/>
      <c r="H318" s="253">
        <v>60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133</v>
      </c>
      <c r="AU318" s="259" t="s">
        <v>86</v>
      </c>
      <c r="AV318" s="14" t="s">
        <v>86</v>
      </c>
      <c r="AW318" s="14" t="s">
        <v>33</v>
      </c>
      <c r="AX318" s="14" t="s">
        <v>76</v>
      </c>
      <c r="AY318" s="259" t="s">
        <v>120</v>
      </c>
    </row>
    <row r="319" s="15" customFormat="1">
      <c r="A319" s="15"/>
      <c r="B319" s="260"/>
      <c r="C319" s="261"/>
      <c r="D319" s="232" t="s">
        <v>133</v>
      </c>
      <c r="E319" s="262" t="s">
        <v>1</v>
      </c>
      <c r="F319" s="263" t="s">
        <v>137</v>
      </c>
      <c r="G319" s="261"/>
      <c r="H319" s="264">
        <v>72.049999999999997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133</v>
      </c>
      <c r="AU319" s="270" t="s">
        <v>86</v>
      </c>
      <c r="AV319" s="15" t="s">
        <v>127</v>
      </c>
      <c r="AW319" s="15" t="s">
        <v>33</v>
      </c>
      <c r="AX319" s="15" t="s">
        <v>84</v>
      </c>
      <c r="AY319" s="270" t="s">
        <v>120</v>
      </c>
    </row>
    <row r="320" s="2" customFormat="1" ht="37.8" customHeight="1">
      <c r="A320" s="39"/>
      <c r="B320" s="40"/>
      <c r="C320" s="219" t="s">
        <v>498</v>
      </c>
      <c r="D320" s="219" t="s">
        <v>122</v>
      </c>
      <c r="E320" s="220" t="s">
        <v>499</v>
      </c>
      <c r="F320" s="221" t="s">
        <v>500</v>
      </c>
      <c r="G320" s="222" t="s">
        <v>264</v>
      </c>
      <c r="H320" s="223">
        <v>3.21</v>
      </c>
      <c r="I320" s="224"/>
      <c r="J320" s="225">
        <f>ROUND(I320*H320,2)</f>
        <v>0</v>
      </c>
      <c r="K320" s="221" t="s">
        <v>126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1.8480000000000001</v>
      </c>
      <c r="R320" s="228">
        <f>Q320*H320</f>
        <v>5.93208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127</v>
      </c>
      <c r="AT320" s="230" t="s">
        <v>122</v>
      </c>
      <c r="AU320" s="230" t="s">
        <v>86</v>
      </c>
      <c r="AY320" s="18" t="s">
        <v>120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127</v>
      </c>
      <c r="BM320" s="230" t="s">
        <v>501</v>
      </c>
    </row>
    <row r="321" s="2" customFormat="1">
      <c r="A321" s="39"/>
      <c r="B321" s="40"/>
      <c r="C321" s="41"/>
      <c r="D321" s="232" t="s">
        <v>129</v>
      </c>
      <c r="E321" s="41"/>
      <c r="F321" s="233" t="s">
        <v>502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129</v>
      </c>
      <c r="AU321" s="18" t="s">
        <v>86</v>
      </c>
    </row>
    <row r="322" s="2" customFormat="1">
      <c r="A322" s="39"/>
      <c r="B322" s="40"/>
      <c r="C322" s="41"/>
      <c r="D322" s="237" t="s">
        <v>131</v>
      </c>
      <c r="E322" s="41"/>
      <c r="F322" s="238" t="s">
        <v>503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131</v>
      </c>
      <c r="AU322" s="18" t="s">
        <v>86</v>
      </c>
    </row>
    <row r="323" s="13" customFormat="1">
      <c r="A323" s="13"/>
      <c r="B323" s="239"/>
      <c r="C323" s="240"/>
      <c r="D323" s="232" t="s">
        <v>133</v>
      </c>
      <c r="E323" s="241" t="s">
        <v>1</v>
      </c>
      <c r="F323" s="242" t="s">
        <v>504</v>
      </c>
      <c r="G323" s="240"/>
      <c r="H323" s="241" t="s">
        <v>1</v>
      </c>
      <c r="I323" s="243"/>
      <c r="J323" s="240"/>
      <c r="K323" s="240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133</v>
      </c>
      <c r="AU323" s="248" t="s">
        <v>86</v>
      </c>
      <c r="AV323" s="13" t="s">
        <v>84</v>
      </c>
      <c r="AW323" s="13" t="s">
        <v>33</v>
      </c>
      <c r="AX323" s="13" t="s">
        <v>76</v>
      </c>
      <c r="AY323" s="248" t="s">
        <v>120</v>
      </c>
    </row>
    <row r="324" s="14" customFormat="1">
      <c r="A324" s="14"/>
      <c r="B324" s="249"/>
      <c r="C324" s="250"/>
      <c r="D324" s="232" t="s">
        <v>133</v>
      </c>
      <c r="E324" s="251" t="s">
        <v>1</v>
      </c>
      <c r="F324" s="252" t="s">
        <v>505</v>
      </c>
      <c r="G324" s="250"/>
      <c r="H324" s="253">
        <v>3.21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133</v>
      </c>
      <c r="AU324" s="259" t="s">
        <v>86</v>
      </c>
      <c r="AV324" s="14" t="s">
        <v>86</v>
      </c>
      <c r="AW324" s="14" t="s">
        <v>33</v>
      </c>
      <c r="AX324" s="14" t="s">
        <v>84</v>
      </c>
      <c r="AY324" s="259" t="s">
        <v>120</v>
      </c>
    </row>
    <row r="325" s="2" customFormat="1" ht="33" customHeight="1">
      <c r="A325" s="39"/>
      <c r="B325" s="40"/>
      <c r="C325" s="219" t="s">
        <v>506</v>
      </c>
      <c r="D325" s="219" t="s">
        <v>122</v>
      </c>
      <c r="E325" s="220" t="s">
        <v>507</v>
      </c>
      <c r="F325" s="221" t="s">
        <v>508</v>
      </c>
      <c r="G325" s="222" t="s">
        <v>264</v>
      </c>
      <c r="H325" s="223">
        <v>134.11000000000001</v>
      </c>
      <c r="I325" s="224"/>
      <c r="J325" s="225">
        <f>ROUND(I325*H325,2)</f>
        <v>0</v>
      </c>
      <c r="K325" s="221" t="s">
        <v>126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1.54</v>
      </c>
      <c r="R325" s="228">
        <f>Q325*H325</f>
        <v>206.52940000000004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127</v>
      </c>
      <c r="AT325" s="230" t="s">
        <v>122</v>
      </c>
      <c r="AU325" s="230" t="s">
        <v>86</v>
      </c>
      <c r="AY325" s="18" t="s">
        <v>120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127</v>
      </c>
      <c r="BM325" s="230" t="s">
        <v>509</v>
      </c>
    </row>
    <row r="326" s="2" customFormat="1">
      <c r="A326" s="39"/>
      <c r="B326" s="40"/>
      <c r="C326" s="41"/>
      <c r="D326" s="232" t="s">
        <v>129</v>
      </c>
      <c r="E326" s="41"/>
      <c r="F326" s="233" t="s">
        <v>510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129</v>
      </c>
      <c r="AU326" s="18" t="s">
        <v>86</v>
      </c>
    </row>
    <row r="327" s="2" customFormat="1">
      <c r="A327" s="39"/>
      <c r="B327" s="40"/>
      <c r="C327" s="41"/>
      <c r="D327" s="237" t="s">
        <v>131</v>
      </c>
      <c r="E327" s="41"/>
      <c r="F327" s="238" t="s">
        <v>511</v>
      </c>
      <c r="G327" s="41"/>
      <c r="H327" s="41"/>
      <c r="I327" s="234"/>
      <c r="J327" s="41"/>
      <c r="K327" s="41"/>
      <c r="L327" s="45"/>
      <c r="M327" s="235"/>
      <c r="N327" s="23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131</v>
      </c>
      <c r="AU327" s="18" t="s">
        <v>86</v>
      </c>
    </row>
    <row r="328" s="13" customFormat="1">
      <c r="A328" s="13"/>
      <c r="B328" s="239"/>
      <c r="C328" s="240"/>
      <c r="D328" s="232" t="s">
        <v>133</v>
      </c>
      <c r="E328" s="241" t="s">
        <v>1</v>
      </c>
      <c r="F328" s="242" t="s">
        <v>275</v>
      </c>
      <c r="G328" s="240"/>
      <c r="H328" s="241" t="s">
        <v>1</v>
      </c>
      <c r="I328" s="243"/>
      <c r="J328" s="240"/>
      <c r="K328" s="240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133</v>
      </c>
      <c r="AU328" s="248" t="s">
        <v>86</v>
      </c>
      <c r="AV328" s="13" t="s">
        <v>84</v>
      </c>
      <c r="AW328" s="13" t="s">
        <v>33</v>
      </c>
      <c r="AX328" s="13" t="s">
        <v>76</v>
      </c>
      <c r="AY328" s="248" t="s">
        <v>120</v>
      </c>
    </row>
    <row r="329" s="14" customFormat="1">
      <c r="A329" s="14"/>
      <c r="B329" s="249"/>
      <c r="C329" s="250"/>
      <c r="D329" s="232" t="s">
        <v>133</v>
      </c>
      <c r="E329" s="251" t="s">
        <v>1</v>
      </c>
      <c r="F329" s="252" t="s">
        <v>512</v>
      </c>
      <c r="G329" s="250"/>
      <c r="H329" s="253">
        <v>23.710000000000001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133</v>
      </c>
      <c r="AU329" s="259" t="s">
        <v>86</v>
      </c>
      <c r="AV329" s="14" t="s">
        <v>86</v>
      </c>
      <c r="AW329" s="14" t="s">
        <v>33</v>
      </c>
      <c r="AX329" s="14" t="s">
        <v>76</v>
      </c>
      <c r="AY329" s="259" t="s">
        <v>120</v>
      </c>
    </row>
    <row r="330" s="14" customFormat="1">
      <c r="A330" s="14"/>
      <c r="B330" s="249"/>
      <c r="C330" s="250"/>
      <c r="D330" s="232" t="s">
        <v>133</v>
      </c>
      <c r="E330" s="251" t="s">
        <v>1</v>
      </c>
      <c r="F330" s="252" t="s">
        <v>513</v>
      </c>
      <c r="G330" s="250"/>
      <c r="H330" s="253">
        <v>110.40000000000001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133</v>
      </c>
      <c r="AU330" s="259" t="s">
        <v>86</v>
      </c>
      <c r="AV330" s="14" t="s">
        <v>86</v>
      </c>
      <c r="AW330" s="14" t="s">
        <v>33</v>
      </c>
      <c r="AX330" s="14" t="s">
        <v>76</v>
      </c>
      <c r="AY330" s="259" t="s">
        <v>120</v>
      </c>
    </row>
    <row r="331" s="15" customFormat="1">
      <c r="A331" s="15"/>
      <c r="B331" s="260"/>
      <c r="C331" s="261"/>
      <c r="D331" s="232" t="s">
        <v>133</v>
      </c>
      <c r="E331" s="262" t="s">
        <v>1</v>
      </c>
      <c r="F331" s="263" t="s">
        <v>137</v>
      </c>
      <c r="G331" s="261"/>
      <c r="H331" s="264">
        <v>134.11000000000001</v>
      </c>
      <c r="I331" s="265"/>
      <c r="J331" s="261"/>
      <c r="K331" s="261"/>
      <c r="L331" s="266"/>
      <c r="M331" s="267"/>
      <c r="N331" s="268"/>
      <c r="O331" s="268"/>
      <c r="P331" s="268"/>
      <c r="Q331" s="268"/>
      <c r="R331" s="268"/>
      <c r="S331" s="268"/>
      <c r="T331" s="26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0" t="s">
        <v>133</v>
      </c>
      <c r="AU331" s="270" t="s">
        <v>86</v>
      </c>
      <c r="AV331" s="15" t="s">
        <v>127</v>
      </c>
      <c r="AW331" s="15" t="s">
        <v>33</v>
      </c>
      <c r="AX331" s="15" t="s">
        <v>84</v>
      </c>
      <c r="AY331" s="270" t="s">
        <v>120</v>
      </c>
    </row>
    <row r="332" s="2" customFormat="1" ht="24.15" customHeight="1">
      <c r="A332" s="39"/>
      <c r="B332" s="40"/>
      <c r="C332" s="219" t="s">
        <v>514</v>
      </c>
      <c r="D332" s="219" t="s">
        <v>122</v>
      </c>
      <c r="E332" s="220" t="s">
        <v>515</v>
      </c>
      <c r="F332" s="221" t="s">
        <v>516</v>
      </c>
      <c r="G332" s="222" t="s">
        <v>125</v>
      </c>
      <c r="H332" s="223">
        <v>268.14999999999998</v>
      </c>
      <c r="I332" s="224"/>
      <c r="J332" s="225">
        <f>ROUND(I332*H332,2)</f>
        <v>0</v>
      </c>
      <c r="K332" s="221" t="s">
        <v>126</v>
      </c>
      <c r="L332" s="45"/>
      <c r="M332" s="226" t="s">
        <v>1</v>
      </c>
      <c r="N332" s="227" t="s">
        <v>41</v>
      </c>
      <c r="O332" s="92"/>
      <c r="P332" s="228">
        <f>O332*H332</f>
        <v>0</v>
      </c>
      <c r="Q332" s="228">
        <v>0.82326999999999995</v>
      </c>
      <c r="R332" s="228">
        <f>Q332*H332</f>
        <v>220.75985049999997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127</v>
      </c>
      <c r="AT332" s="230" t="s">
        <v>122</v>
      </c>
      <c r="AU332" s="230" t="s">
        <v>86</v>
      </c>
      <c r="AY332" s="18" t="s">
        <v>120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84</v>
      </c>
      <c r="BK332" s="231">
        <f>ROUND(I332*H332,2)</f>
        <v>0</v>
      </c>
      <c r="BL332" s="18" t="s">
        <v>127</v>
      </c>
      <c r="BM332" s="230" t="s">
        <v>517</v>
      </c>
    </row>
    <row r="333" s="2" customFormat="1">
      <c r="A333" s="39"/>
      <c r="B333" s="40"/>
      <c r="C333" s="41"/>
      <c r="D333" s="232" t="s">
        <v>129</v>
      </c>
      <c r="E333" s="41"/>
      <c r="F333" s="233" t="s">
        <v>518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129</v>
      </c>
      <c r="AU333" s="18" t="s">
        <v>86</v>
      </c>
    </row>
    <row r="334" s="2" customFormat="1">
      <c r="A334" s="39"/>
      <c r="B334" s="40"/>
      <c r="C334" s="41"/>
      <c r="D334" s="237" t="s">
        <v>131</v>
      </c>
      <c r="E334" s="41"/>
      <c r="F334" s="238" t="s">
        <v>519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131</v>
      </c>
      <c r="AU334" s="18" t="s">
        <v>86</v>
      </c>
    </row>
    <row r="335" s="13" customFormat="1">
      <c r="A335" s="13"/>
      <c r="B335" s="239"/>
      <c r="C335" s="240"/>
      <c r="D335" s="232" t="s">
        <v>133</v>
      </c>
      <c r="E335" s="241" t="s">
        <v>1</v>
      </c>
      <c r="F335" s="242" t="s">
        <v>365</v>
      </c>
      <c r="G335" s="240"/>
      <c r="H335" s="241" t="s">
        <v>1</v>
      </c>
      <c r="I335" s="243"/>
      <c r="J335" s="240"/>
      <c r="K335" s="240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133</v>
      </c>
      <c r="AU335" s="248" t="s">
        <v>86</v>
      </c>
      <c r="AV335" s="13" t="s">
        <v>84</v>
      </c>
      <c r="AW335" s="13" t="s">
        <v>33</v>
      </c>
      <c r="AX335" s="13" t="s">
        <v>76</v>
      </c>
      <c r="AY335" s="248" t="s">
        <v>120</v>
      </c>
    </row>
    <row r="336" s="14" customFormat="1">
      <c r="A336" s="14"/>
      <c r="B336" s="249"/>
      <c r="C336" s="250"/>
      <c r="D336" s="232" t="s">
        <v>133</v>
      </c>
      <c r="E336" s="251" t="s">
        <v>1</v>
      </c>
      <c r="F336" s="252" t="s">
        <v>466</v>
      </c>
      <c r="G336" s="250"/>
      <c r="H336" s="253">
        <v>268.14999999999998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133</v>
      </c>
      <c r="AU336" s="259" t="s">
        <v>86</v>
      </c>
      <c r="AV336" s="14" t="s">
        <v>86</v>
      </c>
      <c r="AW336" s="14" t="s">
        <v>33</v>
      </c>
      <c r="AX336" s="14" t="s">
        <v>84</v>
      </c>
      <c r="AY336" s="259" t="s">
        <v>120</v>
      </c>
    </row>
    <row r="337" s="12" customFormat="1" ht="22.8" customHeight="1">
      <c r="A337" s="12"/>
      <c r="B337" s="203"/>
      <c r="C337" s="204"/>
      <c r="D337" s="205" t="s">
        <v>75</v>
      </c>
      <c r="E337" s="217" t="s">
        <v>192</v>
      </c>
      <c r="F337" s="217" t="s">
        <v>520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SUM(P338:P342)</f>
        <v>0</v>
      </c>
      <c r="Q337" s="211"/>
      <c r="R337" s="212">
        <f>SUM(R338:R342)</f>
        <v>0</v>
      </c>
      <c r="S337" s="211"/>
      <c r="T337" s="213">
        <f>SUM(T338:T342)</f>
        <v>1.7109999999999999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84</v>
      </c>
      <c r="AT337" s="215" t="s">
        <v>75</v>
      </c>
      <c r="AU337" s="215" t="s">
        <v>84</v>
      </c>
      <c r="AY337" s="214" t="s">
        <v>120</v>
      </c>
      <c r="BK337" s="216">
        <f>SUM(BK338:BK342)</f>
        <v>0</v>
      </c>
    </row>
    <row r="338" s="2" customFormat="1" ht="21.75" customHeight="1">
      <c r="A338" s="39"/>
      <c r="B338" s="40"/>
      <c r="C338" s="219" t="s">
        <v>521</v>
      </c>
      <c r="D338" s="219" t="s">
        <v>122</v>
      </c>
      <c r="E338" s="220" t="s">
        <v>522</v>
      </c>
      <c r="F338" s="221" t="s">
        <v>523</v>
      </c>
      <c r="G338" s="222" t="s">
        <v>264</v>
      </c>
      <c r="H338" s="223">
        <v>0.58999999999999997</v>
      </c>
      <c r="I338" s="224"/>
      <c r="J338" s="225">
        <f>ROUND(I338*H338,2)</f>
        <v>0</v>
      </c>
      <c r="K338" s="221" t="s">
        <v>126</v>
      </c>
      <c r="L338" s="45"/>
      <c r="M338" s="226" t="s">
        <v>1</v>
      </c>
      <c r="N338" s="227" t="s">
        <v>41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2.8999999999999999</v>
      </c>
      <c r="T338" s="229">
        <f>S338*H338</f>
        <v>1.7109999999999999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127</v>
      </c>
      <c r="AT338" s="230" t="s">
        <v>122</v>
      </c>
      <c r="AU338" s="230" t="s">
        <v>86</v>
      </c>
      <c r="AY338" s="18" t="s">
        <v>120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84</v>
      </c>
      <c r="BK338" s="231">
        <f>ROUND(I338*H338,2)</f>
        <v>0</v>
      </c>
      <c r="BL338" s="18" t="s">
        <v>127</v>
      </c>
      <c r="BM338" s="230" t="s">
        <v>524</v>
      </c>
    </row>
    <row r="339" s="2" customFormat="1">
      <c r="A339" s="39"/>
      <c r="B339" s="40"/>
      <c r="C339" s="41"/>
      <c r="D339" s="232" t="s">
        <v>129</v>
      </c>
      <c r="E339" s="41"/>
      <c r="F339" s="233" t="s">
        <v>525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129</v>
      </c>
      <c r="AU339" s="18" t="s">
        <v>86</v>
      </c>
    </row>
    <row r="340" s="2" customFormat="1">
      <c r="A340" s="39"/>
      <c r="B340" s="40"/>
      <c r="C340" s="41"/>
      <c r="D340" s="237" t="s">
        <v>131</v>
      </c>
      <c r="E340" s="41"/>
      <c r="F340" s="238" t="s">
        <v>526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131</v>
      </c>
      <c r="AU340" s="18" t="s">
        <v>86</v>
      </c>
    </row>
    <row r="341" s="13" customFormat="1">
      <c r="A341" s="13"/>
      <c r="B341" s="239"/>
      <c r="C341" s="240"/>
      <c r="D341" s="232" t="s">
        <v>133</v>
      </c>
      <c r="E341" s="241" t="s">
        <v>1</v>
      </c>
      <c r="F341" s="242" t="s">
        <v>268</v>
      </c>
      <c r="G341" s="240"/>
      <c r="H341" s="241" t="s">
        <v>1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133</v>
      </c>
      <c r="AU341" s="248" t="s">
        <v>86</v>
      </c>
      <c r="AV341" s="13" t="s">
        <v>84</v>
      </c>
      <c r="AW341" s="13" t="s">
        <v>33</v>
      </c>
      <c r="AX341" s="13" t="s">
        <v>76</v>
      </c>
      <c r="AY341" s="248" t="s">
        <v>120</v>
      </c>
    </row>
    <row r="342" s="14" customFormat="1">
      <c r="A342" s="14"/>
      <c r="B342" s="249"/>
      <c r="C342" s="250"/>
      <c r="D342" s="232" t="s">
        <v>133</v>
      </c>
      <c r="E342" s="251" t="s">
        <v>1</v>
      </c>
      <c r="F342" s="252" t="s">
        <v>527</v>
      </c>
      <c r="G342" s="250"/>
      <c r="H342" s="253">
        <v>0.58999999999999997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133</v>
      </c>
      <c r="AU342" s="259" t="s">
        <v>86</v>
      </c>
      <c r="AV342" s="14" t="s">
        <v>86</v>
      </c>
      <c r="AW342" s="14" t="s">
        <v>33</v>
      </c>
      <c r="AX342" s="14" t="s">
        <v>84</v>
      </c>
      <c r="AY342" s="259" t="s">
        <v>120</v>
      </c>
    </row>
    <row r="343" s="12" customFormat="1" ht="22.8" customHeight="1">
      <c r="A343" s="12"/>
      <c r="B343" s="203"/>
      <c r="C343" s="204"/>
      <c r="D343" s="205" t="s">
        <v>75</v>
      </c>
      <c r="E343" s="217" t="s">
        <v>528</v>
      </c>
      <c r="F343" s="217" t="s">
        <v>529</v>
      </c>
      <c r="G343" s="204"/>
      <c r="H343" s="204"/>
      <c r="I343" s="207"/>
      <c r="J343" s="218">
        <f>BK343</f>
        <v>0</v>
      </c>
      <c r="K343" s="204"/>
      <c r="L343" s="209"/>
      <c r="M343" s="210"/>
      <c r="N343" s="211"/>
      <c r="O343" s="211"/>
      <c r="P343" s="212">
        <f>SUM(P344:P378)</f>
        <v>0</v>
      </c>
      <c r="Q343" s="211"/>
      <c r="R343" s="212">
        <f>SUM(R344:R378)</f>
        <v>0</v>
      </c>
      <c r="S343" s="211"/>
      <c r="T343" s="213">
        <f>SUM(T344:T378)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84</v>
      </c>
      <c r="AT343" s="215" t="s">
        <v>75</v>
      </c>
      <c r="AU343" s="215" t="s">
        <v>84</v>
      </c>
      <c r="AY343" s="214" t="s">
        <v>120</v>
      </c>
      <c r="BK343" s="216">
        <f>SUM(BK344:BK378)</f>
        <v>0</v>
      </c>
    </row>
    <row r="344" s="2" customFormat="1" ht="37.8" customHeight="1">
      <c r="A344" s="39"/>
      <c r="B344" s="40"/>
      <c r="C344" s="219" t="s">
        <v>530</v>
      </c>
      <c r="D344" s="219" t="s">
        <v>122</v>
      </c>
      <c r="E344" s="220" t="s">
        <v>531</v>
      </c>
      <c r="F344" s="221" t="s">
        <v>532</v>
      </c>
      <c r="G344" s="222" t="s">
        <v>436</v>
      </c>
      <c r="H344" s="223">
        <v>51.840000000000003</v>
      </c>
      <c r="I344" s="224"/>
      <c r="J344" s="225">
        <f>ROUND(I344*H344,2)</f>
        <v>0</v>
      </c>
      <c r="K344" s="221" t="s">
        <v>126</v>
      </c>
      <c r="L344" s="45"/>
      <c r="M344" s="226" t="s">
        <v>1</v>
      </c>
      <c r="N344" s="227" t="s">
        <v>41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127</v>
      </c>
      <c r="AT344" s="230" t="s">
        <v>122</v>
      </c>
      <c r="AU344" s="230" t="s">
        <v>86</v>
      </c>
      <c r="AY344" s="18" t="s">
        <v>120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84</v>
      </c>
      <c r="BK344" s="231">
        <f>ROUND(I344*H344,2)</f>
        <v>0</v>
      </c>
      <c r="BL344" s="18" t="s">
        <v>127</v>
      </c>
      <c r="BM344" s="230" t="s">
        <v>533</v>
      </c>
    </row>
    <row r="345" s="2" customFormat="1">
      <c r="A345" s="39"/>
      <c r="B345" s="40"/>
      <c r="C345" s="41"/>
      <c r="D345" s="232" t="s">
        <v>129</v>
      </c>
      <c r="E345" s="41"/>
      <c r="F345" s="233" t="s">
        <v>534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129</v>
      </c>
      <c r="AU345" s="18" t="s">
        <v>86</v>
      </c>
    </row>
    <row r="346" s="2" customFormat="1">
      <c r="A346" s="39"/>
      <c r="B346" s="40"/>
      <c r="C346" s="41"/>
      <c r="D346" s="237" t="s">
        <v>131</v>
      </c>
      <c r="E346" s="41"/>
      <c r="F346" s="238" t="s">
        <v>535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131</v>
      </c>
      <c r="AU346" s="18" t="s">
        <v>86</v>
      </c>
    </row>
    <row r="347" s="13" customFormat="1">
      <c r="A347" s="13"/>
      <c r="B347" s="239"/>
      <c r="C347" s="240"/>
      <c r="D347" s="232" t="s">
        <v>133</v>
      </c>
      <c r="E347" s="241" t="s">
        <v>1</v>
      </c>
      <c r="F347" s="242" t="s">
        <v>268</v>
      </c>
      <c r="G347" s="240"/>
      <c r="H347" s="241" t="s">
        <v>1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133</v>
      </c>
      <c r="AU347" s="248" t="s">
        <v>86</v>
      </c>
      <c r="AV347" s="13" t="s">
        <v>84</v>
      </c>
      <c r="AW347" s="13" t="s">
        <v>33</v>
      </c>
      <c r="AX347" s="13" t="s">
        <v>76</v>
      </c>
      <c r="AY347" s="248" t="s">
        <v>120</v>
      </c>
    </row>
    <row r="348" s="14" customFormat="1">
      <c r="A348" s="14"/>
      <c r="B348" s="249"/>
      <c r="C348" s="250"/>
      <c r="D348" s="232" t="s">
        <v>133</v>
      </c>
      <c r="E348" s="251" t="s">
        <v>1</v>
      </c>
      <c r="F348" s="252" t="s">
        <v>176</v>
      </c>
      <c r="G348" s="250"/>
      <c r="H348" s="253">
        <v>71.667000000000002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133</v>
      </c>
      <c r="AU348" s="259" t="s">
        <v>86</v>
      </c>
      <c r="AV348" s="14" t="s">
        <v>86</v>
      </c>
      <c r="AW348" s="14" t="s">
        <v>33</v>
      </c>
      <c r="AX348" s="14" t="s">
        <v>76</v>
      </c>
      <c r="AY348" s="259" t="s">
        <v>120</v>
      </c>
    </row>
    <row r="349" s="16" customFormat="1">
      <c r="A349" s="16"/>
      <c r="B349" s="286"/>
      <c r="C349" s="287"/>
      <c r="D349" s="232" t="s">
        <v>133</v>
      </c>
      <c r="E349" s="288" t="s">
        <v>1</v>
      </c>
      <c r="F349" s="289" t="s">
        <v>536</v>
      </c>
      <c r="G349" s="287"/>
      <c r="H349" s="290">
        <v>71.667000000000002</v>
      </c>
      <c r="I349" s="291"/>
      <c r="J349" s="287"/>
      <c r="K349" s="287"/>
      <c r="L349" s="292"/>
      <c r="M349" s="293"/>
      <c r="N349" s="294"/>
      <c r="O349" s="294"/>
      <c r="P349" s="294"/>
      <c r="Q349" s="294"/>
      <c r="R349" s="294"/>
      <c r="S349" s="294"/>
      <c r="T349" s="295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96" t="s">
        <v>133</v>
      </c>
      <c r="AU349" s="296" t="s">
        <v>86</v>
      </c>
      <c r="AV349" s="16" t="s">
        <v>144</v>
      </c>
      <c r="AW349" s="16" t="s">
        <v>33</v>
      </c>
      <c r="AX349" s="16" t="s">
        <v>76</v>
      </c>
      <c r="AY349" s="296" t="s">
        <v>120</v>
      </c>
    </row>
    <row r="350" s="14" customFormat="1">
      <c r="A350" s="14"/>
      <c r="B350" s="249"/>
      <c r="C350" s="250"/>
      <c r="D350" s="232" t="s">
        <v>133</v>
      </c>
      <c r="E350" s="251" t="s">
        <v>1</v>
      </c>
      <c r="F350" s="252" t="s">
        <v>537</v>
      </c>
      <c r="G350" s="250"/>
      <c r="H350" s="253">
        <v>51.840000000000003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133</v>
      </c>
      <c r="AU350" s="259" t="s">
        <v>86</v>
      </c>
      <c r="AV350" s="14" t="s">
        <v>86</v>
      </c>
      <c r="AW350" s="14" t="s">
        <v>33</v>
      </c>
      <c r="AX350" s="14" t="s">
        <v>84</v>
      </c>
      <c r="AY350" s="259" t="s">
        <v>120</v>
      </c>
    </row>
    <row r="351" s="2" customFormat="1" ht="44.25" customHeight="1">
      <c r="A351" s="39"/>
      <c r="B351" s="40"/>
      <c r="C351" s="219" t="s">
        <v>538</v>
      </c>
      <c r="D351" s="219" t="s">
        <v>122</v>
      </c>
      <c r="E351" s="220" t="s">
        <v>539</v>
      </c>
      <c r="F351" s="221" t="s">
        <v>540</v>
      </c>
      <c r="G351" s="222" t="s">
        <v>436</v>
      </c>
      <c r="H351" s="223">
        <v>171.19200000000001</v>
      </c>
      <c r="I351" s="224"/>
      <c r="J351" s="225">
        <f>ROUND(I351*H351,2)</f>
        <v>0</v>
      </c>
      <c r="K351" s="221" t="s">
        <v>126</v>
      </c>
      <c r="L351" s="45"/>
      <c r="M351" s="226" t="s">
        <v>1</v>
      </c>
      <c r="N351" s="227" t="s">
        <v>41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127</v>
      </c>
      <c r="AT351" s="230" t="s">
        <v>122</v>
      </c>
      <c r="AU351" s="230" t="s">
        <v>86</v>
      </c>
      <c r="AY351" s="18" t="s">
        <v>120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0</v>
      </c>
      <c r="BL351" s="18" t="s">
        <v>127</v>
      </c>
      <c r="BM351" s="230" t="s">
        <v>541</v>
      </c>
    </row>
    <row r="352" s="2" customFormat="1">
      <c r="A352" s="39"/>
      <c r="B352" s="40"/>
      <c r="C352" s="41"/>
      <c r="D352" s="232" t="s">
        <v>129</v>
      </c>
      <c r="E352" s="41"/>
      <c r="F352" s="233" t="s">
        <v>542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129</v>
      </c>
      <c r="AU352" s="18" t="s">
        <v>86</v>
      </c>
    </row>
    <row r="353" s="2" customFormat="1">
      <c r="A353" s="39"/>
      <c r="B353" s="40"/>
      <c r="C353" s="41"/>
      <c r="D353" s="237" t="s">
        <v>131</v>
      </c>
      <c r="E353" s="41"/>
      <c r="F353" s="238" t="s">
        <v>543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131</v>
      </c>
      <c r="AU353" s="18" t="s">
        <v>86</v>
      </c>
    </row>
    <row r="354" s="13" customFormat="1">
      <c r="A354" s="13"/>
      <c r="B354" s="239"/>
      <c r="C354" s="240"/>
      <c r="D354" s="232" t="s">
        <v>133</v>
      </c>
      <c r="E354" s="241" t="s">
        <v>1</v>
      </c>
      <c r="F354" s="242" t="s">
        <v>268</v>
      </c>
      <c r="G354" s="240"/>
      <c r="H354" s="241" t="s">
        <v>1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133</v>
      </c>
      <c r="AU354" s="248" t="s">
        <v>86</v>
      </c>
      <c r="AV354" s="13" t="s">
        <v>84</v>
      </c>
      <c r="AW354" s="13" t="s">
        <v>33</v>
      </c>
      <c r="AX354" s="13" t="s">
        <v>76</v>
      </c>
      <c r="AY354" s="248" t="s">
        <v>120</v>
      </c>
    </row>
    <row r="355" s="14" customFormat="1">
      <c r="A355" s="14"/>
      <c r="B355" s="249"/>
      <c r="C355" s="250"/>
      <c r="D355" s="232" t="s">
        <v>133</v>
      </c>
      <c r="E355" s="251" t="s">
        <v>1</v>
      </c>
      <c r="F355" s="252" t="s">
        <v>544</v>
      </c>
      <c r="G355" s="250"/>
      <c r="H355" s="253">
        <v>171.19200000000001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133</v>
      </c>
      <c r="AU355" s="259" t="s">
        <v>86</v>
      </c>
      <c r="AV355" s="14" t="s">
        <v>86</v>
      </c>
      <c r="AW355" s="14" t="s">
        <v>33</v>
      </c>
      <c r="AX355" s="14" t="s">
        <v>84</v>
      </c>
      <c r="AY355" s="259" t="s">
        <v>120</v>
      </c>
    </row>
    <row r="356" s="2" customFormat="1" ht="44.25" customHeight="1">
      <c r="A356" s="39"/>
      <c r="B356" s="40"/>
      <c r="C356" s="219" t="s">
        <v>545</v>
      </c>
      <c r="D356" s="219" t="s">
        <v>122</v>
      </c>
      <c r="E356" s="220" t="s">
        <v>546</v>
      </c>
      <c r="F356" s="221" t="s">
        <v>547</v>
      </c>
      <c r="G356" s="222" t="s">
        <v>436</v>
      </c>
      <c r="H356" s="223">
        <v>40.850000000000001</v>
      </c>
      <c r="I356" s="224"/>
      <c r="J356" s="225">
        <f>ROUND(I356*H356,2)</f>
        <v>0</v>
      </c>
      <c r="K356" s="221" t="s">
        <v>126</v>
      </c>
      <c r="L356" s="45"/>
      <c r="M356" s="226" t="s">
        <v>1</v>
      </c>
      <c r="N356" s="227" t="s">
        <v>41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127</v>
      </c>
      <c r="AT356" s="230" t="s">
        <v>122</v>
      </c>
      <c r="AU356" s="230" t="s">
        <v>86</v>
      </c>
      <c r="AY356" s="18" t="s">
        <v>120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84</v>
      </c>
      <c r="BK356" s="231">
        <f>ROUND(I356*H356,2)</f>
        <v>0</v>
      </c>
      <c r="BL356" s="18" t="s">
        <v>127</v>
      </c>
      <c r="BM356" s="230" t="s">
        <v>548</v>
      </c>
    </row>
    <row r="357" s="2" customFormat="1">
      <c r="A357" s="39"/>
      <c r="B357" s="40"/>
      <c r="C357" s="41"/>
      <c r="D357" s="232" t="s">
        <v>129</v>
      </c>
      <c r="E357" s="41"/>
      <c r="F357" s="233" t="s">
        <v>547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129</v>
      </c>
      <c r="AU357" s="18" t="s">
        <v>86</v>
      </c>
    </row>
    <row r="358" s="2" customFormat="1">
      <c r="A358" s="39"/>
      <c r="B358" s="40"/>
      <c r="C358" s="41"/>
      <c r="D358" s="237" t="s">
        <v>131</v>
      </c>
      <c r="E358" s="41"/>
      <c r="F358" s="238" t="s">
        <v>549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131</v>
      </c>
      <c r="AU358" s="18" t="s">
        <v>86</v>
      </c>
    </row>
    <row r="359" s="13" customFormat="1">
      <c r="A359" s="13"/>
      <c r="B359" s="239"/>
      <c r="C359" s="240"/>
      <c r="D359" s="232" t="s">
        <v>133</v>
      </c>
      <c r="E359" s="241" t="s">
        <v>1</v>
      </c>
      <c r="F359" s="242" t="s">
        <v>550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133</v>
      </c>
      <c r="AU359" s="248" t="s">
        <v>86</v>
      </c>
      <c r="AV359" s="13" t="s">
        <v>84</v>
      </c>
      <c r="AW359" s="13" t="s">
        <v>33</v>
      </c>
      <c r="AX359" s="13" t="s">
        <v>76</v>
      </c>
      <c r="AY359" s="248" t="s">
        <v>120</v>
      </c>
    </row>
    <row r="360" s="14" customFormat="1">
      <c r="A360" s="14"/>
      <c r="B360" s="249"/>
      <c r="C360" s="250"/>
      <c r="D360" s="232" t="s">
        <v>133</v>
      </c>
      <c r="E360" s="251" t="s">
        <v>1</v>
      </c>
      <c r="F360" s="252" t="s">
        <v>551</v>
      </c>
      <c r="G360" s="250"/>
      <c r="H360" s="253">
        <v>40.850000000000001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133</v>
      </c>
      <c r="AU360" s="259" t="s">
        <v>86</v>
      </c>
      <c r="AV360" s="14" t="s">
        <v>86</v>
      </c>
      <c r="AW360" s="14" t="s">
        <v>33</v>
      </c>
      <c r="AX360" s="14" t="s">
        <v>84</v>
      </c>
      <c r="AY360" s="259" t="s">
        <v>120</v>
      </c>
    </row>
    <row r="361" s="2" customFormat="1" ht="24.15" customHeight="1">
      <c r="A361" s="39"/>
      <c r="B361" s="40"/>
      <c r="C361" s="219" t="s">
        <v>552</v>
      </c>
      <c r="D361" s="219" t="s">
        <v>122</v>
      </c>
      <c r="E361" s="220" t="s">
        <v>553</v>
      </c>
      <c r="F361" s="221" t="s">
        <v>554</v>
      </c>
      <c r="G361" s="222" t="s">
        <v>436</v>
      </c>
      <c r="H361" s="223">
        <v>304.73200000000003</v>
      </c>
      <c r="I361" s="224"/>
      <c r="J361" s="225">
        <f>ROUND(I361*H361,2)</f>
        <v>0</v>
      </c>
      <c r="K361" s="221" t="s">
        <v>126</v>
      </c>
      <c r="L361" s="45"/>
      <c r="M361" s="226" t="s">
        <v>1</v>
      </c>
      <c r="N361" s="227" t="s">
        <v>41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127</v>
      </c>
      <c r="AT361" s="230" t="s">
        <v>122</v>
      </c>
      <c r="AU361" s="230" t="s">
        <v>86</v>
      </c>
      <c r="AY361" s="18" t="s">
        <v>120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84</v>
      </c>
      <c r="BK361" s="231">
        <f>ROUND(I361*H361,2)</f>
        <v>0</v>
      </c>
      <c r="BL361" s="18" t="s">
        <v>127</v>
      </c>
      <c r="BM361" s="230" t="s">
        <v>555</v>
      </c>
    </row>
    <row r="362" s="2" customFormat="1">
      <c r="A362" s="39"/>
      <c r="B362" s="40"/>
      <c r="C362" s="41"/>
      <c r="D362" s="232" t="s">
        <v>129</v>
      </c>
      <c r="E362" s="41"/>
      <c r="F362" s="233" t="s">
        <v>556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129</v>
      </c>
      <c r="AU362" s="18" t="s">
        <v>86</v>
      </c>
    </row>
    <row r="363" s="2" customFormat="1">
      <c r="A363" s="39"/>
      <c r="B363" s="40"/>
      <c r="C363" s="41"/>
      <c r="D363" s="237" t="s">
        <v>131</v>
      </c>
      <c r="E363" s="41"/>
      <c r="F363" s="238" t="s">
        <v>557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131</v>
      </c>
      <c r="AU363" s="18" t="s">
        <v>86</v>
      </c>
    </row>
    <row r="364" s="13" customFormat="1">
      <c r="A364" s="13"/>
      <c r="B364" s="239"/>
      <c r="C364" s="240"/>
      <c r="D364" s="232" t="s">
        <v>133</v>
      </c>
      <c r="E364" s="241" t="s">
        <v>1</v>
      </c>
      <c r="F364" s="242" t="s">
        <v>550</v>
      </c>
      <c r="G364" s="240"/>
      <c r="H364" s="241" t="s">
        <v>1</v>
      </c>
      <c r="I364" s="243"/>
      <c r="J364" s="240"/>
      <c r="K364" s="240"/>
      <c r="L364" s="244"/>
      <c r="M364" s="245"/>
      <c r="N364" s="246"/>
      <c r="O364" s="246"/>
      <c r="P364" s="246"/>
      <c r="Q364" s="246"/>
      <c r="R364" s="246"/>
      <c r="S364" s="246"/>
      <c r="T364" s="24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8" t="s">
        <v>133</v>
      </c>
      <c r="AU364" s="248" t="s">
        <v>86</v>
      </c>
      <c r="AV364" s="13" t="s">
        <v>84</v>
      </c>
      <c r="AW364" s="13" t="s">
        <v>33</v>
      </c>
      <c r="AX364" s="13" t="s">
        <v>76</v>
      </c>
      <c r="AY364" s="248" t="s">
        <v>120</v>
      </c>
    </row>
    <row r="365" s="14" customFormat="1">
      <c r="A365" s="14"/>
      <c r="B365" s="249"/>
      <c r="C365" s="250"/>
      <c r="D365" s="232" t="s">
        <v>133</v>
      </c>
      <c r="E365" s="251" t="s">
        <v>1</v>
      </c>
      <c r="F365" s="252" t="s">
        <v>558</v>
      </c>
      <c r="G365" s="250"/>
      <c r="H365" s="253">
        <v>171.19200000000001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9" t="s">
        <v>133</v>
      </c>
      <c r="AU365" s="259" t="s">
        <v>86</v>
      </c>
      <c r="AV365" s="14" t="s">
        <v>86</v>
      </c>
      <c r="AW365" s="14" t="s">
        <v>33</v>
      </c>
      <c r="AX365" s="14" t="s">
        <v>76</v>
      </c>
      <c r="AY365" s="259" t="s">
        <v>120</v>
      </c>
    </row>
    <row r="366" s="14" customFormat="1">
      <c r="A366" s="14"/>
      <c r="B366" s="249"/>
      <c r="C366" s="250"/>
      <c r="D366" s="232" t="s">
        <v>133</v>
      </c>
      <c r="E366" s="251" t="s">
        <v>1</v>
      </c>
      <c r="F366" s="252" t="s">
        <v>559</v>
      </c>
      <c r="G366" s="250"/>
      <c r="H366" s="253">
        <v>51.840000000000003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133</v>
      </c>
      <c r="AU366" s="259" t="s">
        <v>86</v>
      </c>
      <c r="AV366" s="14" t="s">
        <v>86</v>
      </c>
      <c r="AW366" s="14" t="s">
        <v>33</v>
      </c>
      <c r="AX366" s="14" t="s">
        <v>76</v>
      </c>
      <c r="AY366" s="259" t="s">
        <v>120</v>
      </c>
    </row>
    <row r="367" s="14" customFormat="1">
      <c r="A367" s="14"/>
      <c r="B367" s="249"/>
      <c r="C367" s="250"/>
      <c r="D367" s="232" t="s">
        <v>133</v>
      </c>
      <c r="E367" s="251" t="s">
        <v>1</v>
      </c>
      <c r="F367" s="252" t="s">
        <v>560</v>
      </c>
      <c r="G367" s="250"/>
      <c r="H367" s="253">
        <v>81.700000000000003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133</v>
      </c>
      <c r="AU367" s="259" t="s">
        <v>86</v>
      </c>
      <c r="AV367" s="14" t="s">
        <v>86</v>
      </c>
      <c r="AW367" s="14" t="s">
        <v>33</v>
      </c>
      <c r="AX367" s="14" t="s">
        <v>76</v>
      </c>
      <c r="AY367" s="259" t="s">
        <v>120</v>
      </c>
    </row>
    <row r="368" s="15" customFormat="1">
      <c r="A368" s="15"/>
      <c r="B368" s="260"/>
      <c r="C368" s="261"/>
      <c r="D368" s="232" t="s">
        <v>133</v>
      </c>
      <c r="E368" s="262" t="s">
        <v>1</v>
      </c>
      <c r="F368" s="263" t="s">
        <v>137</v>
      </c>
      <c r="G368" s="261"/>
      <c r="H368" s="264">
        <v>304.73200000000003</v>
      </c>
      <c r="I368" s="265"/>
      <c r="J368" s="261"/>
      <c r="K368" s="261"/>
      <c r="L368" s="266"/>
      <c r="M368" s="267"/>
      <c r="N368" s="268"/>
      <c r="O368" s="268"/>
      <c r="P368" s="268"/>
      <c r="Q368" s="268"/>
      <c r="R368" s="268"/>
      <c r="S368" s="268"/>
      <c r="T368" s="26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0" t="s">
        <v>133</v>
      </c>
      <c r="AU368" s="270" t="s">
        <v>86</v>
      </c>
      <c r="AV368" s="15" t="s">
        <v>127</v>
      </c>
      <c r="AW368" s="15" t="s">
        <v>33</v>
      </c>
      <c r="AX368" s="15" t="s">
        <v>84</v>
      </c>
      <c r="AY368" s="270" t="s">
        <v>120</v>
      </c>
    </row>
    <row r="369" s="2" customFormat="1" ht="24.15" customHeight="1">
      <c r="A369" s="39"/>
      <c r="B369" s="40"/>
      <c r="C369" s="219" t="s">
        <v>561</v>
      </c>
      <c r="D369" s="219" t="s">
        <v>122</v>
      </c>
      <c r="E369" s="220" t="s">
        <v>562</v>
      </c>
      <c r="F369" s="221" t="s">
        <v>563</v>
      </c>
      <c r="G369" s="222" t="s">
        <v>436</v>
      </c>
      <c r="H369" s="223">
        <v>5745.5119999999997</v>
      </c>
      <c r="I369" s="224"/>
      <c r="J369" s="225">
        <f>ROUND(I369*H369,2)</f>
        <v>0</v>
      </c>
      <c r="K369" s="221" t="s">
        <v>126</v>
      </c>
      <c r="L369" s="45"/>
      <c r="M369" s="226" t="s">
        <v>1</v>
      </c>
      <c r="N369" s="227" t="s">
        <v>41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127</v>
      </c>
      <c r="AT369" s="230" t="s">
        <v>122</v>
      </c>
      <c r="AU369" s="230" t="s">
        <v>86</v>
      </c>
      <c r="AY369" s="18" t="s">
        <v>120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0</v>
      </c>
      <c r="BL369" s="18" t="s">
        <v>127</v>
      </c>
      <c r="BM369" s="230" t="s">
        <v>564</v>
      </c>
    </row>
    <row r="370" s="2" customFormat="1">
      <c r="A370" s="39"/>
      <c r="B370" s="40"/>
      <c r="C370" s="41"/>
      <c r="D370" s="232" t="s">
        <v>129</v>
      </c>
      <c r="E370" s="41"/>
      <c r="F370" s="233" t="s">
        <v>565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129</v>
      </c>
      <c r="AU370" s="18" t="s">
        <v>86</v>
      </c>
    </row>
    <row r="371" s="2" customFormat="1">
      <c r="A371" s="39"/>
      <c r="B371" s="40"/>
      <c r="C371" s="41"/>
      <c r="D371" s="237" t="s">
        <v>131</v>
      </c>
      <c r="E371" s="41"/>
      <c r="F371" s="238" t="s">
        <v>566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131</v>
      </c>
      <c r="AU371" s="18" t="s">
        <v>86</v>
      </c>
    </row>
    <row r="372" s="13" customFormat="1">
      <c r="A372" s="13"/>
      <c r="B372" s="239"/>
      <c r="C372" s="240"/>
      <c r="D372" s="232" t="s">
        <v>133</v>
      </c>
      <c r="E372" s="241" t="s">
        <v>1</v>
      </c>
      <c r="F372" s="242" t="s">
        <v>550</v>
      </c>
      <c r="G372" s="240"/>
      <c r="H372" s="241" t="s">
        <v>1</v>
      </c>
      <c r="I372" s="243"/>
      <c r="J372" s="240"/>
      <c r="K372" s="240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133</v>
      </c>
      <c r="AU372" s="248" t="s">
        <v>86</v>
      </c>
      <c r="AV372" s="13" t="s">
        <v>84</v>
      </c>
      <c r="AW372" s="13" t="s">
        <v>33</v>
      </c>
      <c r="AX372" s="13" t="s">
        <v>76</v>
      </c>
      <c r="AY372" s="248" t="s">
        <v>120</v>
      </c>
    </row>
    <row r="373" s="14" customFormat="1">
      <c r="A373" s="14"/>
      <c r="B373" s="249"/>
      <c r="C373" s="250"/>
      <c r="D373" s="232" t="s">
        <v>133</v>
      </c>
      <c r="E373" s="251" t="s">
        <v>1</v>
      </c>
      <c r="F373" s="252" t="s">
        <v>558</v>
      </c>
      <c r="G373" s="250"/>
      <c r="H373" s="253">
        <v>171.19200000000001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133</v>
      </c>
      <c r="AU373" s="259" t="s">
        <v>86</v>
      </c>
      <c r="AV373" s="14" t="s">
        <v>86</v>
      </c>
      <c r="AW373" s="14" t="s">
        <v>33</v>
      </c>
      <c r="AX373" s="14" t="s">
        <v>76</v>
      </c>
      <c r="AY373" s="259" t="s">
        <v>120</v>
      </c>
    </row>
    <row r="374" s="14" customFormat="1">
      <c r="A374" s="14"/>
      <c r="B374" s="249"/>
      <c r="C374" s="250"/>
      <c r="D374" s="232" t="s">
        <v>133</v>
      </c>
      <c r="E374" s="251" t="s">
        <v>1</v>
      </c>
      <c r="F374" s="252" t="s">
        <v>559</v>
      </c>
      <c r="G374" s="250"/>
      <c r="H374" s="253">
        <v>51.840000000000003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133</v>
      </c>
      <c r="AU374" s="259" t="s">
        <v>86</v>
      </c>
      <c r="AV374" s="14" t="s">
        <v>86</v>
      </c>
      <c r="AW374" s="14" t="s">
        <v>33</v>
      </c>
      <c r="AX374" s="14" t="s">
        <v>76</v>
      </c>
      <c r="AY374" s="259" t="s">
        <v>120</v>
      </c>
    </row>
    <row r="375" s="14" customFormat="1">
      <c r="A375" s="14"/>
      <c r="B375" s="249"/>
      <c r="C375" s="250"/>
      <c r="D375" s="232" t="s">
        <v>133</v>
      </c>
      <c r="E375" s="251" t="s">
        <v>1</v>
      </c>
      <c r="F375" s="252" t="s">
        <v>567</v>
      </c>
      <c r="G375" s="250"/>
      <c r="H375" s="253">
        <v>40.850000000000001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9" t="s">
        <v>133</v>
      </c>
      <c r="AU375" s="259" t="s">
        <v>86</v>
      </c>
      <c r="AV375" s="14" t="s">
        <v>86</v>
      </c>
      <c r="AW375" s="14" t="s">
        <v>33</v>
      </c>
      <c r="AX375" s="14" t="s">
        <v>76</v>
      </c>
      <c r="AY375" s="259" t="s">
        <v>120</v>
      </c>
    </row>
    <row r="376" s="16" customFormat="1">
      <c r="A376" s="16"/>
      <c r="B376" s="286"/>
      <c r="C376" s="287"/>
      <c r="D376" s="232" t="s">
        <v>133</v>
      </c>
      <c r="E376" s="288" t="s">
        <v>1</v>
      </c>
      <c r="F376" s="289" t="s">
        <v>536</v>
      </c>
      <c r="G376" s="287"/>
      <c r="H376" s="290">
        <v>263.882</v>
      </c>
      <c r="I376" s="291"/>
      <c r="J376" s="287"/>
      <c r="K376" s="287"/>
      <c r="L376" s="292"/>
      <c r="M376" s="293"/>
      <c r="N376" s="294"/>
      <c r="O376" s="294"/>
      <c r="P376" s="294"/>
      <c r="Q376" s="294"/>
      <c r="R376" s="294"/>
      <c r="S376" s="294"/>
      <c r="T376" s="295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96" t="s">
        <v>133</v>
      </c>
      <c r="AU376" s="296" t="s">
        <v>86</v>
      </c>
      <c r="AV376" s="16" t="s">
        <v>144</v>
      </c>
      <c r="AW376" s="16" t="s">
        <v>33</v>
      </c>
      <c r="AX376" s="16" t="s">
        <v>76</v>
      </c>
      <c r="AY376" s="296" t="s">
        <v>120</v>
      </c>
    </row>
    <row r="377" s="14" customFormat="1">
      <c r="A377" s="14"/>
      <c r="B377" s="249"/>
      <c r="C377" s="250"/>
      <c r="D377" s="232" t="s">
        <v>133</v>
      </c>
      <c r="E377" s="251" t="s">
        <v>1</v>
      </c>
      <c r="F377" s="252" t="s">
        <v>568</v>
      </c>
      <c r="G377" s="250"/>
      <c r="H377" s="253">
        <v>5481.6300000000001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133</v>
      </c>
      <c r="AU377" s="259" t="s">
        <v>86</v>
      </c>
      <c r="AV377" s="14" t="s">
        <v>86</v>
      </c>
      <c r="AW377" s="14" t="s">
        <v>33</v>
      </c>
      <c r="AX377" s="14" t="s">
        <v>76</v>
      </c>
      <c r="AY377" s="259" t="s">
        <v>120</v>
      </c>
    </row>
    <row r="378" s="15" customFormat="1">
      <c r="A378" s="15"/>
      <c r="B378" s="260"/>
      <c r="C378" s="261"/>
      <c r="D378" s="232" t="s">
        <v>133</v>
      </c>
      <c r="E378" s="262" t="s">
        <v>1</v>
      </c>
      <c r="F378" s="263" t="s">
        <v>137</v>
      </c>
      <c r="G378" s="261"/>
      <c r="H378" s="264">
        <v>5745.5119999999997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133</v>
      </c>
      <c r="AU378" s="270" t="s">
        <v>86</v>
      </c>
      <c r="AV378" s="15" t="s">
        <v>127</v>
      </c>
      <c r="AW378" s="15" t="s">
        <v>33</v>
      </c>
      <c r="AX378" s="15" t="s">
        <v>84</v>
      </c>
      <c r="AY378" s="270" t="s">
        <v>120</v>
      </c>
    </row>
    <row r="379" s="12" customFormat="1" ht="22.8" customHeight="1">
      <c r="A379" s="12"/>
      <c r="B379" s="203"/>
      <c r="C379" s="204"/>
      <c r="D379" s="205" t="s">
        <v>75</v>
      </c>
      <c r="E379" s="217" t="s">
        <v>569</v>
      </c>
      <c r="F379" s="217" t="s">
        <v>570</v>
      </c>
      <c r="G379" s="204"/>
      <c r="H379" s="204"/>
      <c r="I379" s="207"/>
      <c r="J379" s="218">
        <f>BK379</f>
        <v>0</v>
      </c>
      <c r="K379" s="204"/>
      <c r="L379" s="209"/>
      <c r="M379" s="210"/>
      <c r="N379" s="211"/>
      <c r="O379" s="211"/>
      <c r="P379" s="212">
        <f>SUM(P380:P382)</f>
        <v>0</v>
      </c>
      <c r="Q379" s="211"/>
      <c r="R379" s="212">
        <f>SUM(R380:R382)</f>
        <v>0</v>
      </c>
      <c r="S379" s="211"/>
      <c r="T379" s="213">
        <f>SUM(T380:T382)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4" t="s">
        <v>84</v>
      </c>
      <c r="AT379" s="215" t="s">
        <v>75</v>
      </c>
      <c r="AU379" s="215" t="s">
        <v>84</v>
      </c>
      <c r="AY379" s="214" t="s">
        <v>120</v>
      </c>
      <c r="BK379" s="216">
        <f>SUM(BK380:BK382)</f>
        <v>0</v>
      </c>
    </row>
    <row r="380" s="2" customFormat="1" ht="16.5" customHeight="1">
      <c r="A380" s="39"/>
      <c r="B380" s="40"/>
      <c r="C380" s="219" t="s">
        <v>571</v>
      </c>
      <c r="D380" s="219" t="s">
        <v>122</v>
      </c>
      <c r="E380" s="220" t="s">
        <v>572</v>
      </c>
      <c r="F380" s="221" t="s">
        <v>573</v>
      </c>
      <c r="G380" s="222" t="s">
        <v>436</v>
      </c>
      <c r="H380" s="223">
        <v>699.91600000000005</v>
      </c>
      <c r="I380" s="224"/>
      <c r="J380" s="225">
        <f>ROUND(I380*H380,2)</f>
        <v>0</v>
      </c>
      <c r="K380" s="221" t="s">
        <v>126</v>
      </c>
      <c r="L380" s="45"/>
      <c r="M380" s="226" t="s">
        <v>1</v>
      </c>
      <c r="N380" s="227" t="s">
        <v>41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127</v>
      </c>
      <c r="AT380" s="230" t="s">
        <v>122</v>
      </c>
      <c r="AU380" s="230" t="s">
        <v>86</v>
      </c>
      <c r="AY380" s="18" t="s">
        <v>120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84</v>
      </c>
      <c r="BK380" s="231">
        <f>ROUND(I380*H380,2)</f>
        <v>0</v>
      </c>
      <c r="BL380" s="18" t="s">
        <v>127</v>
      </c>
      <c r="BM380" s="230" t="s">
        <v>574</v>
      </c>
    </row>
    <row r="381" s="2" customFormat="1">
      <c r="A381" s="39"/>
      <c r="B381" s="40"/>
      <c r="C381" s="41"/>
      <c r="D381" s="232" t="s">
        <v>129</v>
      </c>
      <c r="E381" s="41"/>
      <c r="F381" s="233" t="s">
        <v>575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129</v>
      </c>
      <c r="AU381" s="18" t="s">
        <v>86</v>
      </c>
    </row>
    <row r="382" s="2" customFormat="1">
      <c r="A382" s="39"/>
      <c r="B382" s="40"/>
      <c r="C382" s="41"/>
      <c r="D382" s="237" t="s">
        <v>131</v>
      </c>
      <c r="E382" s="41"/>
      <c r="F382" s="238" t="s">
        <v>576</v>
      </c>
      <c r="G382" s="41"/>
      <c r="H382" s="41"/>
      <c r="I382" s="234"/>
      <c r="J382" s="41"/>
      <c r="K382" s="41"/>
      <c r="L382" s="45"/>
      <c r="M382" s="282"/>
      <c r="N382" s="283"/>
      <c r="O382" s="284"/>
      <c r="P382" s="284"/>
      <c r="Q382" s="284"/>
      <c r="R382" s="284"/>
      <c r="S382" s="284"/>
      <c r="T382" s="285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131</v>
      </c>
      <c r="AU382" s="18" t="s">
        <v>86</v>
      </c>
    </row>
    <row r="383" s="2" customFormat="1" ht="6.96" customHeight="1">
      <c r="A383" s="39"/>
      <c r="B383" s="67"/>
      <c r="C383" s="68"/>
      <c r="D383" s="68"/>
      <c r="E383" s="68"/>
      <c r="F383" s="68"/>
      <c r="G383" s="68"/>
      <c r="H383" s="68"/>
      <c r="I383" s="68"/>
      <c r="J383" s="68"/>
      <c r="K383" s="68"/>
      <c r="L383" s="45"/>
      <c r="M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</row>
  </sheetData>
  <sheetProtection sheet="1" autoFilter="0" formatColumns="0" formatRows="0" objects="1" scenarios="1" spinCount="100000" saltValue="aw77vmq44VueECK1mhzs6HRWTqfA7UPETtyZInKollBSj9sYcRQeSrIwZps15x9tnFthm3wpEtrPsv46KdVYLQ==" hashValue="L/jsNFillXYBLlFIKB9Be+xBs0H6P0ZafkjMCvM7vjO497yp84BIqJ81oDHYxvLVjQhKyZiVOzxLli/IG+a3KA==" algorithmName="SHA-512" password="CC35"/>
  <autoFilter ref="C123:K3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5_02/114203103"/>
    <hyperlink ref="F134" r:id="rId2" display="https://podminky.urs.cz/item/CS_URS_2025_02/121112003"/>
    <hyperlink ref="F141" r:id="rId3" display="https://podminky.urs.cz/item/CS_URS_2025_02/121151103"/>
    <hyperlink ref="F148" r:id="rId4" display="https://podminky.urs.cz/item/CS_URS_2025_02/122211101"/>
    <hyperlink ref="F155" r:id="rId5" display="https://podminky.urs.cz/item/CS_URS_2025_02/122251104"/>
    <hyperlink ref="F164" r:id="rId6" display="https://podminky.urs.cz/item/CS_URS_2025_02/162351103"/>
    <hyperlink ref="F171" r:id="rId7" display="https://podminky.urs.cz/item/CS_URS_2025_02/167151111"/>
    <hyperlink ref="F178" r:id="rId8" display="https://podminky.urs.cz/item/CS_URS_2025_02/171251201"/>
    <hyperlink ref="F185" r:id="rId9" display="https://podminky.urs.cz/item/CS_URS_2025_02/174111101"/>
    <hyperlink ref="F190" r:id="rId10" display="https://podminky.urs.cz/item/CS_URS_2025_02/174151101"/>
    <hyperlink ref="F197" r:id="rId11" display="https://podminky.urs.cz/item/CS_URS_2025_02/181311103"/>
    <hyperlink ref="F202" r:id="rId12" display="https://podminky.urs.cz/item/CS_URS_2025_02/181351003"/>
    <hyperlink ref="F207" r:id="rId13" display="https://podminky.urs.cz/item/CS_URS_2025_02/181411121"/>
    <hyperlink ref="F215" r:id="rId14" display="https://podminky.urs.cz/item/CS_URS_2025_02/181411123"/>
    <hyperlink ref="F223" r:id="rId15" display="https://podminky.urs.cz/item/CS_URS_2025_02/181912111"/>
    <hyperlink ref="F228" r:id="rId16" display="https://podminky.urs.cz/item/CS_URS_2025_02/181951111"/>
    <hyperlink ref="F233" r:id="rId17" display="https://podminky.urs.cz/item/CS_URS_2025_02/182112121"/>
    <hyperlink ref="F238" r:id="rId18" display="https://podminky.urs.cz/item/CS_URS_2025_02/182151111"/>
    <hyperlink ref="F243" r:id="rId19" display="https://podminky.urs.cz/item/CS_URS_2025_02/182311123"/>
    <hyperlink ref="F248" r:id="rId20" display="https://podminky.urs.cz/item/CS_URS_2025_02/182351023"/>
    <hyperlink ref="F254" r:id="rId21" display="https://podminky.urs.cz/item/CS_URS_2025_02/213311113"/>
    <hyperlink ref="F260" r:id="rId22" display="https://podminky.urs.cz/item/CS_URS_2025_02/321321116"/>
    <hyperlink ref="F265" r:id="rId23" display="https://podminky.urs.cz/item/CS_URS_2025_02/321351010"/>
    <hyperlink ref="F270" r:id="rId24" display="https://podminky.urs.cz/item/CS_URS_2025_02/321352010"/>
    <hyperlink ref="F275" r:id="rId25" display="https://podminky.urs.cz/item/CS_URS_2025_02/321366111"/>
    <hyperlink ref="F280" r:id="rId26" display="https://podminky.urs.cz/item/CS_URS_2025_02/321368211"/>
    <hyperlink ref="F293" r:id="rId27" display="https://podminky.urs.cz/item/CS_URS_2025_02/451317112"/>
    <hyperlink ref="F298" r:id="rId28" display="https://podminky.urs.cz/item/CS_URS_2025_02/451571111"/>
    <hyperlink ref="F303" r:id="rId29" display="https://podminky.urs.cz/item/CS_URS_2025_02/457312811"/>
    <hyperlink ref="F308" r:id="rId30" display="https://podminky.urs.cz/item/CS_URS_2025_02/462514161"/>
    <hyperlink ref="F315" r:id="rId31" display="https://podminky.urs.cz/item/CS_URS_2025_02/462514169"/>
    <hyperlink ref="F322" r:id="rId32" display="https://podminky.urs.cz/item/CS_URS_2025_02/463211152"/>
    <hyperlink ref="F327" r:id="rId33" display="https://podminky.urs.cz/item/CS_URS_2025_02/463211158"/>
    <hyperlink ref="F334" r:id="rId34" display="https://podminky.urs.cz/item/CS_URS_2025_02/465513227"/>
    <hyperlink ref="F340" r:id="rId35" display="https://podminky.urs.cz/item/CS_URS_2025_02/966021112"/>
    <hyperlink ref="F346" r:id="rId36" display="https://podminky.urs.cz/item/CS_URS_2025_02/997013862"/>
    <hyperlink ref="F353" r:id="rId37" display="https://podminky.urs.cz/item/CS_URS_2025_02/997013869_RC"/>
    <hyperlink ref="F358" r:id="rId38" display="https://podminky.urs.cz/item/CS_URS_2025_02/997013873_RC"/>
    <hyperlink ref="F363" r:id="rId39" display="https://podminky.urs.cz/item/CS_URS_2025_02/997321511"/>
    <hyperlink ref="F371" r:id="rId40" display="https://podminky.urs.cz/item/CS_URS_2025_02/997321519"/>
    <hyperlink ref="F382" r:id="rId41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Anšovský p., zaústění do Dyje, oprava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577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26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27</v>
      </c>
      <c r="F21" s="39"/>
      <c r="G21" s="39"/>
      <c r="H21" s="39"/>
      <c r="I21" s="141" t="s">
        <v>28</v>
      </c>
      <c r="J21" s="144" t="s">
        <v>29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26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27</v>
      </c>
      <c r="F24" s="39"/>
      <c r="G24" s="39"/>
      <c r="H24" s="39"/>
      <c r="I24" s="141" t="s">
        <v>28</v>
      </c>
      <c r="J24" s="144" t="s">
        <v>29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ROUND((SUM(BE122:BE313)),  2)</f>
        <v>0</v>
      </c>
      <c r="G33" s="39"/>
      <c r="H33" s="39"/>
      <c r="I33" s="156">
        <v>0.20999999999999999</v>
      </c>
      <c r="J33" s="155">
        <f>ROUND(((SUM(BE122:BE313))*I33),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ROUND((SUM(BF122:BF313)),  2)</f>
        <v>0</v>
      </c>
      <c r="G34" s="39"/>
      <c r="H34" s="39"/>
      <c r="I34" s="156">
        <v>0.12</v>
      </c>
      <c r="J34" s="155">
        <f>ROUND(((SUM(BF122:BF313))*I34),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ROUND((SUM(BG122:BG313)),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ROUND((SUM(BH122:BH313)),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ROUND((SUM(BI122:BI313)),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Anšovský p., zaústění do Dyje,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Sanace betonů hrázové propusti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Hrabětice</v>
      </c>
      <c r="G89" s="41"/>
      <c r="H89" s="41"/>
      <c r="I89" s="33" t="s">
        <v>22</v>
      </c>
      <c r="J89" s="80" t="str">
        <f>IF(J12="","",J12)</f>
        <v>1. 8. 2024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32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Povodí Moravy, s.p.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257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578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259</v>
      </c>
      <c r="E100" s="189"/>
      <c r="F100" s="189"/>
      <c r="G100" s="189"/>
      <c r="H100" s="189"/>
      <c r="I100" s="189"/>
      <c r="J100" s="190">
        <f>J154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260</v>
      </c>
      <c r="E101" s="189"/>
      <c r="F101" s="189"/>
      <c r="G101" s="189"/>
      <c r="H101" s="189"/>
      <c r="I101" s="189"/>
      <c r="J101" s="190">
        <f>J297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261</v>
      </c>
      <c r="E102" s="189"/>
      <c r="F102" s="189"/>
      <c r="G102" s="189"/>
      <c r="H102" s="189"/>
      <c r="I102" s="189"/>
      <c r="J102" s="190">
        <f>J310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105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Anšovský p., zaústění do Dyje, oprava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02 - Sanace betonů hrázové propusti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Hrabětice</v>
      </c>
      <c r="G116" s="41"/>
      <c r="H116" s="41"/>
      <c r="I116" s="33" t="s">
        <v>22</v>
      </c>
      <c r="J116" s="80" t="str">
        <f>IF(J12="","",J12)</f>
        <v>1. 8. 2024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Povodí Moravy, s.p.</v>
      </c>
      <c r="G118" s="41"/>
      <c r="H118" s="41"/>
      <c r="I118" s="33" t="s">
        <v>32</v>
      </c>
      <c r="J118" s="37" t="str">
        <f>E21</f>
        <v>Povodí Moravy, s.p.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>Povodí Moravy, s.p.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106</v>
      </c>
      <c r="D121" s="195" t="s">
        <v>61</v>
      </c>
      <c r="E121" s="195" t="s">
        <v>57</v>
      </c>
      <c r="F121" s="195" t="s">
        <v>58</v>
      </c>
      <c r="G121" s="195" t="s">
        <v>107</v>
      </c>
      <c r="H121" s="195" t="s">
        <v>108</v>
      </c>
      <c r="I121" s="195" t="s">
        <v>109</v>
      </c>
      <c r="J121" s="195" t="s">
        <v>98</v>
      </c>
      <c r="K121" s="196" t="s">
        <v>110</v>
      </c>
      <c r="L121" s="197"/>
      <c r="M121" s="101" t="s">
        <v>1</v>
      </c>
      <c r="N121" s="102" t="s">
        <v>40</v>
      </c>
      <c r="O121" s="102" t="s">
        <v>111</v>
      </c>
      <c r="P121" s="102" t="s">
        <v>112</v>
      </c>
      <c r="Q121" s="102" t="s">
        <v>113</v>
      </c>
      <c r="R121" s="102" t="s">
        <v>114</v>
      </c>
      <c r="S121" s="102" t="s">
        <v>115</v>
      </c>
      <c r="T121" s="103" t="s">
        <v>116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117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12.059381999999999</v>
      </c>
      <c r="S122" s="105"/>
      <c r="T122" s="201">
        <f>T123</f>
        <v>9.8140000000000001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118</v>
      </c>
      <c r="F123" s="206" t="s">
        <v>119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P124+P143+P154+P297+P310</f>
        <v>0</v>
      </c>
      <c r="Q123" s="211"/>
      <c r="R123" s="212">
        <f>R124+R143+R154+R297+R310</f>
        <v>12.059381999999999</v>
      </c>
      <c r="S123" s="211"/>
      <c r="T123" s="213">
        <f>T124+T143+T154+T297+T310</f>
        <v>9.8140000000000001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120</v>
      </c>
      <c r="BK123" s="216">
        <f>BK124+BK143+BK154+BK297+BK310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144</v>
      </c>
      <c r="F124" s="217" t="s">
        <v>411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SUM(P125:P142)</f>
        <v>0</v>
      </c>
      <c r="Q124" s="211"/>
      <c r="R124" s="212">
        <f>SUM(R125:R142)</f>
        <v>0.36638999999999999</v>
      </c>
      <c r="S124" s="211"/>
      <c r="T124" s="213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120</v>
      </c>
      <c r="BK124" s="216">
        <f>SUM(BK125:BK142)</f>
        <v>0</v>
      </c>
    </row>
    <row r="125" s="2" customFormat="1" ht="33" customHeight="1">
      <c r="A125" s="39"/>
      <c r="B125" s="40"/>
      <c r="C125" s="219" t="s">
        <v>84</v>
      </c>
      <c r="D125" s="219" t="s">
        <v>122</v>
      </c>
      <c r="E125" s="220" t="s">
        <v>579</v>
      </c>
      <c r="F125" s="221" t="s">
        <v>580</v>
      </c>
      <c r="G125" s="222" t="s">
        <v>182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0.017090000000000001</v>
      </c>
      <c r="R125" s="228">
        <f>Q125*H125</f>
        <v>0.017090000000000001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127</v>
      </c>
      <c r="AT125" s="230" t="s">
        <v>122</v>
      </c>
      <c r="AU125" s="230" t="s">
        <v>86</v>
      </c>
      <c r="AY125" s="18" t="s">
        <v>120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127</v>
      </c>
      <c r="BM125" s="230" t="s">
        <v>581</v>
      </c>
    </row>
    <row r="126" s="2" customFormat="1">
      <c r="A126" s="39"/>
      <c r="B126" s="40"/>
      <c r="C126" s="41"/>
      <c r="D126" s="232" t="s">
        <v>129</v>
      </c>
      <c r="E126" s="41"/>
      <c r="F126" s="233" t="s">
        <v>582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129</v>
      </c>
      <c r="AU126" s="18" t="s">
        <v>86</v>
      </c>
    </row>
    <row r="127" s="2" customFormat="1">
      <c r="A127" s="39"/>
      <c r="B127" s="40"/>
      <c r="C127" s="41"/>
      <c r="D127" s="232" t="s">
        <v>156</v>
      </c>
      <c r="E127" s="41"/>
      <c r="F127" s="271" t="s">
        <v>583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86</v>
      </c>
    </row>
    <row r="128" s="2" customFormat="1" ht="21.75" customHeight="1">
      <c r="A128" s="39"/>
      <c r="B128" s="40"/>
      <c r="C128" s="272" t="s">
        <v>86</v>
      </c>
      <c r="D128" s="272" t="s">
        <v>169</v>
      </c>
      <c r="E128" s="273" t="s">
        <v>584</v>
      </c>
      <c r="F128" s="274" t="s">
        <v>585</v>
      </c>
      <c r="G128" s="275" t="s">
        <v>436</v>
      </c>
      <c r="H128" s="276">
        <v>0.33200000000000002</v>
      </c>
      <c r="I128" s="277"/>
      <c r="J128" s="278">
        <f>ROUND(I128*H128,2)</f>
        <v>0</v>
      </c>
      <c r="K128" s="274" t="s">
        <v>126</v>
      </c>
      <c r="L128" s="279"/>
      <c r="M128" s="280" t="s">
        <v>1</v>
      </c>
      <c r="N128" s="281" t="s">
        <v>41</v>
      </c>
      <c r="O128" s="92"/>
      <c r="P128" s="228">
        <f>O128*H128</f>
        <v>0</v>
      </c>
      <c r="Q128" s="228">
        <v>1</v>
      </c>
      <c r="R128" s="228">
        <f>Q128*H128</f>
        <v>0.33200000000000002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187</v>
      </c>
      <c r="AT128" s="230" t="s">
        <v>169</v>
      </c>
      <c r="AU128" s="230" t="s">
        <v>86</v>
      </c>
      <c r="AY128" s="18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127</v>
      </c>
      <c r="BM128" s="230" t="s">
        <v>586</v>
      </c>
    </row>
    <row r="129" s="2" customFormat="1">
      <c r="A129" s="39"/>
      <c r="B129" s="40"/>
      <c r="C129" s="41"/>
      <c r="D129" s="232" t="s">
        <v>129</v>
      </c>
      <c r="E129" s="41"/>
      <c r="F129" s="233" t="s">
        <v>585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129</v>
      </c>
      <c r="AU129" s="18" t="s">
        <v>86</v>
      </c>
    </row>
    <row r="130" s="2" customFormat="1">
      <c r="A130" s="39"/>
      <c r="B130" s="40"/>
      <c r="C130" s="41"/>
      <c r="D130" s="232" t="s">
        <v>156</v>
      </c>
      <c r="E130" s="41"/>
      <c r="F130" s="271" t="s">
        <v>587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86</v>
      </c>
    </row>
    <row r="131" s="13" customFormat="1">
      <c r="A131" s="13"/>
      <c r="B131" s="239"/>
      <c r="C131" s="240"/>
      <c r="D131" s="232" t="s">
        <v>133</v>
      </c>
      <c r="E131" s="241" t="s">
        <v>1</v>
      </c>
      <c r="F131" s="242" t="s">
        <v>588</v>
      </c>
      <c r="G131" s="240"/>
      <c r="H131" s="241" t="s">
        <v>1</v>
      </c>
      <c r="I131" s="243"/>
      <c r="J131" s="240"/>
      <c r="K131" s="240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133</v>
      </c>
      <c r="AU131" s="248" t="s">
        <v>86</v>
      </c>
      <c r="AV131" s="13" t="s">
        <v>84</v>
      </c>
      <c r="AW131" s="13" t="s">
        <v>33</v>
      </c>
      <c r="AX131" s="13" t="s">
        <v>76</v>
      </c>
      <c r="AY131" s="248" t="s">
        <v>120</v>
      </c>
    </row>
    <row r="132" s="14" customFormat="1">
      <c r="A132" s="14"/>
      <c r="B132" s="249"/>
      <c r="C132" s="250"/>
      <c r="D132" s="232" t="s">
        <v>133</v>
      </c>
      <c r="E132" s="251" t="s">
        <v>1</v>
      </c>
      <c r="F132" s="252" t="s">
        <v>589</v>
      </c>
      <c r="G132" s="250"/>
      <c r="H132" s="253">
        <v>0.33200000000000002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133</v>
      </c>
      <c r="AU132" s="259" t="s">
        <v>86</v>
      </c>
      <c r="AV132" s="14" t="s">
        <v>86</v>
      </c>
      <c r="AW132" s="14" t="s">
        <v>33</v>
      </c>
      <c r="AX132" s="14" t="s">
        <v>84</v>
      </c>
      <c r="AY132" s="259" t="s">
        <v>120</v>
      </c>
    </row>
    <row r="133" s="2" customFormat="1" ht="21.75" customHeight="1">
      <c r="A133" s="39"/>
      <c r="B133" s="40"/>
      <c r="C133" s="219" t="s">
        <v>144</v>
      </c>
      <c r="D133" s="219" t="s">
        <v>122</v>
      </c>
      <c r="E133" s="220" t="s">
        <v>421</v>
      </c>
      <c r="F133" s="221" t="s">
        <v>422</v>
      </c>
      <c r="G133" s="222" t="s">
        <v>125</v>
      </c>
      <c r="H133" s="223">
        <v>2</v>
      </c>
      <c r="I133" s="224"/>
      <c r="J133" s="225">
        <f>ROUND(I133*H133,2)</f>
        <v>0</v>
      </c>
      <c r="K133" s="221" t="s">
        <v>126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0.0086499999999999997</v>
      </c>
      <c r="R133" s="228">
        <f>Q133*H133</f>
        <v>0.017299999999999999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127</v>
      </c>
      <c r="AT133" s="230" t="s">
        <v>122</v>
      </c>
      <c r="AU133" s="230" t="s">
        <v>86</v>
      </c>
      <c r="AY133" s="18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127</v>
      </c>
      <c r="BM133" s="230" t="s">
        <v>590</v>
      </c>
    </row>
    <row r="134" s="2" customFormat="1">
      <c r="A134" s="39"/>
      <c r="B134" s="40"/>
      <c r="C134" s="41"/>
      <c r="D134" s="232" t="s">
        <v>129</v>
      </c>
      <c r="E134" s="41"/>
      <c r="F134" s="233" t="s">
        <v>424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129</v>
      </c>
      <c r="AU134" s="18" t="s">
        <v>86</v>
      </c>
    </row>
    <row r="135" s="2" customFormat="1">
      <c r="A135" s="39"/>
      <c r="B135" s="40"/>
      <c r="C135" s="41"/>
      <c r="D135" s="237" t="s">
        <v>131</v>
      </c>
      <c r="E135" s="41"/>
      <c r="F135" s="238" t="s">
        <v>425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86</v>
      </c>
    </row>
    <row r="136" s="13" customFormat="1">
      <c r="A136" s="13"/>
      <c r="B136" s="239"/>
      <c r="C136" s="240"/>
      <c r="D136" s="232" t="s">
        <v>133</v>
      </c>
      <c r="E136" s="241" t="s">
        <v>1</v>
      </c>
      <c r="F136" s="242" t="s">
        <v>134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133</v>
      </c>
      <c r="AU136" s="248" t="s">
        <v>86</v>
      </c>
      <c r="AV136" s="13" t="s">
        <v>84</v>
      </c>
      <c r="AW136" s="13" t="s">
        <v>33</v>
      </c>
      <c r="AX136" s="13" t="s">
        <v>76</v>
      </c>
      <c r="AY136" s="248" t="s">
        <v>120</v>
      </c>
    </row>
    <row r="137" s="14" customFormat="1">
      <c r="A137" s="14"/>
      <c r="B137" s="249"/>
      <c r="C137" s="250"/>
      <c r="D137" s="232" t="s">
        <v>133</v>
      </c>
      <c r="E137" s="251" t="s">
        <v>1</v>
      </c>
      <c r="F137" s="252" t="s">
        <v>86</v>
      </c>
      <c r="G137" s="250"/>
      <c r="H137" s="253">
        <v>2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133</v>
      </c>
      <c r="AU137" s="259" t="s">
        <v>86</v>
      </c>
      <c r="AV137" s="14" t="s">
        <v>86</v>
      </c>
      <c r="AW137" s="14" t="s">
        <v>33</v>
      </c>
      <c r="AX137" s="14" t="s">
        <v>84</v>
      </c>
      <c r="AY137" s="259" t="s">
        <v>120</v>
      </c>
    </row>
    <row r="138" s="2" customFormat="1" ht="21.75" customHeight="1">
      <c r="A138" s="39"/>
      <c r="B138" s="40"/>
      <c r="C138" s="219" t="s">
        <v>127</v>
      </c>
      <c r="D138" s="219" t="s">
        <v>122</v>
      </c>
      <c r="E138" s="220" t="s">
        <v>428</v>
      </c>
      <c r="F138" s="221" t="s">
        <v>429</v>
      </c>
      <c r="G138" s="222" t="s">
        <v>125</v>
      </c>
      <c r="H138" s="223">
        <v>2</v>
      </c>
      <c r="I138" s="224"/>
      <c r="J138" s="225">
        <f>ROUND(I138*H138,2)</f>
        <v>0</v>
      </c>
      <c r="K138" s="221" t="s">
        <v>126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127</v>
      </c>
      <c r="AT138" s="230" t="s">
        <v>122</v>
      </c>
      <c r="AU138" s="230" t="s">
        <v>86</v>
      </c>
      <c r="AY138" s="18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127</v>
      </c>
      <c r="BM138" s="230" t="s">
        <v>591</v>
      </c>
    </row>
    <row r="139" s="2" customFormat="1">
      <c r="A139" s="39"/>
      <c r="B139" s="40"/>
      <c r="C139" s="41"/>
      <c r="D139" s="232" t="s">
        <v>129</v>
      </c>
      <c r="E139" s="41"/>
      <c r="F139" s="233" t="s">
        <v>431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129</v>
      </c>
      <c r="AU139" s="18" t="s">
        <v>86</v>
      </c>
    </row>
    <row r="140" s="2" customFormat="1">
      <c r="A140" s="39"/>
      <c r="B140" s="40"/>
      <c r="C140" s="41"/>
      <c r="D140" s="237" t="s">
        <v>131</v>
      </c>
      <c r="E140" s="41"/>
      <c r="F140" s="238" t="s">
        <v>432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86</v>
      </c>
    </row>
    <row r="141" s="13" customFormat="1">
      <c r="A141" s="13"/>
      <c r="B141" s="239"/>
      <c r="C141" s="240"/>
      <c r="D141" s="232" t="s">
        <v>133</v>
      </c>
      <c r="E141" s="241" t="s">
        <v>1</v>
      </c>
      <c r="F141" s="242" t="s">
        <v>134</v>
      </c>
      <c r="G141" s="240"/>
      <c r="H141" s="241" t="s">
        <v>1</v>
      </c>
      <c r="I141" s="243"/>
      <c r="J141" s="240"/>
      <c r="K141" s="240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133</v>
      </c>
      <c r="AU141" s="248" t="s">
        <v>86</v>
      </c>
      <c r="AV141" s="13" t="s">
        <v>84</v>
      </c>
      <c r="AW141" s="13" t="s">
        <v>33</v>
      </c>
      <c r="AX141" s="13" t="s">
        <v>76</v>
      </c>
      <c r="AY141" s="248" t="s">
        <v>120</v>
      </c>
    </row>
    <row r="142" s="14" customFormat="1">
      <c r="A142" s="14"/>
      <c r="B142" s="249"/>
      <c r="C142" s="250"/>
      <c r="D142" s="232" t="s">
        <v>133</v>
      </c>
      <c r="E142" s="251" t="s">
        <v>1</v>
      </c>
      <c r="F142" s="252" t="s">
        <v>86</v>
      </c>
      <c r="G142" s="250"/>
      <c r="H142" s="253">
        <v>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133</v>
      </c>
      <c r="AU142" s="259" t="s">
        <v>86</v>
      </c>
      <c r="AV142" s="14" t="s">
        <v>86</v>
      </c>
      <c r="AW142" s="14" t="s">
        <v>33</v>
      </c>
      <c r="AX142" s="14" t="s">
        <v>84</v>
      </c>
      <c r="AY142" s="259" t="s">
        <v>120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168</v>
      </c>
      <c r="F143" s="217" t="s">
        <v>592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SUM(P144:P153)</f>
        <v>0</v>
      </c>
      <c r="Q143" s="211"/>
      <c r="R143" s="212">
        <f>SUM(R144:R153)</f>
        <v>0.024239999999999998</v>
      </c>
      <c r="S143" s="211"/>
      <c r="T143" s="213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120</v>
      </c>
      <c r="BK143" s="216">
        <f>SUM(BK144:BK153)</f>
        <v>0</v>
      </c>
    </row>
    <row r="144" s="2" customFormat="1" ht="24.15" customHeight="1">
      <c r="A144" s="39"/>
      <c r="B144" s="40"/>
      <c r="C144" s="219" t="s">
        <v>162</v>
      </c>
      <c r="D144" s="219" t="s">
        <v>122</v>
      </c>
      <c r="E144" s="220" t="s">
        <v>593</v>
      </c>
      <c r="F144" s="221" t="s">
        <v>594</v>
      </c>
      <c r="G144" s="222" t="s">
        <v>453</v>
      </c>
      <c r="H144" s="223">
        <v>8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0.0020799999999999998</v>
      </c>
      <c r="R144" s="228">
        <f>Q144*H144</f>
        <v>0.016639999999999999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127</v>
      </c>
      <c r="AT144" s="230" t="s">
        <v>122</v>
      </c>
      <c r="AU144" s="230" t="s">
        <v>86</v>
      </c>
      <c r="AY144" s="18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127</v>
      </c>
      <c r="BM144" s="230" t="s">
        <v>595</v>
      </c>
    </row>
    <row r="145" s="2" customFormat="1">
      <c r="A145" s="39"/>
      <c r="B145" s="40"/>
      <c r="C145" s="41"/>
      <c r="D145" s="232" t="s">
        <v>129</v>
      </c>
      <c r="E145" s="41"/>
      <c r="F145" s="233" t="s">
        <v>596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129</v>
      </c>
      <c r="AU145" s="18" t="s">
        <v>86</v>
      </c>
    </row>
    <row r="146" s="2" customFormat="1">
      <c r="A146" s="39"/>
      <c r="B146" s="40"/>
      <c r="C146" s="41"/>
      <c r="D146" s="232" t="s">
        <v>156</v>
      </c>
      <c r="E146" s="41"/>
      <c r="F146" s="271" t="s">
        <v>597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86</v>
      </c>
    </row>
    <row r="147" s="13" customFormat="1">
      <c r="A147" s="13"/>
      <c r="B147" s="239"/>
      <c r="C147" s="240"/>
      <c r="D147" s="232" t="s">
        <v>133</v>
      </c>
      <c r="E147" s="241" t="s">
        <v>1</v>
      </c>
      <c r="F147" s="242" t="s">
        <v>588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133</v>
      </c>
      <c r="AU147" s="248" t="s">
        <v>86</v>
      </c>
      <c r="AV147" s="13" t="s">
        <v>84</v>
      </c>
      <c r="AW147" s="13" t="s">
        <v>33</v>
      </c>
      <c r="AX147" s="13" t="s">
        <v>76</v>
      </c>
      <c r="AY147" s="248" t="s">
        <v>120</v>
      </c>
    </row>
    <row r="148" s="14" customFormat="1">
      <c r="A148" s="14"/>
      <c r="B148" s="249"/>
      <c r="C148" s="250"/>
      <c r="D148" s="232" t="s">
        <v>133</v>
      </c>
      <c r="E148" s="251" t="s">
        <v>1</v>
      </c>
      <c r="F148" s="252" t="s">
        <v>598</v>
      </c>
      <c r="G148" s="250"/>
      <c r="H148" s="253">
        <v>8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133</v>
      </c>
      <c r="AU148" s="259" t="s">
        <v>86</v>
      </c>
      <c r="AV148" s="14" t="s">
        <v>86</v>
      </c>
      <c r="AW148" s="14" t="s">
        <v>33</v>
      </c>
      <c r="AX148" s="14" t="s">
        <v>84</v>
      </c>
      <c r="AY148" s="259" t="s">
        <v>120</v>
      </c>
    </row>
    <row r="149" s="2" customFormat="1" ht="24.15" customHeight="1">
      <c r="A149" s="39"/>
      <c r="B149" s="40"/>
      <c r="C149" s="219" t="s">
        <v>168</v>
      </c>
      <c r="D149" s="219" t="s">
        <v>122</v>
      </c>
      <c r="E149" s="220" t="s">
        <v>599</v>
      </c>
      <c r="F149" s="221" t="s">
        <v>600</v>
      </c>
      <c r="G149" s="222" t="s">
        <v>453</v>
      </c>
      <c r="H149" s="223">
        <v>8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0.00095</v>
      </c>
      <c r="R149" s="228">
        <f>Q149*H149</f>
        <v>0.0076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127</v>
      </c>
      <c r="AT149" s="230" t="s">
        <v>122</v>
      </c>
      <c r="AU149" s="230" t="s">
        <v>86</v>
      </c>
      <c r="AY149" s="18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127</v>
      </c>
      <c r="BM149" s="230" t="s">
        <v>601</v>
      </c>
    </row>
    <row r="150" s="2" customFormat="1">
      <c r="A150" s="39"/>
      <c r="B150" s="40"/>
      <c r="C150" s="41"/>
      <c r="D150" s="232" t="s">
        <v>129</v>
      </c>
      <c r="E150" s="41"/>
      <c r="F150" s="233" t="s">
        <v>602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129</v>
      </c>
      <c r="AU150" s="18" t="s">
        <v>86</v>
      </c>
    </row>
    <row r="151" s="2" customFormat="1">
      <c r="A151" s="39"/>
      <c r="B151" s="40"/>
      <c r="C151" s="41"/>
      <c r="D151" s="232" t="s">
        <v>156</v>
      </c>
      <c r="E151" s="41"/>
      <c r="F151" s="271" t="s">
        <v>603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156</v>
      </c>
      <c r="AU151" s="18" t="s">
        <v>86</v>
      </c>
    </row>
    <row r="152" s="13" customFormat="1">
      <c r="A152" s="13"/>
      <c r="B152" s="239"/>
      <c r="C152" s="240"/>
      <c r="D152" s="232" t="s">
        <v>133</v>
      </c>
      <c r="E152" s="241" t="s">
        <v>1</v>
      </c>
      <c r="F152" s="242" t="s">
        <v>588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133</v>
      </c>
      <c r="AU152" s="248" t="s">
        <v>86</v>
      </c>
      <c r="AV152" s="13" t="s">
        <v>84</v>
      </c>
      <c r="AW152" s="13" t="s">
        <v>33</v>
      </c>
      <c r="AX152" s="13" t="s">
        <v>76</v>
      </c>
      <c r="AY152" s="248" t="s">
        <v>120</v>
      </c>
    </row>
    <row r="153" s="14" customFormat="1">
      <c r="A153" s="14"/>
      <c r="B153" s="249"/>
      <c r="C153" s="250"/>
      <c r="D153" s="232" t="s">
        <v>133</v>
      </c>
      <c r="E153" s="251" t="s">
        <v>1</v>
      </c>
      <c r="F153" s="252" t="s">
        <v>598</v>
      </c>
      <c r="G153" s="250"/>
      <c r="H153" s="253">
        <v>8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133</v>
      </c>
      <c r="AU153" s="259" t="s">
        <v>86</v>
      </c>
      <c r="AV153" s="14" t="s">
        <v>86</v>
      </c>
      <c r="AW153" s="14" t="s">
        <v>33</v>
      </c>
      <c r="AX153" s="14" t="s">
        <v>84</v>
      </c>
      <c r="AY153" s="259" t="s">
        <v>120</v>
      </c>
    </row>
    <row r="154" s="12" customFormat="1" ht="22.8" customHeight="1">
      <c r="A154" s="12"/>
      <c r="B154" s="203"/>
      <c r="C154" s="204"/>
      <c r="D154" s="205" t="s">
        <v>75</v>
      </c>
      <c r="E154" s="217" t="s">
        <v>192</v>
      </c>
      <c r="F154" s="217" t="s">
        <v>520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SUM(P155:P296)</f>
        <v>0</v>
      </c>
      <c r="Q154" s="211"/>
      <c r="R154" s="212">
        <f>SUM(R155:R296)</f>
        <v>11.668752</v>
      </c>
      <c r="S154" s="211"/>
      <c r="T154" s="213">
        <f>SUM(T155:T296)</f>
        <v>9.8140000000000001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84</v>
      </c>
      <c r="AT154" s="215" t="s">
        <v>75</v>
      </c>
      <c r="AU154" s="215" t="s">
        <v>84</v>
      </c>
      <c r="AY154" s="214" t="s">
        <v>120</v>
      </c>
      <c r="BK154" s="216">
        <f>SUM(BK155:BK296)</f>
        <v>0</v>
      </c>
    </row>
    <row r="155" s="2" customFormat="1" ht="37.8" customHeight="1">
      <c r="A155" s="39"/>
      <c r="B155" s="40"/>
      <c r="C155" s="219" t="s">
        <v>179</v>
      </c>
      <c r="D155" s="219" t="s">
        <v>122</v>
      </c>
      <c r="E155" s="220" t="s">
        <v>604</v>
      </c>
      <c r="F155" s="221" t="s">
        <v>605</v>
      </c>
      <c r="G155" s="222" t="s">
        <v>182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0.11379</v>
      </c>
      <c r="R155" s="228">
        <f>Q155*H155</f>
        <v>0.11379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127</v>
      </c>
      <c r="AT155" s="230" t="s">
        <v>122</v>
      </c>
      <c r="AU155" s="230" t="s">
        <v>86</v>
      </c>
      <c r="AY155" s="18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127</v>
      </c>
      <c r="BM155" s="230" t="s">
        <v>606</v>
      </c>
    </row>
    <row r="156" s="2" customFormat="1">
      <c r="A156" s="39"/>
      <c r="B156" s="40"/>
      <c r="C156" s="41"/>
      <c r="D156" s="232" t="s">
        <v>129</v>
      </c>
      <c r="E156" s="41"/>
      <c r="F156" s="233" t="s">
        <v>607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129</v>
      </c>
      <c r="AU156" s="18" t="s">
        <v>86</v>
      </c>
    </row>
    <row r="157" s="2" customFormat="1">
      <c r="A157" s="39"/>
      <c r="B157" s="40"/>
      <c r="C157" s="41"/>
      <c r="D157" s="232" t="s">
        <v>156</v>
      </c>
      <c r="E157" s="41"/>
      <c r="F157" s="271" t="s">
        <v>608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86</v>
      </c>
    </row>
    <row r="158" s="2" customFormat="1" ht="24.15" customHeight="1">
      <c r="A158" s="39"/>
      <c r="B158" s="40"/>
      <c r="C158" s="219" t="s">
        <v>187</v>
      </c>
      <c r="D158" s="219" t="s">
        <v>122</v>
      </c>
      <c r="E158" s="220" t="s">
        <v>609</v>
      </c>
      <c r="F158" s="221" t="s">
        <v>610</v>
      </c>
      <c r="G158" s="222" t="s">
        <v>453</v>
      </c>
      <c r="H158" s="223">
        <v>8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8.0000000000000007E-05</v>
      </c>
      <c r="R158" s="228">
        <f>Q158*H158</f>
        <v>0.00064000000000000005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127</v>
      </c>
      <c r="AT158" s="230" t="s">
        <v>122</v>
      </c>
      <c r="AU158" s="230" t="s">
        <v>86</v>
      </c>
      <c r="AY158" s="18" t="s">
        <v>120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127</v>
      </c>
      <c r="BM158" s="230" t="s">
        <v>611</v>
      </c>
    </row>
    <row r="159" s="2" customFormat="1">
      <c r="A159" s="39"/>
      <c r="B159" s="40"/>
      <c r="C159" s="41"/>
      <c r="D159" s="232" t="s">
        <v>129</v>
      </c>
      <c r="E159" s="41"/>
      <c r="F159" s="233" t="s">
        <v>612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129</v>
      </c>
      <c r="AU159" s="18" t="s">
        <v>86</v>
      </c>
    </row>
    <row r="160" s="2" customFormat="1">
      <c r="A160" s="39"/>
      <c r="B160" s="40"/>
      <c r="C160" s="41"/>
      <c r="D160" s="232" t="s">
        <v>156</v>
      </c>
      <c r="E160" s="41"/>
      <c r="F160" s="271" t="s">
        <v>613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86</v>
      </c>
    </row>
    <row r="161" s="13" customFormat="1">
      <c r="A161" s="13"/>
      <c r="B161" s="239"/>
      <c r="C161" s="240"/>
      <c r="D161" s="232" t="s">
        <v>133</v>
      </c>
      <c r="E161" s="241" t="s">
        <v>1</v>
      </c>
      <c r="F161" s="242" t="s">
        <v>588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133</v>
      </c>
      <c r="AU161" s="248" t="s">
        <v>86</v>
      </c>
      <c r="AV161" s="13" t="s">
        <v>84</v>
      </c>
      <c r="AW161" s="13" t="s">
        <v>33</v>
      </c>
      <c r="AX161" s="13" t="s">
        <v>76</v>
      </c>
      <c r="AY161" s="248" t="s">
        <v>120</v>
      </c>
    </row>
    <row r="162" s="14" customFormat="1">
      <c r="A162" s="14"/>
      <c r="B162" s="249"/>
      <c r="C162" s="250"/>
      <c r="D162" s="232" t="s">
        <v>133</v>
      </c>
      <c r="E162" s="251" t="s">
        <v>1</v>
      </c>
      <c r="F162" s="252" t="s">
        <v>598</v>
      </c>
      <c r="G162" s="250"/>
      <c r="H162" s="253">
        <v>8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133</v>
      </c>
      <c r="AU162" s="259" t="s">
        <v>86</v>
      </c>
      <c r="AV162" s="14" t="s">
        <v>86</v>
      </c>
      <c r="AW162" s="14" t="s">
        <v>33</v>
      </c>
      <c r="AX162" s="14" t="s">
        <v>84</v>
      </c>
      <c r="AY162" s="259" t="s">
        <v>120</v>
      </c>
    </row>
    <row r="163" s="2" customFormat="1" ht="33" customHeight="1">
      <c r="A163" s="39"/>
      <c r="B163" s="40"/>
      <c r="C163" s="219" t="s">
        <v>192</v>
      </c>
      <c r="D163" s="219" t="s">
        <v>122</v>
      </c>
      <c r="E163" s="220" t="s">
        <v>614</v>
      </c>
      <c r="F163" s="221" t="s">
        <v>615</v>
      </c>
      <c r="G163" s="222" t="s">
        <v>125</v>
      </c>
      <c r="H163" s="223">
        <v>110.8</v>
      </c>
      <c r="I163" s="224"/>
      <c r="J163" s="225">
        <f>ROUND(I163*H163,2)</f>
        <v>0</v>
      </c>
      <c r="K163" s="221" t="s">
        <v>126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0.070000000000000007</v>
      </c>
      <c r="T163" s="229">
        <f>S163*H163</f>
        <v>7.7560000000000002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127</v>
      </c>
      <c r="AT163" s="230" t="s">
        <v>122</v>
      </c>
      <c r="AU163" s="230" t="s">
        <v>86</v>
      </c>
      <c r="AY163" s="18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127</v>
      </c>
      <c r="BM163" s="230" t="s">
        <v>616</v>
      </c>
    </row>
    <row r="164" s="2" customFormat="1">
      <c r="A164" s="39"/>
      <c r="B164" s="40"/>
      <c r="C164" s="41"/>
      <c r="D164" s="232" t="s">
        <v>129</v>
      </c>
      <c r="E164" s="41"/>
      <c r="F164" s="233" t="s">
        <v>617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129</v>
      </c>
      <c r="AU164" s="18" t="s">
        <v>86</v>
      </c>
    </row>
    <row r="165" s="2" customFormat="1">
      <c r="A165" s="39"/>
      <c r="B165" s="40"/>
      <c r="C165" s="41"/>
      <c r="D165" s="237" t="s">
        <v>131</v>
      </c>
      <c r="E165" s="41"/>
      <c r="F165" s="238" t="s">
        <v>618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131</v>
      </c>
      <c r="AU165" s="18" t="s">
        <v>86</v>
      </c>
    </row>
    <row r="166" s="13" customFormat="1">
      <c r="A166" s="13"/>
      <c r="B166" s="239"/>
      <c r="C166" s="240"/>
      <c r="D166" s="232" t="s">
        <v>133</v>
      </c>
      <c r="E166" s="241" t="s">
        <v>1</v>
      </c>
      <c r="F166" s="242" t="s">
        <v>619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133</v>
      </c>
      <c r="AU166" s="248" t="s">
        <v>86</v>
      </c>
      <c r="AV166" s="13" t="s">
        <v>84</v>
      </c>
      <c r="AW166" s="13" t="s">
        <v>33</v>
      </c>
      <c r="AX166" s="13" t="s">
        <v>76</v>
      </c>
      <c r="AY166" s="248" t="s">
        <v>120</v>
      </c>
    </row>
    <row r="167" s="14" customFormat="1">
      <c r="A167" s="14"/>
      <c r="B167" s="249"/>
      <c r="C167" s="250"/>
      <c r="D167" s="232" t="s">
        <v>133</v>
      </c>
      <c r="E167" s="251" t="s">
        <v>1</v>
      </c>
      <c r="F167" s="252" t="s">
        <v>620</v>
      </c>
      <c r="G167" s="250"/>
      <c r="H167" s="253">
        <v>110.8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133</v>
      </c>
      <c r="AU167" s="259" t="s">
        <v>86</v>
      </c>
      <c r="AV167" s="14" t="s">
        <v>86</v>
      </c>
      <c r="AW167" s="14" t="s">
        <v>33</v>
      </c>
      <c r="AX167" s="14" t="s">
        <v>84</v>
      </c>
      <c r="AY167" s="259" t="s">
        <v>120</v>
      </c>
    </row>
    <row r="168" s="2" customFormat="1" ht="24.15" customHeight="1">
      <c r="A168" s="39"/>
      <c r="B168" s="40"/>
      <c r="C168" s="219" t="s">
        <v>197</v>
      </c>
      <c r="D168" s="219" t="s">
        <v>122</v>
      </c>
      <c r="E168" s="220" t="s">
        <v>621</v>
      </c>
      <c r="F168" s="221" t="s">
        <v>622</v>
      </c>
      <c r="G168" s="222" t="s">
        <v>125</v>
      </c>
      <c r="H168" s="223">
        <v>29.399999999999999</v>
      </c>
      <c r="I168" s="224"/>
      <c r="J168" s="225">
        <f>ROUND(I168*H168,2)</f>
        <v>0</v>
      </c>
      <c r="K168" s="221" t="s">
        <v>126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0.070000000000000007</v>
      </c>
      <c r="T168" s="229">
        <f>S168*H168</f>
        <v>2.0580000000000003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127</v>
      </c>
      <c r="AT168" s="230" t="s">
        <v>122</v>
      </c>
      <c r="AU168" s="230" t="s">
        <v>86</v>
      </c>
      <c r="AY168" s="18" t="s">
        <v>120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127</v>
      </c>
      <c r="BM168" s="230" t="s">
        <v>623</v>
      </c>
    </row>
    <row r="169" s="2" customFormat="1">
      <c r="A169" s="39"/>
      <c r="B169" s="40"/>
      <c r="C169" s="41"/>
      <c r="D169" s="232" t="s">
        <v>129</v>
      </c>
      <c r="E169" s="41"/>
      <c r="F169" s="233" t="s">
        <v>624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129</v>
      </c>
      <c r="AU169" s="18" t="s">
        <v>86</v>
      </c>
    </row>
    <row r="170" s="2" customFormat="1">
      <c r="A170" s="39"/>
      <c r="B170" s="40"/>
      <c r="C170" s="41"/>
      <c r="D170" s="237" t="s">
        <v>131</v>
      </c>
      <c r="E170" s="41"/>
      <c r="F170" s="238" t="s">
        <v>625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131</v>
      </c>
      <c r="AU170" s="18" t="s">
        <v>86</v>
      </c>
    </row>
    <row r="171" s="13" customFormat="1">
      <c r="A171" s="13"/>
      <c r="B171" s="239"/>
      <c r="C171" s="240"/>
      <c r="D171" s="232" t="s">
        <v>133</v>
      </c>
      <c r="E171" s="241" t="s">
        <v>1</v>
      </c>
      <c r="F171" s="242" t="s">
        <v>619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133</v>
      </c>
      <c r="AU171" s="248" t="s">
        <v>86</v>
      </c>
      <c r="AV171" s="13" t="s">
        <v>84</v>
      </c>
      <c r="AW171" s="13" t="s">
        <v>33</v>
      </c>
      <c r="AX171" s="13" t="s">
        <v>76</v>
      </c>
      <c r="AY171" s="248" t="s">
        <v>120</v>
      </c>
    </row>
    <row r="172" s="14" customFormat="1">
      <c r="A172" s="14"/>
      <c r="B172" s="249"/>
      <c r="C172" s="250"/>
      <c r="D172" s="232" t="s">
        <v>133</v>
      </c>
      <c r="E172" s="251" t="s">
        <v>1</v>
      </c>
      <c r="F172" s="252" t="s">
        <v>626</v>
      </c>
      <c r="G172" s="250"/>
      <c r="H172" s="253">
        <v>29.399999999999999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133</v>
      </c>
      <c r="AU172" s="259" t="s">
        <v>86</v>
      </c>
      <c r="AV172" s="14" t="s">
        <v>86</v>
      </c>
      <c r="AW172" s="14" t="s">
        <v>33</v>
      </c>
      <c r="AX172" s="14" t="s">
        <v>84</v>
      </c>
      <c r="AY172" s="259" t="s">
        <v>120</v>
      </c>
    </row>
    <row r="173" s="2" customFormat="1" ht="24.15" customHeight="1">
      <c r="A173" s="39"/>
      <c r="B173" s="40"/>
      <c r="C173" s="219" t="s">
        <v>204</v>
      </c>
      <c r="D173" s="219" t="s">
        <v>122</v>
      </c>
      <c r="E173" s="220" t="s">
        <v>627</v>
      </c>
      <c r="F173" s="221" t="s">
        <v>628</v>
      </c>
      <c r="G173" s="222" t="s">
        <v>125</v>
      </c>
      <c r="H173" s="223">
        <v>94.099999999999994</v>
      </c>
      <c r="I173" s="224"/>
      <c r="J173" s="225">
        <f>ROUND(I173*H173,2)</f>
        <v>0</v>
      </c>
      <c r="K173" s="221" t="s">
        <v>126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127</v>
      </c>
      <c r="AT173" s="230" t="s">
        <v>122</v>
      </c>
      <c r="AU173" s="230" t="s">
        <v>86</v>
      </c>
      <c r="AY173" s="18" t="s">
        <v>120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127</v>
      </c>
      <c r="BM173" s="230" t="s">
        <v>629</v>
      </c>
    </row>
    <row r="174" s="2" customFormat="1">
      <c r="A174" s="39"/>
      <c r="B174" s="40"/>
      <c r="C174" s="41"/>
      <c r="D174" s="232" t="s">
        <v>129</v>
      </c>
      <c r="E174" s="41"/>
      <c r="F174" s="233" t="s">
        <v>630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129</v>
      </c>
      <c r="AU174" s="18" t="s">
        <v>86</v>
      </c>
    </row>
    <row r="175" s="2" customFormat="1">
      <c r="A175" s="39"/>
      <c r="B175" s="40"/>
      <c r="C175" s="41"/>
      <c r="D175" s="237" t="s">
        <v>131</v>
      </c>
      <c r="E175" s="41"/>
      <c r="F175" s="238" t="s">
        <v>631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86</v>
      </c>
    </row>
    <row r="176" s="13" customFormat="1">
      <c r="A176" s="13"/>
      <c r="B176" s="239"/>
      <c r="C176" s="240"/>
      <c r="D176" s="232" t="s">
        <v>133</v>
      </c>
      <c r="E176" s="241" t="s">
        <v>1</v>
      </c>
      <c r="F176" s="242" t="s">
        <v>619</v>
      </c>
      <c r="G176" s="240"/>
      <c r="H176" s="241" t="s">
        <v>1</v>
      </c>
      <c r="I176" s="243"/>
      <c r="J176" s="240"/>
      <c r="K176" s="240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133</v>
      </c>
      <c r="AU176" s="248" t="s">
        <v>86</v>
      </c>
      <c r="AV176" s="13" t="s">
        <v>84</v>
      </c>
      <c r="AW176" s="13" t="s">
        <v>33</v>
      </c>
      <c r="AX176" s="13" t="s">
        <v>76</v>
      </c>
      <c r="AY176" s="248" t="s">
        <v>120</v>
      </c>
    </row>
    <row r="177" s="14" customFormat="1">
      <c r="A177" s="14"/>
      <c r="B177" s="249"/>
      <c r="C177" s="250"/>
      <c r="D177" s="232" t="s">
        <v>133</v>
      </c>
      <c r="E177" s="251" t="s">
        <v>1</v>
      </c>
      <c r="F177" s="252" t="s">
        <v>632</v>
      </c>
      <c r="G177" s="250"/>
      <c r="H177" s="253">
        <v>94.099999999999994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133</v>
      </c>
      <c r="AU177" s="259" t="s">
        <v>86</v>
      </c>
      <c r="AV177" s="14" t="s">
        <v>86</v>
      </c>
      <c r="AW177" s="14" t="s">
        <v>33</v>
      </c>
      <c r="AX177" s="14" t="s">
        <v>84</v>
      </c>
      <c r="AY177" s="259" t="s">
        <v>120</v>
      </c>
    </row>
    <row r="178" s="2" customFormat="1" ht="24.15" customHeight="1">
      <c r="A178" s="39"/>
      <c r="B178" s="40"/>
      <c r="C178" s="219" t="s">
        <v>8</v>
      </c>
      <c r="D178" s="219" t="s">
        <v>122</v>
      </c>
      <c r="E178" s="220" t="s">
        <v>633</v>
      </c>
      <c r="F178" s="221" t="s">
        <v>634</v>
      </c>
      <c r="G178" s="222" t="s">
        <v>125</v>
      </c>
      <c r="H178" s="223">
        <v>65.400000000000006</v>
      </c>
      <c r="I178" s="224"/>
      <c r="J178" s="225">
        <f>ROUND(I178*H178,2)</f>
        <v>0</v>
      </c>
      <c r="K178" s="221" t="s">
        <v>126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0.060429999999999998</v>
      </c>
      <c r="R178" s="228">
        <f>Q178*H178</f>
        <v>3.9521220000000001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127</v>
      </c>
      <c r="AT178" s="230" t="s">
        <v>122</v>
      </c>
      <c r="AU178" s="230" t="s">
        <v>86</v>
      </c>
      <c r="AY178" s="18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127</v>
      </c>
      <c r="BM178" s="230" t="s">
        <v>635</v>
      </c>
    </row>
    <row r="179" s="2" customFormat="1">
      <c r="A179" s="39"/>
      <c r="B179" s="40"/>
      <c r="C179" s="41"/>
      <c r="D179" s="232" t="s">
        <v>129</v>
      </c>
      <c r="E179" s="41"/>
      <c r="F179" s="233" t="s">
        <v>636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129</v>
      </c>
      <c r="AU179" s="18" t="s">
        <v>86</v>
      </c>
    </row>
    <row r="180" s="2" customFormat="1">
      <c r="A180" s="39"/>
      <c r="B180" s="40"/>
      <c r="C180" s="41"/>
      <c r="D180" s="237" t="s">
        <v>131</v>
      </c>
      <c r="E180" s="41"/>
      <c r="F180" s="238" t="s">
        <v>637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86</v>
      </c>
    </row>
    <row r="181" s="13" customFormat="1">
      <c r="A181" s="13"/>
      <c r="B181" s="239"/>
      <c r="C181" s="240"/>
      <c r="D181" s="232" t="s">
        <v>133</v>
      </c>
      <c r="E181" s="241" t="s">
        <v>1</v>
      </c>
      <c r="F181" s="242" t="s">
        <v>619</v>
      </c>
      <c r="G181" s="240"/>
      <c r="H181" s="241" t="s">
        <v>1</v>
      </c>
      <c r="I181" s="243"/>
      <c r="J181" s="240"/>
      <c r="K181" s="240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133</v>
      </c>
      <c r="AU181" s="248" t="s">
        <v>86</v>
      </c>
      <c r="AV181" s="13" t="s">
        <v>84</v>
      </c>
      <c r="AW181" s="13" t="s">
        <v>33</v>
      </c>
      <c r="AX181" s="13" t="s">
        <v>76</v>
      </c>
      <c r="AY181" s="248" t="s">
        <v>120</v>
      </c>
    </row>
    <row r="182" s="14" customFormat="1">
      <c r="A182" s="14"/>
      <c r="B182" s="249"/>
      <c r="C182" s="250"/>
      <c r="D182" s="232" t="s">
        <v>133</v>
      </c>
      <c r="E182" s="251" t="s">
        <v>1</v>
      </c>
      <c r="F182" s="252" t="s">
        <v>638</v>
      </c>
      <c r="G182" s="250"/>
      <c r="H182" s="253">
        <v>65.400000000000006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133</v>
      </c>
      <c r="AU182" s="259" t="s">
        <v>86</v>
      </c>
      <c r="AV182" s="14" t="s">
        <v>86</v>
      </c>
      <c r="AW182" s="14" t="s">
        <v>33</v>
      </c>
      <c r="AX182" s="14" t="s">
        <v>84</v>
      </c>
      <c r="AY182" s="259" t="s">
        <v>120</v>
      </c>
    </row>
    <row r="183" s="2" customFormat="1" ht="24.15" customHeight="1">
      <c r="A183" s="39"/>
      <c r="B183" s="40"/>
      <c r="C183" s="219" t="s">
        <v>213</v>
      </c>
      <c r="D183" s="219" t="s">
        <v>122</v>
      </c>
      <c r="E183" s="220" t="s">
        <v>639</v>
      </c>
      <c r="F183" s="221" t="s">
        <v>640</v>
      </c>
      <c r="G183" s="222" t="s">
        <v>125</v>
      </c>
      <c r="H183" s="223">
        <v>29.399999999999999</v>
      </c>
      <c r="I183" s="224"/>
      <c r="J183" s="225">
        <f>ROUND(I183*H183,2)</f>
        <v>0</v>
      </c>
      <c r="K183" s="221" t="s">
        <v>126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0.073300000000000004</v>
      </c>
      <c r="R183" s="228">
        <f>Q183*H183</f>
        <v>2.1550199999999999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127</v>
      </c>
      <c r="AT183" s="230" t="s">
        <v>122</v>
      </c>
      <c r="AU183" s="230" t="s">
        <v>86</v>
      </c>
      <c r="AY183" s="18" t="s">
        <v>120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127</v>
      </c>
      <c r="BM183" s="230" t="s">
        <v>641</v>
      </c>
    </row>
    <row r="184" s="2" customFormat="1">
      <c r="A184" s="39"/>
      <c r="B184" s="40"/>
      <c r="C184" s="41"/>
      <c r="D184" s="232" t="s">
        <v>129</v>
      </c>
      <c r="E184" s="41"/>
      <c r="F184" s="233" t="s">
        <v>642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129</v>
      </c>
      <c r="AU184" s="18" t="s">
        <v>86</v>
      </c>
    </row>
    <row r="185" s="2" customFormat="1">
      <c r="A185" s="39"/>
      <c r="B185" s="40"/>
      <c r="C185" s="41"/>
      <c r="D185" s="237" t="s">
        <v>131</v>
      </c>
      <c r="E185" s="41"/>
      <c r="F185" s="238" t="s">
        <v>643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86</v>
      </c>
    </row>
    <row r="186" s="13" customFormat="1">
      <c r="A186" s="13"/>
      <c r="B186" s="239"/>
      <c r="C186" s="240"/>
      <c r="D186" s="232" t="s">
        <v>133</v>
      </c>
      <c r="E186" s="241" t="s">
        <v>1</v>
      </c>
      <c r="F186" s="242" t="s">
        <v>619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133</v>
      </c>
      <c r="AU186" s="248" t="s">
        <v>86</v>
      </c>
      <c r="AV186" s="13" t="s">
        <v>84</v>
      </c>
      <c r="AW186" s="13" t="s">
        <v>33</v>
      </c>
      <c r="AX186" s="13" t="s">
        <v>76</v>
      </c>
      <c r="AY186" s="248" t="s">
        <v>120</v>
      </c>
    </row>
    <row r="187" s="14" customFormat="1">
      <c r="A187" s="14"/>
      <c r="B187" s="249"/>
      <c r="C187" s="250"/>
      <c r="D187" s="232" t="s">
        <v>133</v>
      </c>
      <c r="E187" s="251" t="s">
        <v>1</v>
      </c>
      <c r="F187" s="252" t="s">
        <v>626</v>
      </c>
      <c r="G187" s="250"/>
      <c r="H187" s="253">
        <v>29.399999999999999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133</v>
      </c>
      <c r="AU187" s="259" t="s">
        <v>86</v>
      </c>
      <c r="AV187" s="14" t="s">
        <v>86</v>
      </c>
      <c r="AW187" s="14" t="s">
        <v>33</v>
      </c>
      <c r="AX187" s="14" t="s">
        <v>84</v>
      </c>
      <c r="AY187" s="259" t="s">
        <v>120</v>
      </c>
    </row>
    <row r="188" s="2" customFormat="1" ht="24.15" customHeight="1">
      <c r="A188" s="39"/>
      <c r="B188" s="40"/>
      <c r="C188" s="219" t="s">
        <v>218</v>
      </c>
      <c r="D188" s="219" t="s">
        <v>122</v>
      </c>
      <c r="E188" s="220" t="s">
        <v>644</v>
      </c>
      <c r="F188" s="221" t="s">
        <v>645</v>
      </c>
      <c r="G188" s="222" t="s">
        <v>125</v>
      </c>
      <c r="H188" s="223">
        <v>45.399999999999999</v>
      </c>
      <c r="I188" s="224"/>
      <c r="J188" s="225">
        <f>ROUND(I188*H188,2)</f>
        <v>0</v>
      </c>
      <c r="K188" s="221" t="s">
        <v>126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0.060900000000000003</v>
      </c>
      <c r="R188" s="228">
        <f>Q188*H188</f>
        <v>2.7648600000000001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127</v>
      </c>
      <c r="AT188" s="230" t="s">
        <v>122</v>
      </c>
      <c r="AU188" s="230" t="s">
        <v>86</v>
      </c>
      <c r="AY188" s="18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127</v>
      </c>
      <c r="BM188" s="230" t="s">
        <v>646</v>
      </c>
    </row>
    <row r="189" s="2" customFormat="1">
      <c r="A189" s="39"/>
      <c r="B189" s="40"/>
      <c r="C189" s="41"/>
      <c r="D189" s="232" t="s">
        <v>129</v>
      </c>
      <c r="E189" s="41"/>
      <c r="F189" s="233" t="s">
        <v>647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129</v>
      </c>
      <c r="AU189" s="18" t="s">
        <v>86</v>
      </c>
    </row>
    <row r="190" s="2" customFormat="1">
      <c r="A190" s="39"/>
      <c r="B190" s="40"/>
      <c r="C190" s="41"/>
      <c r="D190" s="237" t="s">
        <v>131</v>
      </c>
      <c r="E190" s="41"/>
      <c r="F190" s="238" t="s">
        <v>648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86</v>
      </c>
    </row>
    <row r="191" s="13" customFormat="1">
      <c r="A191" s="13"/>
      <c r="B191" s="239"/>
      <c r="C191" s="240"/>
      <c r="D191" s="232" t="s">
        <v>133</v>
      </c>
      <c r="E191" s="241" t="s">
        <v>1</v>
      </c>
      <c r="F191" s="242" t="s">
        <v>619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133</v>
      </c>
      <c r="AU191" s="248" t="s">
        <v>86</v>
      </c>
      <c r="AV191" s="13" t="s">
        <v>84</v>
      </c>
      <c r="AW191" s="13" t="s">
        <v>33</v>
      </c>
      <c r="AX191" s="13" t="s">
        <v>76</v>
      </c>
      <c r="AY191" s="248" t="s">
        <v>120</v>
      </c>
    </row>
    <row r="192" s="14" customFormat="1">
      <c r="A192" s="14"/>
      <c r="B192" s="249"/>
      <c r="C192" s="250"/>
      <c r="D192" s="232" t="s">
        <v>133</v>
      </c>
      <c r="E192" s="251" t="s">
        <v>1</v>
      </c>
      <c r="F192" s="252" t="s">
        <v>649</v>
      </c>
      <c r="G192" s="250"/>
      <c r="H192" s="253">
        <v>45.399999999999999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133</v>
      </c>
      <c r="AU192" s="259" t="s">
        <v>86</v>
      </c>
      <c r="AV192" s="14" t="s">
        <v>86</v>
      </c>
      <c r="AW192" s="14" t="s">
        <v>33</v>
      </c>
      <c r="AX192" s="14" t="s">
        <v>84</v>
      </c>
      <c r="AY192" s="259" t="s">
        <v>120</v>
      </c>
    </row>
    <row r="193" s="2" customFormat="1" ht="24.15" customHeight="1">
      <c r="A193" s="39"/>
      <c r="B193" s="40"/>
      <c r="C193" s="219" t="s">
        <v>223</v>
      </c>
      <c r="D193" s="219" t="s">
        <v>122</v>
      </c>
      <c r="E193" s="220" t="s">
        <v>650</v>
      </c>
      <c r="F193" s="221" t="s">
        <v>651</v>
      </c>
      <c r="G193" s="222" t="s">
        <v>125</v>
      </c>
      <c r="H193" s="223">
        <v>94.099999999999994</v>
      </c>
      <c r="I193" s="224"/>
      <c r="J193" s="225">
        <f>ROUND(I193*H193,2)</f>
        <v>0</v>
      </c>
      <c r="K193" s="221" t="s">
        <v>126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127</v>
      </c>
      <c r="AT193" s="230" t="s">
        <v>122</v>
      </c>
      <c r="AU193" s="230" t="s">
        <v>86</v>
      </c>
      <c r="AY193" s="18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127</v>
      </c>
      <c r="BM193" s="230" t="s">
        <v>652</v>
      </c>
    </row>
    <row r="194" s="2" customFormat="1">
      <c r="A194" s="39"/>
      <c r="B194" s="40"/>
      <c r="C194" s="41"/>
      <c r="D194" s="232" t="s">
        <v>129</v>
      </c>
      <c r="E194" s="41"/>
      <c r="F194" s="233" t="s">
        <v>653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129</v>
      </c>
      <c r="AU194" s="18" t="s">
        <v>86</v>
      </c>
    </row>
    <row r="195" s="2" customFormat="1">
      <c r="A195" s="39"/>
      <c r="B195" s="40"/>
      <c r="C195" s="41"/>
      <c r="D195" s="237" t="s">
        <v>131</v>
      </c>
      <c r="E195" s="41"/>
      <c r="F195" s="238" t="s">
        <v>654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131</v>
      </c>
      <c r="AU195" s="18" t="s">
        <v>86</v>
      </c>
    </row>
    <row r="196" s="13" customFormat="1">
      <c r="A196" s="13"/>
      <c r="B196" s="239"/>
      <c r="C196" s="240"/>
      <c r="D196" s="232" t="s">
        <v>133</v>
      </c>
      <c r="E196" s="241" t="s">
        <v>1</v>
      </c>
      <c r="F196" s="242" t="s">
        <v>619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133</v>
      </c>
      <c r="AU196" s="248" t="s">
        <v>86</v>
      </c>
      <c r="AV196" s="13" t="s">
        <v>84</v>
      </c>
      <c r="AW196" s="13" t="s">
        <v>33</v>
      </c>
      <c r="AX196" s="13" t="s">
        <v>76</v>
      </c>
      <c r="AY196" s="248" t="s">
        <v>120</v>
      </c>
    </row>
    <row r="197" s="14" customFormat="1">
      <c r="A197" s="14"/>
      <c r="B197" s="249"/>
      <c r="C197" s="250"/>
      <c r="D197" s="232" t="s">
        <v>133</v>
      </c>
      <c r="E197" s="251" t="s">
        <v>1</v>
      </c>
      <c r="F197" s="252" t="s">
        <v>632</v>
      </c>
      <c r="G197" s="250"/>
      <c r="H197" s="253">
        <v>94.099999999999994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133</v>
      </c>
      <c r="AU197" s="259" t="s">
        <v>86</v>
      </c>
      <c r="AV197" s="14" t="s">
        <v>86</v>
      </c>
      <c r="AW197" s="14" t="s">
        <v>33</v>
      </c>
      <c r="AX197" s="14" t="s">
        <v>84</v>
      </c>
      <c r="AY197" s="259" t="s">
        <v>120</v>
      </c>
    </row>
    <row r="198" s="2" customFormat="1" ht="24.15" customHeight="1">
      <c r="A198" s="39"/>
      <c r="B198" s="40"/>
      <c r="C198" s="219" t="s">
        <v>228</v>
      </c>
      <c r="D198" s="219" t="s">
        <v>122</v>
      </c>
      <c r="E198" s="220" t="s">
        <v>655</v>
      </c>
      <c r="F198" s="221" t="s">
        <v>656</v>
      </c>
      <c r="G198" s="222" t="s">
        <v>125</v>
      </c>
      <c r="H198" s="223">
        <v>9.1999999999999993</v>
      </c>
      <c r="I198" s="224"/>
      <c r="J198" s="225">
        <f>ROUND(I198*H198,2)</f>
        <v>0</v>
      </c>
      <c r="K198" s="221" t="s">
        <v>126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127</v>
      </c>
      <c r="AT198" s="230" t="s">
        <v>122</v>
      </c>
      <c r="AU198" s="230" t="s">
        <v>86</v>
      </c>
      <c r="AY198" s="18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127</v>
      </c>
      <c r="BM198" s="230" t="s">
        <v>657</v>
      </c>
    </row>
    <row r="199" s="2" customFormat="1">
      <c r="A199" s="39"/>
      <c r="B199" s="40"/>
      <c r="C199" s="41"/>
      <c r="D199" s="232" t="s">
        <v>129</v>
      </c>
      <c r="E199" s="41"/>
      <c r="F199" s="233" t="s">
        <v>658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129</v>
      </c>
      <c r="AU199" s="18" t="s">
        <v>86</v>
      </c>
    </row>
    <row r="200" s="2" customFormat="1">
      <c r="A200" s="39"/>
      <c r="B200" s="40"/>
      <c r="C200" s="41"/>
      <c r="D200" s="237" t="s">
        <v>131</v>
      </c>
      <c r="E200" s="41"/>
      <c r="F200" s="238" t="s">
        <v>659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86</v>
      </c>
    </row>
    <row r="201" s="13" customFormat="1">
      <c r="A201" s="13"/>
      <c r="B201" s="239"/>
      <c r="C201" s="240"/>
      <c r="D201" s="232" t="s">
        <v>133</v>
      </c>
      <c r="E201" s="241" t="s">
        <v>1</v>
      </c>
      <c r="F201" s="242" t="s">
        <v>619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133</v>
      </c>
      <c r="AU201" s="248" t="s">
        <v>86</v>
      </c>
      <c r="AV201" s="13" t="s">
        <v>84</v>
      </c>
      <c r="AW201" s="13" t="s">
        <v>33</v>
      </c>
      <c r="AX201" s="13" t="s">
        <v>76</v>
      </c>
      <c r="AY201" s="248" t="s">
        <v>120</v>
      </c>
    </row>
    <row r="202" s="14" customFormat="1">
      <c r="A202" s="14"/>
      <c r="B202" s="249"/>
      <c r="C202" s="250"/>
      <c r="D202" s="232" t="s">
        <v>133</v>
      </c>
      <c r="E202" s="251" t="s">
        <v>1</v>
      </c>
      <c r="F202" s="252" t="s">
        <v>660</v>
      </c>
      <c r="G202" s="250"/>
      <c r="H202" s="253">
        <v>9.1999999999999993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133</v>
      </c>
      <c r="AU202" s="259" t="s">
        <v>86</v>
      </c>
      <c r="AV202" s="14" t="s">
        <v>86</v>
      </c>
      <c r="AW202" s="14" t="s">
        <v>33</v>
      </c>
      <c r="AX202" s="14" t="s">
        <v>84</v>
      </c>
      <c r="AY202" s="259" t="s">
        <v>120</v>
      </c>
    </row>
    <row r="203" s="2" customFormat="1" ht="21.75" customHeight="1">
      <c r="A203" s="39"/>
      <c r="B203" s="40"/>
      <c r="C203" s="219" t="s">
        <v>233</v>
      </c>
      <c r="D203" s="219" t="s">
        <v>122</v>
      </c>
      <c r="E203" s="220" t="s">
        <v>661</v>
      </c>
      <c r="F203" s="221" t="s">
        <v>662</v>
      </c>
      <c r="G203" s="222" t="s">
        <v>125</v>
      </c>
      <c r="H203" s="223">
        <v>65.400000000000006</v>
      </c>
      <c r="I203" s="224"/>
      <c r="J203" s="225">
        <f>ROUND(I203*H203,2)</f>
        <v>0</v>
      </c>
      <c r="K203" s="221" t="s">
        <v>126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0.0039699999999999996</v>
      </c>
      <c r="R203" s="228">
        <f>Q203*H203</f>
        <v>0.25963799999999998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127</v>
      </c>
      <c r="AT203" s="230" t="s">
        <v>122</v>
      </c>
      <c r="AU203" s="230" t="s">
        <v>86</v>
      </c>
      <c r="AY203" s="18" t="s">
        <v>120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127</v>
      </c>
      <c r="BM203" s="230" t="s">
        <v>663</v>
      </c>
    </row>
    <row r="204" s="2" customFormat="1">
      <c r="A204" s="39"/>
      <c r="B204" s="40"/>
      <c r="C204" s="41"/>
      <c r="D204" s="232" t="s">
        <v>129</v>
      </c>
      <c r="E204" s="41"/>
      <c r="F204" s="233" t="s">
        <v>664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129</v>
      </c>
      <c r="AU204" s="18" t="s">
        <v>86</v>
      </c>
    </row>
    <row r="205" s="2" customFormat="1">
      <c r="A205" s="39"/>
      <c r="B205" s="40"/>
      <c r="C205" s="41"/>
      <c r="D205" s="237" t="s">
        <v>131</v>
      </c>
      <c r="E205" s="41"/>
      <c r="F205" s="238" t="s">
        <v>665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131</v>
      </c>
      <c r="AU205" s="18" t="s">
        <v>86</v>
      </c>
    </row>
    <row r="206" s="13" customFormat="1">
      <c r="A206" s="13"/>
      <c r="B206" s="239"/>
      <c r="C206" s="240"/>
      <c r="D206" s="232" t="s">
        <v>133</v>
      </c>
      <c r="E206" s="241" t="s">
        <v>1</v>
      </c>
      <c r="F206" s="242" t="s">
        <v>619</v>
      </c>
      <c r="G206" s="240"/>
      <c r="H206" s="241" t="s">
        <v>1</v>
      </c>
      <c r="I206" s="243"/>
      <c r="J206" s="240"/>
      <c r="K206" s="240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133</v>
      </c>
      <c r="AU206" s="248" t="s">
        <v>86</v>
      </c>
      <c r="AV206" s="13" t="s">
        <v>84</v>
      </c>
      <c r="AW206" s="13" t="s">
        <v>33</v>
      </c>
      <c r="AX206" s="13" t="s">
        <v>76</v>
      </c>
      <c r="AY206" s="248" t="s">
        <v>120</v>
      </c>
    </row>
    <row r="207" s="14" customFormat="1">
      <c r="A207" s="14"/>
      <c r="B207" s="249"/>
      <c r="C207" s="250"/>
      <c r="D207" s="232" t="s">
        <v>133</v>
      </c>
      <c r="E207" s="251" t="s">
        <v>1</v>
      </c>
      <c r="F207" s="252" t="s">
        <v>638</v>
      </c>
      <c r="G207" s="250"/>
      <c r="H207" s="253">
        <v>65.400000000000006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133</v>
      </c>
      <c r="AU207" s="259" t="s">
        <v>86</v>
      </c>
      <c r="AV207" s="14" t="s">
        <v>86</v>
      </c>
      <c r="AW207" s="14" t="s">
        <v>33</v>
      </c>
      <c r="AX207" s="14" t="s">
        <v>84</v>
      </c>
      <c r="AY207" s="259" t="s">
        <v>120</v>
      </c>
    </row>
    <row r="208" s="2" customFormat="1" ht="24.15" customHeight="1">
      <c r="A208" s="39"/>
      <c r="B208" s="40"/>
      <c r="C208" s="219" t="s">
        <v>238</v>
      </c>
      <c r="D208" s="219" t="s">
        <v>122</v>
      </c>
      <c r="E208" s="220" t="s">
        <v>666</v>
      </c>
      <c r="F208" s="221" t="s">
        <v>667</v>
      </c>
      <c r="G208" s="222" t="s">
        <v>125</v>
      </c>
      <c r="H208" s="223">
        <v>29.399999999999999</v>
      </c>
      <c r="I208" s="224"/>
      <c r="J208" s="225">
        <f>ROUND(I208*H208,2)</f>
        <v>0</v>
      </c>
      <c r="K208" s="221" t="s">
        <v>126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0.0042700000000000004</v>
      </c>
      <c r="R208" s="228">
        <f>Q208*H208</f>
        <v>0.12553800000000001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127</v>
      </c>
      <c r="AT208" s="230" t="s">
        <v>122</v>
      </c>
      <c r="AU208" s="230" t="s">
        <v>86</v>
      </c>
      <c r="AY208" s="18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127</v>
      </c>
      <c r="BM208" s="230" t="s">
        <v>668</v>
      </c>
    </row>
    <row r="209" s="2" customFormat="1">
      <c r="A209" s="39"/>
      <c r="B209" s="40"/>
      <c r="C209" s="41"/>
      <c r="D209" s="232" t="s">
        <v>129</v>
      </c>
      <c r="E209" s="41"/>
      <c r="F209" s="233" t="s">
        <v>669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129</v>
      </c>
      <c r="AU209" s="18" t="s">
        <v>86</v>
      </c>
    </row>
    <row r="210" s="2" customFormat="1">
      <c r="A210" s="39"/>
      <c r="B210" s="40"/>
      <c r="C210" s="41"/>
      <c r="D210" s="237" t="s">
        <v>131</v>
      </c>
      <c r="E210" s="41"/>
      <c r="F210" s="238" t="s">
        <v>670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86</v>
      </c>
    </row>
    <row r="211" s="13" customFormat="1">
      <c r="A211" s="13"/>
      <c r="B211" s="239"/>
      <c r="C211" s="240"/>
      <c r="D211" s="232" t="s">
        <v>133</v>
      </c>
      <c r="E211" s="241" t="s">
        <v>1</v>
      </c>
      <c r="F211" s="242" t="s">
        <v>619</v>
      </c>
      <c r="G211" s="240"/>
      <c r="H211" s="241" t="s">
        <v>1</v>
      </c>
      <c r="I211" s="243"/>
      <c r="J211" s="240"/>
      <c r="K211" s="240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133</v>
      </c>
      <c r="AU211" s="248" t="s">
        <v>86</v>
      </c>
      <c r="AV211" s="13" t="s">
        <v>84</v>
      </c>
      <c r="AW211" s="13" t="s">
        <v>33</v>
      </c>
      <c r="AX211" s="13" t="s">
        <v>76</v>
      </c>
      <c r="AY211" s="248" t="s">
        <v>120</v>
      </c>
    </row>
    <row r="212" s="14" customFormat="1">
      <c r="A212" s="14"/>
      <c r="B212" s="249"/>
      <c r="C212" s="250"/>
      <c r="D212" s="232" t="s">
        <v>133</v>
      </c>
      <c r="E212" s="251" t="s">
        <v>1</v>
      </c>
      <c r="F212" s="252" t="s">
        <v>626</v>
      </c>
      <c r="G212" s="250"/>
      <c r="H212" s="253">
        <v>29.399999999999999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133</v>
      </c>
      <c r="AU212" s="259" t="s">
        <v>86</v>
      </c>
      <c r="AV212" s="14" t="s">
        <v>86</v>
      </c>
      <c r="AW212" s="14" t="s">
        <v>33</v>
      </c>
      <c r="AX212" s="14" t="s">
        <v>84</v>
      </c>
      <c r="AY212" s="259" t="s">
        <v>120</v>
      </c>
    </row>
    <row r="213" s="2" customFormat="1" ht="24.15" customHeight="1">
      <c r="A213" s="39"/>
      <c r="B213" s="40"/>
      <c r="C213" s="219" t="s">
        <v>243</v>
      </c>
      <c r="D213" s="219" t="s">
        <v>122</v>
      </c>
      <c r="E213" s="220" t="s">
        <v>671</v>
      </c>
      <c r="F213" s="221" t="s">
        <v>672</v>
      </c>
      <c r="G213" s="222" t="s">
        <v>125</v>
      </c>
      <c r="H213" s="223">
        <v>45.399999999999999</v>
      </c>
      <c r="I213" s="224"/>
      <c r="J213" s="225">
        <f>ROUND(I213*H213,2)</f>
        <v>0</v>
      </c>
      <c r="K213" s="221" t="s">
        <v>126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0.0035899999999999999</v>
      </c>
      <c r="R213" s="228">
        <f>Q213*H213</f>
        <v>0.16298599999999999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127</v>
      </c>
      <c r="AT213" s="230" t="s">
        <v>122</v>
      </c>
      <c r="AU213" s="230" t="s">
        <v>86</v>
      </c>
      <c r="AY213" s="18" t="s">
        <v>120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127</v>
      </c>
      <c r="BM213" s="230" t="s">
        <v>673</v>
      </c>
    </row>
    <row r="214" s="2" customFormat="1">
      <c r="A214" s="39"/>
      <c r="B214" s="40"/>
      <c r="C214" s="41"/>
      <c r="D214" s="232" t="s">
        <v>129</v>
      </c>
      <c r="E214" s="41"/>
      <c r="F214" s="233" t="s">
        <v>674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129</v>
      </c>
      <c r="AU214" s="18" t="s">
        <v>86</v>
      </c>
    </row>
    <row r="215" s="2" customFormat="1">
      <c r="A215" s="39"/>
      <c r="B215" s="40"/>
      <c r="C215" s="41"/>
      <c r="D215" s="237" t="s">
        <v>131</v>
      </c>
      <c r="E215" s="41"/>
      <c r="F215" s="238" t="s">
        <v>675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131</v>
      </c>
      <c r="AU215" s="18" t="s">
        <v>86</v>
      </c>
    </row>
    <row r="216" s="13" customFormat="1">
      <c r="A216" s="13"/>
      <c r="B216" s="239"/>
      <c r="C216" s="240"/>
      <c r="D216" s="232" t="s">
        <v>133</v>
      </c>
      <c r="E216" s="241" t="s">
        <v>1</v>
      </c>
      <c r="F216" s="242" t="s">
        <v>619</v>
      </c>
      <c r="G216" s="240"/>
      <c r="H216" s="241" t="s">
        <v>1</v>
      </c>
      <c r="I216" s="243"/>
      <c r="J216" s="240"/>
      <c r="K216" s="240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133</v>
      </c>
      <c r="AU216" s="248" t="s">
        <v>86</v>
      </c>
      <c r="AV216" s="13" t="s">
        <v>84</v>
      </c>
      <c r="AW216" s="13" t="s">
        <v>33</v>
      </c>
      <c r="AX216" s="13" t="s">
        <v>76</v>
      </c>
      <c r="AY216" s="248" t="s">
        <v>120</v>
      </c>
    </row>
    <row r="217" s="14" customFormat="1">
      <c r="A217" s="14"/>
      <c r="B217" s="249"/>
      <c r="C217" s="250"/>
      <c r="D217" s="232" t="s">
        <v>133</v>
      </c>
      <c r="E217" s="251" t="s">
        <v>1</v>
      </c>
      <c r="F217" s="252" t="s">
        <v>649</v>
      </c>
      <c r="G217" s="250"/>
      <c r="H217" s="253">
        <v>45.399999999999999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133</v>
      </c>
      <c r="AU217" s="259" t="s">
        <v>86</v>
      </c>
      <c r="AV217" s="14" t="s">
        <v>86</v>
      </c>
      <c r="AW217" s="14" t="s">
        <v>33</v>
      </c>
      <c r="AX217" s="14" t="s">
        <v>84</v>
      </c>
      <c r="AY217" s="259" t="s">
        <v>120</v>
      </c>
    </row>
    <row r="218" s="2" customFormat="1" ht="24.15" customHeight="1">
      <c r="A218" s="39"/>
      <c r="B218" s="40"/>
      <c r="C218" s="219" t="s">
        <v>248</v>
      </c>
      <c r="D218" s="219" t="s">
        <v>122</v>
      </c>
      <c r="E218" s="220" t="s">
        <v>676</v>
      </c>
      <c r="F218" s="221" t="s">
        <v>677</v>
      </c>
      <c r="G218" s="222" t="s">
        <v>125</v>
      </c>
      <c r="H218" s="223">
        <v>94.099999999999994</v>
      </c>
      <c r="I218" s="224"/>
      <c r="J218" s="225">
        <f>ROUND(I218*H218,2)</f>
        <v>0</v>
      </c>
      <c r="K218" s="221" t="s">
        <v>126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127</v>
      </c>
      <c r="AT218" s="230" t="s">
        <v>122</v>
      </c>
      <c r="AU218" s="230" t="s">
        <v>86</v>
      </c>
      <c r="AY218" s="18" t="s">
        <v>120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127</v>
      </c>
      <c r="BM218" s="230" t="s">
        <v>678</v>
      </c>
    </row>
    <row r="219" s="2" customFormat="1">
      <c r="A219" s="39"/>
      <c r="B219" s="40"/>
      <c r="C219" s="41"/>
      <c r="D219" s="232" t="s">
        <v>129</v>
      </c>
      <c r="E219" s="41"/>
      <c r="F219" s="233" t="s">
        <v>679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129</v>
      </c>
      <c r="AU219" s="18" t="s">
        <v>86</v>
      </c>
    </row>
    <row r="220" s="2" customFormat="1">
      <c r="A220" s="39"/>
      <c r="B220" s="40"/>
      <c r="C220" s="41"/>
      <c r="D220" s="237" t="s">
        <v>131</v>
      </c>
      <c r="E220" s="41"/>
      <c r="F220" s="238" t="s">
        <v>680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86</v>
      </c>
    </row>
    <row r="221" s="13" customFormat="1">
      <c r="A221" s="13"/>
      <c r="B221" s="239"/>
      <c r="C221" s="240"/>
      <c r="D221" s="232" t="s">
        <v>133</v>
      </c>
      <c r="E221" s="241" t="s">
        <v>1</v>
      </c>
      <c r="F221" s="242" t="s">
        <v>619</v>
      </c>
      <c r="G221" s="240"/>
      <c r="H221" s="241" t="s">
        <v>1</v>
      </c>
      <c r="I221" s="243"/>
      <c r="J221" s="240"/>
      <c r="K221" s="240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133</v>
      </c>
      <c r="AU221" s="248" t="s">
        <v>86</v>
      </c>
      <c r="AV221" s="13" t="s">
        <v>84</v>
      </c>
      <c r="AW221" s="13" t="s">
        <v>33</v>
      </c>
      <c r="AX221" s="13" t="s">
        <v>76</v>
      </c>
      <c r="AY221" s="248" t="s">
        <v>120</v>
      </c>
    </row>
    <row r="222" s="14" customFormat="1">
      <c r="A222" s="14"/>
      <c r="B222" s="249"/>
      <c r="C222" s="250"/>
      <c r="D222" s="232" t="s">
        <v>133</v>
      </c>
      <c r="E222" s="251" t="s">
        <v>1</v>
      </c>
      <c r="F222" s="252" t="s">
        <v>632</v>
      </c>
      <c r="G222" s="250"/>
      <c r="H222" s="253">
        <v>94.099999999999994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133</v>
      </c>
      <c r="AU222" s="259" t="s">
        <v>86</v>
      </c>
      <c r="AV222" s="14" t="s">
        <v>86</v>
      </c>
      <c r="AW222" s="14" t="s">
        <v>33</v>
      </c>
      <c r="AX222" s="14" t="s">
        <v>84</v>
      </c>
      <c r="AY222" s="259" t="s">
        <v>120</v>
      </c>
    </row>
    <row r="223" s="2" customFormat="1" ht="24.15" customHeight="1">
      <c r="A223" s="39"/>
      <c r="B223" s="40"/>
      <c r="C223" s="219" t="s">
        <v>7</v>
      </c>
      <c r="D223" s="219" t="s">
        <v>122</v>
      </c>
      <c r="E223" s="220" t="s">
        <v>681</v>
      </c>
      <c r="F223" s="221" t="s">
        <v>682</v>
      </c>
      <c r="G223" s="222" t="s">
        <v>125</v>
      </c>
      <c r="H223" s="223">
        <v>9.4800000000000004</v>
      </c>
      <c r="I223" s="224"/>
      <c r="J223" s="225">
        <f>ROUND(I223*H223,2)</f>
        <v>0</v>
      </c>
      <c r="K223" s="221" t="s">
        <v>126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0.0015299999999999999</v>
      </c>
      <c r="R223" s="228">
        <f>Q223*H223</f>
        <v>0.014504399999999999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127</v>
      </c>
      <c r="AT223" s="230" t="s">
        <v>122</v>
      </c>
      <c r="AU223" s="230" t="s">
        <v>86</v>
      </c>
      <c r="AY223" s="18" t="s">
        <v>120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127</v>
      </c>
      <c r="BM223" s="230" t="s">
        <v>683</v>
      </c>
    </row>
    <row r="224" s="2" customFormat="1">
      <c r="A224" s="39"/>
      <c r="B224" s="40"/>
      <c r="C224" s="41"/>
      <c r="D224" s="232" t="s">
        <v>129</v>
      </c>
      <c r="E224" s="41"/>
      <c r="F224" s="233" t="s">
        <v>684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129</v>
      </c>
      <c r="AU224" s="18" t="s">
        <v>86</v>
      </c>
    </row>
    <row r="225" s="2" customFormat="1">
      <c r="A225" s="39"/>
      <c r="B225" s="40"/>
      <c r="C225" s="41"/>
      <c r="D225" s="237" t="s">
        <v>131</v>
      </c>
      <c r="E225" s="41"/>
      <c r="F225" s="238" t="s">
        <v>685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131</v>
      </c>
      <c r="AU225" s="18" t="s">
        <v>86</v>
      </c>
    </row>
    <row r="226" s="13" customFormat="1">
      <c r="A226" s="13"/>
      <c r="B226" s="239"/>
      <c r="C226" s="240"/>
      <c r="D226" s="232" t="s">
        <v>133</v>
      </c>
      <c r="E226" s="241" t="s">
        <v>1</v>
      </c>
      <c r="F226" s="242" t="s">
        <v>619</v>
      </c>
      <c r="G226" s="240"/>
      <c r="H226" s="241" t="s">
        <v>1</v>
      </c>
      <c r="I226" s="243"/>
      <c r="J226" s="240"/>
      <c r="K226" s="240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133</v>
      </c>
      <c r="AU226" s="248" t="s">
        <v>86</v>
      </c>
      <c r="AV226" s="13" t="s">
        <v>84</v>
      </c>
      <c r="AW226" s="13" t="s">
        <v>33</v>
      </c>
      <c r="AX226" s="13" t="s">
        <v>76</v>
      </c>
      <c r="AY226" s="248" t="s">
        <v>120</v>
      </c>
    </row>
    <row r="227" s="14" customFormat="1">
      <c r="A227" s="14"/>
      <c r="B227" s="249"/>
      <c r="C227" s="250"/>
      <c r="D227" s="232" t="s">
        <v>133</v>
      </c>
      <c r="E227" s="251" t="s">
        <v>1</v>
      </c>
      <c r="F227" s="252" t="s">
        <v>686</v>
      </c>
      <c r="G227" s="250"/>
      <c r="H227" s="253">
        <v>9.4800000000000004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133</v>
      </c>
      <c r="AU227" s="259" t="s">
        <v>86</v>
      </c>
      <c r="AV227" s="14" t="s">
        <v>86</v>
      </c>
      <c r="AW227" s="14" t="s">
        <v>33</v>
      </c>
      <c r="AX227" s="14" t="s">
        <v>84</v>
      </c>
      <c r="AY227" s="259" t="s">
        <v>120</v>
      </c>
    </row>
    <row r="228" s="2" customFormat="1" ht="24.15" customHeight="1">
      <c r="A228" s="39"/>
      <c r="B228" s="40"/>
      <c r="C228" s="219" t="s">
        <v>397</v>
      </c>
      <c r="D228" s="219" t="s">
        <v>122</v>
      </c>
      <c r="E228" s="220" t="s">
        <v>687</v>
      </c>
      <c r="F228" s="221" t="s">
        <v>688</v>
      </c>
      <c r="G228" s="222" t="s">
        <v>125</v>
      </c>
      <c r="H228" s="223">
        <v>4.54</v>
      </c>
      <c r="I228" s="224"/>
      <c r="J228" s="225">
        <f>ROUND(I228*H228,2)</f>
        <v>0</v>
      </c>
      <c r="K228" s="221" t="s">
        <v>126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0.0013400000000000001</v>
      </c>
      <c r="R228" s="228">
        <f>Q228*H228</f>
        <v>0.0060836000000000006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127</v>
      </c>
      <c r="AT228" s="230" t="s">
        <v>122</v>
      </c>
      <c r="AU228" s="230" t="s">
        <v>86</v>
      </c>
      <c r="AY228" s="18" t="s">
        <v>120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127</v>
      </c>
      <c r="BM228" s="230" t="s">
        <v>689</v>
      </c>
    </row>
    <row r="229" s="2" customFormat="1">
      <c r="A229" s="39"/>
      <c r="B229" s="40"/>
      <c r="C229" s="41"/>
      <c r="D229" s="232" t="s">
        <v>129</v>
      </c>
      <c r="E229" s="41"/>
      <c r="F229" s="233" t="s">
        <v>690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129</v>
      </c>
      <c r="AU229" s="18" t="s">
        <v>86</v>
      </c>
    </row>
    <row r="230" s="2" customFormat="1">
      <c r="A230" s="39"/>
      <c r="B230" s="40"/>
      <c r="C230" s="41"/>
      <c r="D230" s="237" t="s">
        <v>131</v>
      </c>
      <c r="E230" s="41"/>
      <c r="F230" s="238" t="s">
        <v>691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131</v>
      </c>
      <c r="AU230" s="18" t="s">
        <v>86</v>
      </c>
    </row>
    <row r="231" s="13" customFormat="1">
      <c r="A231" s="13"/>
      <c r="B231" s="239"/>
      <c r="C231" s="240"/>
      <c r="D231" s="232" t="s">
        <v>133</v>
      </c>
      <c r="E231" s="241" t="s">
        <v>1</v>
      </c>
      <c r="F231" s="242" t="s">
        <v>619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133</v>
      </c>
      <c r="AU231" s="248" t="s">
        <v>86</v>
      </c>
      <c r="AV231" s="13" t="s">
        <v>84</v>
      </c>
      <c r="AW231" s="13" t="s">
        <v>33</v>
      </c>
      <c r="AX231" s="13" t="s">
        <v>76</v>
      </c>
      <c r="AY231" s="248" t="s">
        <v>120</v>
      </c>
    </row>
    <row r="232" s="14" customFormat="1">
      <c r="A232" s="14"/>
      <c r="B232" s="249"/>
      <c r="C232" s="250"/>
      <c r="D232" s="232" t="s">
        <v>133</v>
      </c>
      <c r="E232" s="251" t="s">
        <v>1</v>
      </c>
      <c r="F232" s="252" t="s">
        <v>692</v>
      </c>
      <c r="G232" s="250"/>
      <c r="H232" s="253">
        <v>4.54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133</v>
      </c>
      <c r="AU232" s="259" t="s">
        <v>86</v>
      </c>
      <c r="AV232" s="14" t="s">
        <v>86</v>
      </c>
      <c r="AW232" s="14" t="s">
        <v>33</v>
      </c>
      <c r="AX232" s="14" t="s">
        <v>84</v>
      </c>
      <c r="AY232" s="259" t="s">
        <v>120</v>
      </c>
    </row>
    <row r="233" s="2" customFormat="1" ht="24.15" customHeight="1">
      <c r="A233" s="39"/>
      <c r="B233" s="40"/>
      <c r="C233" s="219" t="s">
        <v>403</v>
      </c>
      <c r="D233" s="219" t="s">
        <v>122</v>
      </c>
      <c r="E233" s="220" t="s">
        <v>693</v>
      </c>
      <c r="F233" s="221" t="s">
        <v>694</v>
      </c>
      <c r="G233" s="222" t="s">
        <v>125</v>
      </c>
      <c r="H233" s="223">
        <v>9.4100000000000001</v>
      </c>
      <c r="I233" s="224"/>
      <c r="J233" s="225">
        <f>ROUND(I233*H233,2)</f>
        <v>0</v>
      </c>
      <c r="K233" s="221" t="s">
        <v>126</v>
      </c>
      <c r="L233" s="45"/>
      <c r="M233" s="226" t="s">
        <v>1</v>
      </c>
      <c r="N233" s="227" t="s">
        <v>41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127</v>
      </c>
      <c r="AT233" s="230" t="s">
        <v>122</v>
      </c>
      <c r="AU233" s="230" t="s">
        <v>86</v>
      </c>
      <c r="AY233" s="18" t="s">
        <v>120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127</v>
      </c>
      <c r="BM233" s="230" t="s">
        <v>695</v>
      </c>
    </row>
    <row r="234" s="2" customFormat="1">
      <c r="A234" s="39"/>
      <c r="B234" s="40"/>
      <c r="C234" s="41"/>
      <c r="D234" s="232" t="s">
        <v>129</v>
      </c>
      <c r="E234" s="41"/>
      <c r="F234" s="233" t="s">
        <v>696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129</v>
      </c>
      <c r="AU234" s="18" t="s">
        <v>86</v>
      </c>
    </row>
    <row r="235" s="2" customFormat="1">
      <c r="A235" s="39"/>
      <c r="B235" s="40"/>
      <c r="C235" s="41"/>
      <c r="D235" s="237" t="s">
        <v>131</v>
      </c>
      <c r="E235" s="41"/>
      <c r="F235" s="238" t="s">
        <v>697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131</v>
      </c>
      <c r="AU235" s="18" t="s">
        <v>86</v>
      </c>
    </row>
    <row r="236" s="13" customFormat="1">
      <c r="A236" s="13"/>
      <c r="B236" s="239"/>
      <c r="C236" s="240"/>
      <c r="D236" s="232" t="s">
        <v>133</v>
      </c>
      <c r="E236" s="241" t="s">
        <v>1</v>
      </c>
      <c r="F236" s="242" t="s">
        <v>619</v>
      </c>
      <c r="G236" s="240"/>
      <c r="H236" s="241" t="s">
        <v>1</v>
      </c>
      <c r="I236" s="243"/>
      <c r="J236" s="240"/>
      <c r="K236" s="240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133</v>
      </c>
      <c r="AU236" s="248" t="s">
        <v>86</v>
      </c>
      <c r="AV236" s="13" t="s">
        <v>84</v>
      </c>
      <c r="AW236" s="13" t="s">
        <v>33</v>
      </c>
      <c r="AX236" s="13" t="s">
        <v>76</v>
      </c>
      <c r="AY236" s="248" t="s">
        <v>120</v>
      </c>
    </row>
    <row r="237" s="14" customFormat="1">
      <c r="A237" s="14"/>
      <c r="B237" s="249"/>
      <c r="C237" s="250"/>
      <c r="D237" s="232" t="s">
        <v>133</v>
      </c>
      <c r="E237" s="251" t="s">
        <v>1</v>
      </c>
      <c r="F237" s="252" t="s">
        <v>698</v>
      </c>
      <c r="G237" s="250"/>
      <c r="H237" s="253">
        <v>9.4100000000000001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133</v>
      </c>
      <c r="AU237" s="259" t="s">
        <v>86</v>
      </c>
      <c r="AV237" s="14" t="s">
        <v>86</v>
      </c>
      <c r="AW237" s="14" t="s">
        <v>33</v>
      </c>
      <c r="AX237" s="14" t="s">
        <v>84</v>
      </c>
      <c r="AY237" s="259" t="s">
        <v>120</v>
      </c>
    </row>
    <row r="238" s="2" customFormat="1" ht="24.15" customHeight="1">
      <c r="A238" s="39"/>
      <c r="B238" s="40"/>
      <c r="C238" s="219" t="s">
        <v>412</v>
      </c>
      <c r="D238" s="219" t="s">
        <v>122</v>
      </c>
      <c r="E238" s="220" t="s">
        <v>699</v>
      </c>
      <c r="F238" s="221" t="s">
        <v>700</v>
      </c>
      <c r="G238" s="222" t="s">
        <v>125</v>
      </c>
      <c r="H238" s="223">
        <v>14.02</v>
      </c>
      <c r="I238" s="224"/>
      <c r="J238" s="225">
        <f>ROUND(I238*H238,2)</f>
        <v>0</v>
      </c>
      <c r="K238" s="221" t="s">
        <v>126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127</v>
      </c>
      <c r="AT238" s="230" t="s">
        <v>122</v>
      </c>
      <c r="AU238" s="230" t="s">
        <v>86</v>
      </c>
      <c r="AY238" s="18" t="s">
        <v>120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127</v>
      </c>
      <c r="BM238" s="230" t="s">
        <v>701</v>
      </c>
    </row>
    <row r="239" s="2" customFormat="1">
      <c r="A239" s="39"/>
      <c r="B239" s="40"/>
      <c r="C239" s="41"/>
      <c r="D239" s="232" t="s">
        <v>129</v>
      </c>
      <c r="E239" s="41"/>
      <c r="F239" s="233" t="s">
        <v>702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129</v>
      </c>
      <c r="AU239" s="18" t="s">
        <v>86</v>
      </c>
    </row>
    <row r="240" s="2" customFormat="1">
      <c r="A240" s="39"/>
      <c r="B240" s="40"/>
      <c r="C240" s="41"/>
      <c r="D240" s="237" t="s">
        <v>131</v>
      </c>
      <c r="E240" s="41"/>
      <c r="F240" s="238" t="s">
        <v>703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131</v>
      </c>
      <c r="AU240" s="18" t="s">
        <v>86</v>
      </c>
    </row>
    <row r="241" s="13" customFormat="1">
      <c r="A241" s="13"/>
      <c r="B241" s="239"/>
      <c r="C241" s="240"/>
      <c r="D241" s="232" t="s">
        <v>133</v>
      </c>
      <c r="E241" s="241" t="s">
        <v>1</v>
      </c>
      <c r="F241" s="242" t="s">
        <v>619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133</v>
      </c>
      <c r="AU241" s="248" t="s">
        <v>86</v>
      </c>
      <c r="AV241" s="13" t="s">
        <v>84</v>
      </c>
      <c r="AW241" s="13" t="s">
        <v>33</v>
      </c>
      <c r="AX241" s="13" t="s">
        <v>76</v>
      </c>
      <c r="AY241" s="248" t="s">
        <v>120</v>
      </c>
    </row>
    <row r="242" s="14" customFormat="1">
      <c r="A242" s="14"/>
      <c r="B242" s="249"/>
      <c r="C242" s="250"/>
      <c r="D242" s="232" t="s">
        <v>133</v>
      </c>
      <c r="E242" s="251" t="s">
        <v>1</v>
      </c>
      <c r="F242" s="252" t="s">
        <v>704</v>
      </c>
      <c r="G242" s="250"/>
      <c r="H242" s="253">
        <v>14.02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133</v>
      </c>
      <c r="AU242" s="259" t="s">
        <v>86</v>
      </c>
      <c r="AV242" s="14" t="s">
        <v>86</v>
      </c>
      <c r="AW242" s="14" t="s">
        <v>33</v>
      </c>
      <c r="AX242" s="14" t="s">
        <v>84</v>
      </c>
      <c r="AY242" s="259" t="s">
        <v>120</v>
      </c>
    </row>
    <row r="243" s="2" customFormat="1" ht="24.15" customHeight="1">
      <c r="A243" s="39"/>
      <c r="B243" s="40"/>
      <c r="C243" s="219" t="s">
        <v>420</v>
      </c>
      <c r="D243" s="219" t="s">
        <v>122</v>
      </c>
      <c r="E243" s="220" t="s">
        <v>705</v>
      </c>
      <c r="F243" s="221" t="s">
        <v>706</v>
      </c>
      <c r="G243" s="222" t="s">
        <v>125</v>
      </c>
      <c r="H243" s="223">
        <v>140.19999999999999</v>
      </c>
      <c r="I243" s="224"/>
      <c r="J243" s="225">
        <f>ROUND(I243*H243,2)</f>
        <v>0</v>
      </c>
      <c r="K243" s="221" t="s">
        <v>126</v>
      </c>
      <c r="L243" s="45"/>
      <c r="M243" s="226" t="s">
        <v>1</v>
      </c>
      <c r="N243" s="227" t="s">
        <v>41</v>
      </c>
      <c r="O243" s="92"/>
      <c r="P243" s="228">
        <f>O243*H243</f>
        <v>0</v>
      </c>
      <c r="Q243" s="228">
        <v>0.0041000000000000003</v>
      </c>
      <c r="R243" s="228">
        <f>Q243*H243</f>
        <v>0.57482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127</v>
      </c>
      <c r="AT243" s="230" t="s">
        <v>122</v>
      </c>
      <c r="AU243" s="230" t="s">
        <v>86</v>
      </c>
      <c r="AY243" s="18" t="s">
        <v>120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0</v>
      </c>
      <c r="BL243" s="18" t="s">
        <v>127</v>
      </c>
      <c r="BM243" s="230" t="s">
        <v>707</v>
      </c>
    </row>
    <row r="244" s="2" customFormat="1">
      <c r="A244" s="39"/>
      <c r="B244" s="40"/>
      <c r="C244" s="41"/>
      <c r="D244" s="232" t="s">
        <v>129</v>
      </c>
      <c r="E244" s="41"/>
      <c r="F244" s="233" t="s">
        <v>708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129</v>
      </c>
      <c r="AU244" s="18" t="s">
        <v>86</v>
      </c>
    </row>
    <row r="245" s="2" customFormat="1">
      <c r="A245" s="39"/>
      <c r="B245" s="40"/>
      <c r="C245" s="41"/>
      <c r="D245" s="237" t="s">
        <v>131</v>
      </c>
      <c r="E245" s="41"/>
      <c r="F245" s="238" t="s">
        <v>709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131</v>
      </c>
      <c r="AU245" s="18" t="s">
        <v>86</v>
      </c>
    </row>
    <row r="246" s="13" customFormat="1">
      <c r="A246" s="13"/>
      <c r="B246" s="239"/>
      <c r="C246" s="240"/>
      <c r="D246" s="232" t="s">
        <v>133</v>
      </c>
      <c r="E246" s="241" t="s">
        <v>1</v>
      </c>
      <c r="F246" s="242" t="s">
        <v>619</v>
      </c>
      <c r="G246" s="240"/>
      <c r="H246" s="241" t="s">
        <v>1</v>
      </c>
      <c r="I246" s="243"/>
      <c r="J246" s="240"/>
      <c r="K246" s="240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133</v>
      </c>
      <c r="AU246" s="248" t="s">
        <v>86</v>
      </c>
      <c r="AV246" s="13" t="s">
        <v>84</v>
      </c>
      <c r="AW246" s="13" t="s">
        <v>33</v>
      </c>
      <c r="AX246" s="13" t="s">
        <v>76</v>
      </c>
      <c r="AY246" s="248" t="s">
        <v>120</v>
      </c>
    </row>
    <row r="247" s="14" customFormat="1">
      <c r="A247" s="14"/>
      <c r="B247" s="249"/>
      <c r="C247" s="250"/>
      <c r="D247" s="232" t="s">
        <v>133</v>
      </c>
      <c r="E247" s="251" t="s">
        <v>1</v>
      </c>
      <c r="F247" s="252" t="s">
        <v>710</v>
      </c>
      <c r="G247" s="250"/>
      <c r="H247" s="253">
        <v>140.19999999999999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133</v>
      </c>
      <c r="AU247" s="259" t="s">
        <v>86</v>
      </c>
      <c r="AV247" s="14" t="s">
        <v>86</v>
      </c>
      <c r="AW247" s="14" t="s">
        <v>33</v>
      </c>
      <c r="AX247" s="14" t="s">
        <v>84</v>
      </c>
      <c r="AY247" s="259" t="s">
        <v>120</v>
      </c>
    </row>
    <row r="248" s="2" customFormat="1" ht="16.5" customHeight="1">
      <c r="A248" s="39"/>
      <c r="B248" s="40"/>
      <c r="C248" s="219" t="s">
        <v>427</v>
      </c>
      <c r="D248" s="219" t="s">
        <v>122</v>
      </c>
      <c r="E248" s="220" t="s">
        <v>711</v>
      </c>
      <c r="F248" s="221" t="s">
        <v>712</v>
      </c>
      <c r="G248" s="222" t="s">
        <v>125</v>
      </c>
      <c r="H248" s="223">
        <v>140.19999999999999</v>
      </c>
      <c r="I248" s="224"/>
      <c r="J248" s="225">
        <f>ROUND(I248*H248,2)</f>
        <v>0</v>
      </c>
      <c r="K248" s="221" t="s">
        <v>126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0.00046999999999999999</v>
      </c>
      <c r="R248" s="228">
        <f>Q248*H248</f>
        <v>0.065893999999999994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127</v>
      </c>
      <c r="AT248" s="230" t="s">
        <v>122</v>
      </c>
      <c r="AU248" s="230" t="s">
        <v>86</v>
      </c>
      <c r="AY248" s="18" t="s">
        <v>120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127</v>
      </c>
      <c r="BM248" s="230" t="s">
        <v>713</v>
      </c>
    </row>
    <row r="249" s="2" customFormat="1">
      <c r="A249" s="39"/>
      <c r="B249" s="40"/>
      <c r="C249" s="41"/>
      <c r="D249" s="232" t="s">
        <v>129</v>
      </c>
      <c r="E249" s="41"/>
      <c r="F249" s="233" t="s">
        <v>714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129</v>
      </c>
      <c r="AU249" s="18" t="s">
        <v>86</v>
      </c>
    </row>
    <row r="250" s="2" customFormat="1">
      <c r="A250" s="39"/>
      <c r="B250" s="40"/>
      <c r="C250" s="41"/>
      <c r="D250" s="237" t="s">
        <v>131</v>
      </c>
      <c r="E250" s="41"/>
      <c r="F250" s="238" t="s">
        <v>715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131</v>
      </c>
      <c r="AU250" s="18" t="s">
        <v>86</v>
      </c>
    </row>
    <row r="251" s="13" customFormat="1">
      <c r="A251" s="13"/>
      <c r="B251" s="239"/>
      <c r="C251" s="240"/>
      <c r="D251" s="232" t="s">
        <v>133</v>
      </c>
      <c r="E251" s="241" t="s">
        <v>1</v>
      </c>
      <c r="F251" s="242" t="s">
        <v>716</v>
      </c>
      <c r="G251" s="240"/>
      <c r="H251" s="241" t="s">
        <v>1</v>
      </c>
      <c r="I251" s="243"/>
      <c r="J251" s="240"/>
      <c r="K251" s="240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133</v>
      </c>
      <c r="AU251" s="248" t="s">
        <v>86</v>
      </c>
      <c r="AV251" s="13" t="s">
        <v>84</v>
      </c>
      <c r="AW251" s="13" t="s">
        <v>33</v>
      </c>
      <c r="AX251" s="13" t="s">
        <v>76</v>
      </c>
      <c r="AY251" s="248" t="s">
        <v>120</v>
      </c>
    </row>
    <row r="252" s="14" customFormat="1">
      <c r="A252" s="14"/>
      <c r="B252" s="249"/>
      <c r="C252" s="250"/>
      <c r="D252" s="232" t="s">
        <v>133</v>
      </c>
      <c r="E252" s="251" t="s">
        <v>1</v>
      </c>
      <c r="F252" s="252" t="s">
        <v>710</v>
      </c>
      <c r="G252" s="250"/>
      <c r="H252" s="253">
        <v>140.19999999999999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133</v>
      </c>
      <c r="AU252" s="259" t="s">
        <v>86</v>
      </c>
      <c r="AV252" s="14" t="s">
        <v>86</v>
      </c>
      <c r="AW252" s="14" t="s">
        <v>33</v>
      </c>
      <c r="AX252" s="14" t="s">
        <v>84</v>
      </c>
      <c r="AY252" s="259" t="s">
        <v>120</v>
      </c>
    </row>
    <row r="253" s="2" customFormat="1" ht="24.15" customHeight="1">
      <c r="A253" s="39"/>
      <c r="B253" s="40"/>
      <c r="C253" s="219" t="s">
        <v>433</v>
      </c>
      <c r="D253" s="219" t="s">
        <v>122</v>
      </c>
      <c r="E253" s="220" t="s">
        <v>717</v>
      </c>
      <c r="F253" s="221" t="s">
        <v>718</v>
      </c>
      <c r="G253" s="222" t="s">
        <v>125</v>
      </c>
      <c r="H253" s="223">
        <v>94.099999999999994</v>
      </c>
      <c r="I253" s="224"/>
      <c r="J253" s="225">
        <f>ROUND(I253*H253,2)</f>
        <v>0</v>
      </c>
      <c r="K253" s="221" t="s">
        <v>126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127</v>
      </c>
      <c r="AT253" s="230" t="s">
        <v>122</v>
      </c>
      <c r="AU253" s="230" t="s">
        <v>86</v>
      </c>
      <c r="AY253" s="18" t="s">
        <v>120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127</v>
      </c>
      <c r="BM253" s="230" t="s">
        <v>719</v>
      </c>
    </row>
    <row r="254" s="2" customFormat="1">
      <c r="A254" s="39"/>
      <c r="B254" s="40"/>
      <c r="C254" s="41"/>
      <c r="D254" s="232" t="s">
        <v>129</v>
      </c>
      <c r="E254" s="41"/>
      <c r="F254" s="233" t="s">
        <v>720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129</v>
      </c>
      <c r="AU254" s="18" t="s">
        <v>86</v>
      </c>
    </row>
    <row r="255" s="2" customFormat="1">
      <c r="A255" s="39"/>
      <c r="B255" s="40"/>
      <c r="C255" s="41"/>
      <c r="D255" s="237" t="s">
        <v>131</v>
      </c>
      <c r="E255" s="41"/>
      <c r="F255" s="238" t="s">
        <v>721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131</v>
      </c>
      <c r="AU255" s="18" t="s">
        <v>86</v>
      </c>
    </row>
    <row r="256" s="13" customFormat="1">
      <c r="A256" s="13"/>
      <c r="B256" s="239"/>
      <c r="C256" s="240"/>
      <c r="D256" s="232" t="s">
        <v>133</v>
      </c>
      <c r="E256" s="241" t="s">
        <v>1</v>
      </c>
      <c r="F256" s="242" t="s">
        <v>716</v>
      </c>
      <c r="G256" s="240"/>
      <c r="H256" s="241" t="s">
        <v>1</v>
      </c>
      <c r="I256" s="243"/>
      <c r="J256" s="240"/>
      <c r="K256" s="240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133</v>
      </c>
      <c r="AU256" s="248" t="s">
        <v>86</v>
      </c>
      <c r="AV256" s="13" t="s">
        <v>84</v>
      </c>
      <c r="AW256" s="13" t="s">
        <v>33</v>
      </c>
      <c r="AX256" s="13" t="s">
        <v>76</v>
      </c>
      <c r="AY256" s="248" t="s">
        <v>120</v>
      </c>
    </row>
    <row r="257" s="14" customFormat="1">
      <c r="A257" s="14"/>
      <c r="B257" s="249"/>
      <c r="C257" s="250"/>
      <c r="D257" s="232" t="s">
        <v>133</v>
      </c>
      <c r="E257" s="251" t="s">
        <v>1</v>
      </c>
      <c r="F257" s="252" t="s">
        <v>632</v>
      </c>
      <c r="G257" s="250"/>
      <c r="H257" s="253">
        <v>94.099999999999994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133</v>
      </c>
      <c r="AU257" s="259" t="s">
        <v>86</v>
      </c>
      <c r="AV257" s="14" t="s">
        <v>86</v>
      </c>
      <c r="AW257" s="14" t="s">
        <v>33</v>
      </c>
      <c r="AX257" s="14" t="s">
        <v>84</v>
      </c>
      <c r="AY257" s="259" t="s">
        <v>120</v>
      </c>
    </row>
    <row r="258" s="2" customFormat="1" ht="33" customHeight="1">
      <c r="A258" s="39"/>
      <c r="B258" s="40"/>
      <c r="C258" s="219" t="s">
        <v>442</v>
      </c>
      <c r="D258" s="219" t="s">
        <v>122</v>
      </c>
      <c r="E258" s="220" t="s">
        <v>722</v>
      </c>
      <c r="F258" s="221" t="s">
        <v>723</v>
      </c>
      <c r="G258" s="222" t="s">
        <v>453</v>
      </c>
      <c r="H258" s="223">
        <v>22.800000000000001</v>
      </c>
      <c r="I258" s="224"/>
      <c r="J258" s="225">
        <f>ROUND(I258*H258,2)</f>
        <v>0</v>
      </c>
      <c r="K258" s="221" t="s">
        <v>126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0.00051999999999999995</v>
      </c>
      <c r="R258" s="228">
        <f>Q258*H258</f>
        <v>0.011855999999999999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127</v>
      </c>
      <c r="AT258" s="230" t="s">
        <v>122</v>
      </c>
      <c r="AU258" s="230" t="s">
        <v>86</v>
      </c>
      <c r="AY258" s="18" t="s">
        <v>120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127</v>
      </c>
      <c r="BM258" s="230" t="s">
        <v>724</v>
      </c>
    </row>
    <row r="259" s="2" customFormat="1">
      <c r="A259" s="39"/>
      <c r="B259" s="40"/>
      <c r="C259" s="41"/>
      <c r="D259" s="232" t="s">
        <v>129</v>
      </c>
      <c r="E259" s="41"/>
      <c r="F259" s="233" t="s">
        <v>725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129</v>
      </c>
      <c r="AU259" s="18" t="s">
        <v>86</v>
      </c>
    </row>
    <row r="260" s="2" customFormat="1">
      <c r="A260" s="39"/>
      <c r="B260" s="40"/>
      <c r="C260" s="41"/>
      <c r="D260" s="237" t="s">
        <v>131</v>
      </c>
      <c r="E260" s="41"/>
      <c r="F260" s="238" t="s">
        <v>726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86</v>
      </c>
    </row>
    <row r="261" s="13" customFormat="1">
      <c r="A261" s="13"/>
      <c r="B261" s="239"/>
      <c r="C261" s="240"/>
      <c r="D261" s="232" t="s">
        <v>133</v>
      </c>
      <c r="E261" s="241" t="s">
        <v>1</v>
      </c>
      <c r="F261" s="242" t="s">
        <v>716</v>
      </c>
      <c r="G261" s="240"/>
      <c r="H261" s="241" t="s">
        <v>1</v>
      </c>
      <c r="I261" s="243"/>
      <c r="J261" s="240"/>
      <c r="K261" s="240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133</v>
      </c>
      <c r="AU261" s="248" t="s">
        <v>86</v>
      </c>
      <c r="AV261" s="13" t="s">
        <v>84</v>
      </c>
      <c r="AW261" s="13" t="s">
        <v>33</v>
      </c>
      <c r="AX261" s="13" t="s">
        <v>76</v>
      </c>
      <c r="AY261" s="248" t="s">
        <v>120</v>
      </c>
    </row>
    <row r="262" s="14" customFormat="1">
      <c r="A262" s="14"/>
      <c r="B262" s="249"/>
      <c r="C262" s="250"/>
      <c r="D262" s="232" t="s">
        <v>133</v>
      </c>
      <c r="E262" s="251" t="s">
        <v>1</v>
      </c>
      <c r="F262" s="252" t="s">
        <v>727</v>
      </c>
      <c r="G262" s="250"/>
      <c r="H262" s="253">
        <v>22.800000000000001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9" t="s">
        <v>133</v>
      </c>
      <c r="AU262" s="259" t="s">
        <v>86</v>
      </c>
      <c r="AV262" s="14" t="s">
        <v>86</v>
      </c>
      <c r="AW262" s="14" t="s">
        <v>33</v>
      </c>
      <c r="AX262" s="14" t="s">
        <v>84</v>
      </c>
      <c r="AY262" s="259" t="s">
        <v>120</v>
      </c>
    </row>
    <row r="263" s="2" customFormat="1" ht="24.15" customHeight="1">
      <c r="A263" s="39"/>
      <c r="B263" s="40"/>
      <c r="C263" s="272" t="s">
        <v>450</v>
      </c>
      <c r="D263" s="272" t="s">
        <v>169</v>
      </c>
      <c r="E263" s="273" t="s">
        <v>728</v>
      </c>
      <c r="F263" s="274" t="s">
        <v>729</v>
      </c>
      <c r="G263" s="275" t="s">
        <v>436</v>
      </c>
      <c r="H263" s="276">
        <v>0.021000000000000001</v>
      </c>
      <c r="I263" s="277"/>
      <c r="J263" s="278">
        <f>ROUND(I263*H263,2)</f>
        <v>0</v>
      </c>
      <c r="K263" s="274" t="s">
        <v>126</v>
      </c>
      <c r="L263" s="279"/>
      <c r="M263" s="280" t="s">
        <v>1</v>
      </c>
      <c r="N263" s="281" t="s">
        <v>41</v>
      </c>
      <c r="O263" s="92"/>
      <c r="P263" s="228">
        <f>O263*H263</f>
        <v>0</v>
      </c>
      <c r="Q263" s="228">
        <v>1</v>
      </c>
      <c r="R263" s="228">
        <f>Q263*H263</f>
        <v>0.021000000000000001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187</v>
      </c>
      <c r="AT263" s="230" t="s">
        <v>169</v>
      </c>
      <c r="AU263" s="230" t="s">
        <v>86</v>
      </c>
      <c r="AY263" s="18" t="s">
        <v>120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127</v>
      </c>
      <c r="BM263" s="230" t="s">
        <v>730</v>
      </c>
    </row>
    <row r="264" s="2" customFormat="1">
      <c r="A264" s="39"/>
      <c r="B264" s="40"/>
      <c r="C264" s="41"/>
      <c r="D264" s="232" t="s">
        <v>129</v>
      </c>
      <c r="E264" s="41"/>
      <c r="F264" s="233" t="s">
        <v>729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129</v>
      </c>
      <c r="AU264" s="18" t="s">
        <v>86</v>
      </c>
    </row>
    <row r="265" s="2" customFormat="1">
      <c r="A265" s="39"/>
      <c r="B265" s="40"/>
      <c r="C265" s="41"/>
      <c r="D265" s="232" t="s">
        <v>156</v>
      </c>
      <c r="E265" s="41"/>
      <c r="F265" s="271" t="s">
        <v>731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156</v>
      </c>
      <c r="AU265" s="18" t="s">
        <v>86</v>
      </c>
    </row>
    <row r="266" s="14" customFormat="1">
      <c r="A266" s="14"/>
      <c r="B266" s="249"/>
      <c r="C266" s="250"/>
      <c r="D266" s="232" t="s">
        <v>133</v>
      </c>
      <c r="E266" s="250"/>
      <c r="F266" s="252" t="s">
        <v>732</v>
      </c>
      <c r="G266" s="250"/>
      <c r="H266" s="253">
        <v>0.021000000000000001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133</v>
      </c>
      <c r="AU266" s="259" t="s">
        <v>86</v>
      </c>
      <c r="AV266" s="14" t="s">
        <v>86</v>
      </c>
      <c r="AW266" s="14" t="s">
        <v>4</v>
      </c>
      <c r="AX266" s="14" t="s">
        <v>84</v>
      </c>
      <c r="AY266" s="259" t="s">
        <v>120</v>
      </c>
    </row>
    <row r="267" s="2" customFormat="1" ht="24.15" customHeight="1">
      <c r="A267" s="39"/>
      <c r="B267" s="40"/>
      <c r="C267" s="219" t="s">
        <v>460</v>
      </c>
      <c r="D267" s="219" t="s">
        <v>122</v>
      </c>
      <c r="E267" s="220" t="s">
        <v>733</v>
      </c>
      <c r="F267" s="221" t="s">
        <v>734</v>
      </c>
      <c r="G267" s="222" t="s">
        <v>453</v>
      </c>
      <c r="H267" s="223">
        <v>21.579999999999998</v>
      </c>
      <c r="I267" s="224"/>
      <c r="J267" s="225">
        <f>ROUND(I267*H267,2)</f>
        <v>0</v>
      </c>
      <c r="K267" s="221" t="s">
        <v>126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127</v>
      </c>
      <c r="AT267" s="230" t="s">
        <v>122</v>
      </c>
      <c r="AU267" s="230" t="s">
        <v>86</v>
      </c>
      <c r="AY267" s="18" t="s">
        <v>120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127</v>
      </c>
      <c r="BM267" s="230" t="s">
        <v>735</v>
      </c>
    </row>
    <row r="268" s="2" customFormat="1">
      <c r="A268" s="39"/>
      <c r="B268" s="40"/>
      <c r="C268" s="41"/>
      <c r="D268" s="232" t="s">
        <v>129</v>
      </c>
      <c r="E268" s="41"/>
      <c r="F268" s="233" t="s">
        <v>736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129</v>
      </c>
      <c r="AU268" s="18" t="s">
        <v>86</v>
      </c>
    </row>
    <row r="269" s="2" customFormat="1">
      <c r="A269" s="39"/>
      <c r="B269" s="40"/>
      <c r="C269" s="41"/>
      <c r="D269" s="237" t="s">
        <v>131</v>
      </c>
      <c r="E269" s="41"/>
      <c r="F269" s="238" t="s">
        <v>737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131</v>
      </c>
      <c r="AU269" s="18" t="s">
        <v>86</v>
      </c>
    </row>
    <row r="270" s="13" customFormat="1">
      <c r="A270" s="13"/>
      <c r="B270" s="239"/>
      <c r="C270" s="240"/>
      <c r="D270" s="232" t="s">
        <v>133</v>
      </c>
      <c r="E270" s="241" t="s">
        <v>1</v>
      </c>
      <c r="F270" s="242" t="s">
        <v>716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133</v>
      </c>
      <c r="AU270" s="248" t="s">
        <v>86</v>
      </c>
      <c r="AV270" s="13" t="s">
        <v>84</v>
      </c>
      <c r="AW270" s="13" t="s">
        <v>33</v>
      </c>
      <c r="AX270" s="13" t="s">
        <v>76</v>
      </c>
      <c r="AY270" s="248" t="s">
        <v>120</v>
      </c>
    </row>
    <row r="271" s="14" customFormat="1">
      <c r="A271" s="14"/>
      <c r="B271" s="249"/>
      <c r="C271" s="250"/>
      <c r="D271" s="232" t="s">
        <v>133</v>
      </c>
      <c r="E271" s="251" t="s">
        <v>1</v>
      </c>
      <c r="F271" s="252" t="s">
        <v>738</v>
      </c>
      <c r="G271" s="250"/>
      <c r="H271" s="253">
        <v>21.579999999999998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133</v>
      </c>
      <c r="AU271" s="259" t="s">
        <v>86</v>
      </c>
      <c r="AV271" s="14" t="s">
        <v>86</v>
      </c>
      <c r="AW271" s="14" t="s">
        <v>33</v>
      </c>
      <c r="AX271" s="14" t="s">
        <v>84</v>
      </c>
      <c r="AY271" s="259" t="s">
        <v>120</v>
      </c>
    </row>
    <row r="272" s="2" customFormat="1" ht="24.15" customHeight="1">
      <c r="A272" s="39"/>
      <c r="B272" s="40"/>
      <c r="C272" s="219" t="s">
        <v>467</v>
      </c>
      <c r="D272" s="219" t="s">
        <v>122</v>
      </c>
      <c r="E272" s="220" t="s">
        <v>739</v>
      </c>
      <c r="F272" s="221" t="s">
        <v>740</v>
      </c>
      <c r="G272" s="222" t="s">
        <v>453</v>
      </c>
      <c r="H272" s="223">
        <v>22.800000000000001</v>
      </c>
      <c r="I272" s="224"/>
      <c r="J272" s="225">
        <f>ROUND(I272*H272,2)</f>
        <v>0</v>
      </c>
      <c r="K272" s="221" t="s">
        <v>126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127</v>
      </c>
      <c r="AT272" s="230" t="s">
        <v>122</v>
      </c>
      <c r="AU272" s="230" t="s">
        <v>86</v>
      </c>
      <c r="AY272" s="18" t="s">
        <v>120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127</v>
      </c>
      <c r="BM272" s="230" t="s">
        <v>741</v>
      </c>
    </row>
    <row r="273" s="2" customFormat="1">
      <c r="A273" s="39"/>
      <c r="B273" s="40"/>
      <c r="C273" s="41"/>
      <c r="D273" s="232" t="s">
        <v>129</v>
      </c>
      <c r="E273" s="41"/>
      <c r="F273" s="233" t="s">
        <v>742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129</v>
      </c>
      <c r="AU273" s="18" t="s">
        <v>86</v>
      </c>
    </row>
    <row r="274" s="2" customFormat="1">
      <c r="A274" s="39"/>
      <c r="B274" s="40"/>
      <c r="C274" s="41"/>
      <c r="D274" s="237" t="s">
        <v>131</v>
      </c>
      <c r="E274" s="41"/>
      <c r="F274" s="238" t="s">
        <v>743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131</v>
      </c>
      <c r="AU274" s="18" t="s">
        <v>86</v>
      </c>
    </row>
    <row r="275" s="13" customFormat="1">
      <c r="A275" s="13"/>
      <c r="B275" s="239"/>
      <c r="C275" s="240"/>
      <c r="D275" s="232" t="s">
        <v>133</v>
      </c>
      <c r="E275" s="241" t="s">
        <v>1</v>
      </c>
      <c r="F275" s="242" t="s">
        <v>716</v>
      </c>
      <c r="G275" s="240"/>
      <c r="H275" s="241" t="s">
        <v>1</v>
      </c>
      <c r="I275" s="243"/>
      <c r="J275" s="240"/>
      <c r="K275" s="240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133</v>
      </c>
      <c r="AU275" s="248" t="s">
        <v>86</v>
      </c>
      <c r="AV275" s="13" t="s">
        <v>84</v>
      </c>
      <c r="AW275" s="13" t="s">
        <v>33</v>
      </c>
      <c r="AX275" s="13" t="s">
        <v>76</v>
      </c>
      <c r="AY275" s="248" t="s">
        <v>120</v>
      </c>
    </row>
    <row r="276" s="14" customFormat="1">
      <c r="A276" s="14"/>
      <c r="B276" s="249"/>
      <c r="C276" s="250"/>
      <c r="D276" s="232" t="s">
        <v>133</v>
      </c>
      <c r="E276" s="251" t="s">
        <v>1</v>
      </c>
      <c r="F276" s="252" t="s">
        <v>727</v>
      </c>
      <c r="G276" s="250"/>
      <c r="H276" s="253">
        <v>22.800000000000001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133</v>
      </c>
      <c r="AU276" s="259" t="s">
        <v>86</v>
      </c>
      <c r="AV276" s="14" t="s">
        <v>86</v>
      </c>
      <c r="AW276" s="14" t="s">
        <v>33</v>
      </c>
      <c r="AX276" s="14" t="s">
        <v>84</v>
      </c>
      <c r="AY276" s="259" t="s">
        <v>120</v>
      </c>
    </row>
    <row r="277" s="2" customFormat="1" ht="16.5" customHeight="1">
      <c r="A277" s="39"/>
      <c r="B277" s="40"/>
      <c r="C277" s="219" t="s">
        <v>473</v>
      </c>
      <c r="D277" s="219" t="s">
        <v>122</v>
      </c>
      <c r="E277" s="220" t="s">
        <v>744</v>
      </c>
      <c r="F277" s="221" t="s">
        <v>745</v>
      </c>
      <c r="G277" s="222" t="s">
        <v>264</v>
      </c>
      <c r="H277" s="223">
        <v>0.80000000000000004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1.8</v>
      </c>
      <c r="R277" s="228">
        <f>Q277*H277</f>
        <v>1.4400000000000002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127</v>
      </c>
      <c r="AT277" s="230" t="s">
        <v>122</v>
      </c>
      <c r="AU277" s="230" t="s">
        <v>86</v>
      </c>
      <c r="AY277" s="18" t="s">
        <v>120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127</v>
      </c>
      <c r="BM277" s="230" t="s">
        <v>746</v>
      </c>
    </row>
    <row r="278" s="2" customFormat="1">
      <c r="A278" s="39"/>
      <c r="B278" s="40"/>
      <c r="C278" s="41"/>
      <c r="D278" s="232" t="s">
        <v>129</v>
      </c>
      <c r="E278" s="41"/>
      <c r="F278" s="233" t="s">
        <v>745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129</v>
      </c>
      <c r="AU278" s="18" t="s">
        <v>86</v>
      </c>
    </row>
    <row r="279" s="2" customFormat="1">
      <c r="A279" s="39"/>
      <c r="B279" s="40"/>
      <c r="C279" s="41"/>
      <c r="D279" s="232" t="s">
        <v>156</v>
      </c>
      <c r="E279" s="41"/>
      <c r="F279" s="271" t="s">
        <v>747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86</v>
      </c>
    </row>
    <row r="280" s="13" customFormat="1">
      <c r="A280" s="13"/>
      <c r="B280" s="239"/>
      <c r="C280" s="240"/>
      <c r="D280" s="232" t="s">
        <v>133</v>
      </c>
      <c r="E280" s="241" t="s">
        <v>1</v>
      </c>
      <c r="F280" s="242" t="s">
        <v>748</v>
      </c>
      <c r="G280" s="240"/>
      <c r="H280" s="241" t="s">
        <v>1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133</v>
      </c>
      <c r="AU280" s="248" t="s">
        <v>86</v>
      </c>
      <c r="AV280" s="13" t="s">
        <v>84</v>
      </c>
      <c r="AW280" s="13" t="s">
        <v>33</v>
      </c>
      <c r="AX280" s="13" t="s">
        <v>76</v>
      </c>
      <c r="AY280" s="248" t="s">
        <v>120</v>
      </c>
    </row>
    <row r="281" s="14" customFormat="1">
      <c r="A281" s="14"/>
      <c r="B281" s="249"/>
      <c r="C281" s="250"/>
      <c r="D281" s="232" t="s">
        <v>133</v>
      </c>
      <c r="E281" s="251" t="s">
        <v>1</v>
      </c>
      <c r="F281" s="252" t="s">
        <v>749</v>
      </c>
      <c r="G281" s="250"/>
      <c r="H281" s="253">
        <v>0.80000000000000004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133</v>
      </c>
      <c r="AU281" s="259" t="s">
        <v>86</v>
      </c>
      <c r="AV281" s="14" t="s">
        <v>86</v>
      </c>
      <c r="AW281" s="14" t="s">
        <v>33</v>
      </c>
      <c r="AX281" s="14" t="s">
        <v>84</v>
      </c>
      <c r="AY281" s="259" t="s">
        <v>120</v>
      </c>
    </row>
    <row r="282" s="2" customFormat="1" ht="24.15" customHeight="1">
      <c r="A282" s="39"/>
      <c r="B282" s="40"/>
      <c r="C282" s="219" t="s">
        <v>481</v>
      </c>
      <c r="D282" s="219" t="s">
        <v>122</v>
      </c>
      <c r="E282" s="220" t="s">
        <v>750</v>
      </c>
      <c r="F282" s="221" t="s">
        <v>751</v>
      </c>
      <c r="G282" s="222" t="s">
        <v>264</v>
      </c>
      <c r="H282" s="223">
        <v>0.48899999999999999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127</v>
      </c>
      <c r="AT282" s="230" t="s">
        <v>122</v>
      </c>
      <c r="AU282" s="230" t="s">
        <v>86</v>
      </c>
      <c r="AY282" s="18" t="s">
        <v>120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127</v>
      </c>
      <c r="BM282" s="230" t="s">
        <v>752</v>
      </c>
    </row>
    <row r="283" s="2" customFormat="1">
      <c r="A283" s="39"/>
      <c r="B283" s="40"/>
      <c r="C283" s="41"/>
      <c r="D283" s="232" t="s">
        <v>129</v>
      </c>
      <c r="E283" s="41"/>
      <c r="F283" s="233" t="s">
        <v>753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129</v>
      </c>
      <c r="AU283" s="18" t="s">
        <v>86</v>
      </c>
    </row>
    <row r="284" s="2" customFormat="1">
      <c r="A284" s="39"/>
      <c r="B284" s="40"/>
      <c r="C284" s="41"/>
      <c r="D284" s="232" t="s">
        <v>156</v>
      </c>
      <c r="E284" s="41"/>
      <c r="F284" s="271" t="s">
        <v>754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156</v>
      </c>
      <c r="AU284" s="18" t="s">
        <v>86</v>
      </c>
    </row>
    <row r="285" s="13" customFormat="1">
      <c r="A285" s="13"/>
      <c r="B285" s="239"/>
      <c r="C285" s="240"/>
      <c r="D285" s="232" t="s">
        <v>133</v>
      </c>
      <c r="E285" s="241" t="s">
        <v>1</v>
      </c>
      <c r="F285" s="242" t="s">
        <v>716</v>
      </c>
      <c r="G285" s="240"/>
      <c r="H285" s="241" t="s">
        <v>1</v>
      </c>
      <c r="I285" s="243"/>
      <c r="J285" s="240"/>
      <c r="K285" s="240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133</v>
      </c>
      <c r="AU285" s="248" t="s">
        <v>86</v>
      </c>
      <c r="AV285" s="13" t="s">
        <v>84</v>
      </c>
      <c r="AW285" s="13" t="s">
        <v>33</v>
      </c>
      <c r="AX285" s="13" t="s">
        <v>76</v>
      </c>
      <c r="AY285" s="248" t="s">
        <v>120</v>
      </c>
    </row>
    <row r="286" s="14" customFormat="1">
      <c r="A286" s="14"/>
      <c r="B286" s="249"/>
      <c r="C286" s="250"/>
      <c r="D286" s="232" t="s">
        <v>133</v>
      </c>
      <c r="E286" s="251" t="s">
        <v>1</v>
      </c>
      <c r="F286" s="252" t="s">
        <v>755</v>
      </c>
      <c r="G286" s="250"/>
      <c r="H286" s="253">
        <v>0.48899999999999999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133</v>
      </c>
      <c r="AU286" s="259" t="s">
        <v>86</v>
      </c>
      <c r="AV286" s="14" t="s">
        <v>86</v>
      </c>
      <c r="AW286" s="14" t="s">
        <v>33</v>
      </c>
      <c r="AX286" s="14" t="s">
        <v>84</v>
      </c>
      <c r="AY286" s="259" t="s">
        <v>120</v>
      </c>
    </row>
    <row r="287" s="2" customFormat="1" ht="24.15" customHeight="1">
      <c r="A287" s="39"/>
      <c r="B287" s="40"/>
      <c r="C287" s="219" t="s">
        <v>490</v>
      </c>
      <c r="D287" s="219" t="s">
        <v>122</v>
      </c>
      <c r="E287" s="220" t="s">
        <v>756</v>
      </c>
      <c r="F287" s="221" t="s">
        <v>757</v>
      </c>
      <c r="G287" s="222" t="s">
        <v>264</v>
      </c>
      <c r="H287" s="223">
        <v>0.80000000000000004</v>
      </c>
      <c r="I287" s="224"/>
      <c r="J287" s="225">
        <f>ROUND(I287*H287,2)</f>
        <v>0</v>
      </c>
      <c r="K287" s="221" t="s">
        <v>1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127</v>
      </c>
      <c r="AT287" s="230" t="s">
        <v>122</v>
      </c>
      <c r="AU287" s="230" t="s">
        <v>86</v>
      </c>
      <c r="AY287" s="18" t="s">
        <v>120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127</v>
      </c>
      <c r="BM287" s="230" t="s">
        <v>758</v>
      </c>
    </row>
    <row r="288" s="2" customFormat="1">
      <c r="A288" s="39"/>
      <c r="B288" s="40"/>
      <c r="C288" s="41"/>
      <c r="D288" s="232" t="s">
        <v>129</v>
      </c>
      <c r="E288" s="41"/>
      <c r="F288" s="233" t="s">
        <v>759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129</v>
      </c>
      <c r="AU288" s="18" t="s">
        <v>86</v>
      </c>
    </row>
    <row r="289" s="2" customFormat="1">
      <c r="A289" s="39"/>
      <c r="B289" s="40"/>
      <c r="C289" s="41"/>
      <c r="D289" s="232" t="s">
        <v>156</v>
      </c>
      <c r="E289" s="41"/>
      <c r="F289" s="271" t="s">
        <v>760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86</v>
      </c>
    </row>
    <row r="290" s="13" customFormat="1">
      <c r="A290" s="13"/>
      <c r="B290" s="239"/>
      <c r="C290" s="240"/>
      <c r="D290" s="232" t="s">
        <v>133</v>
      </c>
      <c r="E290" s="241" t="s">
        <v>1</v>
      </c>
      <c r="F290" s="242" t="s">
        <v>716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133</v>
      </c>
      <c r="AU290" s="248" t="s">
        <v>86</v>
      </c>
      <c r="AV290" s="13" t="s">
        <v>84</v>
      </c>
      <c r="AW290" s="13" t="s">
        <v>33</v>
      </c>
      <c r="AX290" s="13" t="s">
        <v>76</v>
      </c>
      <c r="AY290" s="248" t="s">
        <v>120</v>
      </c>
    </row>
    <row r="291" s="14" customFormat="1">
      <c r="A291" s="14"/>
      <c r="B291" s="249"/>
      <c r="C291" s="250"/>
      <c r="D291" s="232" t="s">
        <v>133</v>
      </c>
      <c r="E291" s="251" t="s">
        <v>1</v>
      </c>
      <c r="F291" s="252" t="s">
        <v>749</v>
      </c>
      <c r="G291" s="250"/>
      <c r="H291" s="253">
        <v>0.80000000000000004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133</v>
      </c>
      <c r="AU291" s="259" t="s">
        <v>86</v>
      </c>
      <c r="AV291" s="14" t="s">
        <v>86</v>
      </c>
      <c r="AW291" s="14" t="s">
        <v>33</v>
      </c>
      <c r="AX291" s="14" t="s">
        <v>84</v>
      </c>
      <c r="AY291" s="259" t="s">
        <v>120</v>
      </c>
    </row>
    <row r="292" s="2" customFormat="1" ht="16.5" customHeight="1">
      <c r="A292" s="39"/>
      <c r="B292" s="40"/>
      <c r="C292" s="219" t="s">
        <v>498</v>
      </c>
      <c r="D292" s="219" t="s">
        <v>122</v>
      </c>
      <c r="E292" s="220" t="s">
        <v>761</v>
      </c>
      <c r="F292" s="221" t="s">
        <v>762</v>
      </c>
      <c r="G292" s="222" t="s">
        <v>453</v>
      </c>
      <c r="H292" s="223">
        <v>16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127</v>
      </c>
      <c r="AT292" s="230" t="s">
        <v>122</v>
      </c>
      <c r="AU292" s="230" t="s">
        <v>86</v>
      </c>
      <c r="AY292" s="18" t="s">
        <v>120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127</v>
      </c>
      <c r="BM292" s="230" t="s">
        <v>763</v>
      </c>
    </row>
    <row r="293" s="2" customFormat="1">
      <c r="A293" s="39"/>
      <c r="B293" s="40"/>
      <c r="C293" s="41"/>
      <c r="D293" s="232" t="s">
        <v>129</v>
      </c>
      <c r="E293" s="41"/>
      <c r="F293" s="233" t="s">
        <v>762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129</v>
      </c>
      <c r="AU293" s="18" t="s">
        <v>86</v>
      </c>
    </row>
    <row r="294" s="2" customFormat="1">
      <c r="A294" s="39"/>
      <c r="B294" s="40"/>
      <c r="C294" s="41"/>
      <c r="D294" s="232" t="s">
        <v>156</v>
      </c>
      <c r="E294" s="41"/>
      <c r="F294" s="271" t="s">
        <v>764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156</v>
      </c>
      <c r="AU294" s="18" t="s">
        <v>86</v>
      </c>
    </row>
    <row r="295" s="13" customFormat="1">
      <c r="A295" s="13"/>
      <c r="B295" s="239"/>
      <c r="C295" s="240"/>
      <c r="D295" s="232" t="s">
        <v>133</v>
      </c>
      <c r="E295" s="241" t="s">
        <v>1</v>
      </c>
      <c r="F295" s="242" t="s">
        <v>716</v>
      </c>
      <c r="G295" s="240"/>
      <c r="H295" s="241" t="s">
        <v>1</v>
      </c>
      <c r="I295" s="243"/>
      <c r="J295" s="240"/>
      <c r="K295" s="240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133</v>
      </c>
      <c r="AU295" s="248" t="s">
        <v>86</v>
      </c>
      <c r="AV295" s="13" t="s">
        <v>84</v>
      </c>
      <c r="AW295" s="13" t="s">
        <v>33</v>
      </c>
      <c r="AX295" s="13" t="s">
        <v>76</v>
      </c>
      <c r="AY295" s="248" t="s">
        <v>120</v>
      </c>
    </row>
    <row r="296" s="14" customFormat="1">
      <c r="A296" s="14"/>
      <c r="B296" s="249"/>
      <c r="C296" s="250"/>
      <c r="D296" s="232" t="s">
        <v>133</v>
      </c>
      <c r="E296" s="251" t="s">
        <v>1</v>
      </c>
      <c r="F296" s="252" t="s">
        <v>765</v>
      </c>
      <c r="G296" s="250"/>
      <c r="H296" s="253">
        <v>16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133</v>
      </c>
      <c r="AU296" s="259" t="s">
        <v>86</v>
      </c>
      <c r="AV296" s="14" t="s">
        <v>86</v>
      </c>
      <c r="AW296" s="14" t="s">
        <v>33</v>
      </c>
      <c r="AX296" s="14" t="s">
        <v>84</v>
      </c>
      <c r="AY296" s="259" t="s">
        <v>120</v>
      </c>
    </row>
    <row r="297" s="12" customFormat="1" ht="22.8" customHeight="1">
      <c r="A297" s="12"/>
      <c r="B297" s="203"/>
      <c r="C297" s="204"/>
      <c r="D297" s="205" t="s">
        <v>75</v>
      </c>
      <c r="E297" s="217" t="s">
        <v>528</v>
      </c>
      <c r="F297" s="217" t="s">
        <v>529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SUM(P298:P309)</f>
        <v>0</v>
      </c>
      <c r="Q297" s="211"/>
      <c r="R297" s="212">
        <f>SUM(R298:R309)</f>
        <v>0</v>
      </c>
      <c r="S297" s="211"/>
      <c r="T297" s="213">
        <f>SUM(T298:T309)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84</v>
      </c>
      <c r="AT297" s="215" t="s">
        <v>75</v>
      </c>
      <c r="AU297" s="215" t="s">
        <v>84</v>
      </c>
      <c r="AY297" s="214" t="s">
        <v>120</v>
      </c>
      <c r="BK297" s="216">
        <f>SUM(BK298:BK309)</f>
        <v>0</v>
      </c>
    </row>
    <row r="298" s="2" customFormat="1" ht="44.25" customHeight="1">
      <c r="A298" s="39"/>
      <c r="B298" s="40"/>
      <c r="C298" s="219" t="s">
        <v>506</v>
      </c>
      <c r="D298" s="219" t="s">
        <v>122</v>
      </c>
      <c r="E298" s="220" t="s">
        <v>539</v>
      </c>
      <c r="F298" s="221" t="s">
        <v>540</v>
      </c>
      <c r="G298" s="222" t="s">
        <v>436</v>
      </c>
      <c r="H298" s="223">
        <v>3.3599999999999999</v>
      </c>
      <c r="I298" s="224"/>
      <c r="J298" s="225">
        <f>ROUND(I298*H298,2)</f>
        <v>0</v>
      </c>
      <c r="K298" s="221" t="s">
        <v>126</v>
      </c>
      <c r="L298" s="45"/>
      <c r="M298" s="226" t="s">
        <v>1</v>
      </c>
      <c r="N298" s="227" t="s">
        <v>41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127</v>
      </c>
      <c r="AT298" s="230" t="s">
        <v>122</v>
      </c>
      <c r="AU298" s="230" t="s">
        <v>86</v>
      </c>
      <c r="AY298" s="18" t="s">
        <v>120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127</v>
      </c>
      <c r="BM298" s="230" t="s">
        <v>766</v>
      </c>
    </row>
    <row r="299" s="2" customFormat="1">
      <c r="A299" s="39"/>
      <c r="B299" s="40"/>
      <c r="C299" s="41"/>
      <c r="D299" s="232" t="s">
        <v>129</v>
      </c>
      <c r="E299" s="41"/>
      <c r="F299" s="233" t="s">
        <v>542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129</v>
      </c>
      <c r="AU299" s="18" t="s">
        <v>86</v>
      </c>
    </row>
    <row r="300" s="2" customFormat="1">
      <c r="A300" s="39"/>
      <c r="B300" s="40"/>
      <c r="C300" s="41"/>
      <c r="D300" s="237" t="s">
        <v>131</v>
      </c>
      <c r="E300" s="41"/>
      <c r="F300" s="238" t="s">
        <v>543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86</v>
      </c>
    </row>
    <row r="301" s="14" customFormat="1">
      <c r="A301" s="14"/>
      <c r="B301" s="249"/>
      <c r="C301" s="250"/>
      <c r="D301" s="232" t="s">
        <v>133</v>
      </c>
      <c r="E301" s="251" t="s">
        <v>1</v>
      </c>
      <c r="F301" s="252" t="s">
        <v>767</v>
      </c>
      <c r="G301" s="250"/>
      <c r="H301" s="253">
        <v>3.3599999999999999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133</v>
      </c>
      <c r="AU301" s="259" t="s">
        <v>86</v>
      </c>
      <c r="AV301" s="14" t="s">
        <v>86</v>
      </c>
      <c r="AW301" s="14" t="s">
        <v>33</v>
      </c>
      <c r="AX301" s="14" t="s">
        <v>84</v>
      </c>
      <c r="AY301" s="259" t="s">
        <v>120</v>
      </c>
    </row>
    <row r="302" s="2" customFormat="1" ht="24.15" customHeight="1">
      <c r="A302" s="39"/>
      <c r="B302" s="40"/>
      <c r="C302" s="219" t="s">
        <v>514</v>
      </c>
      <c r="D302" s="219" t="s">
        <v>122</v>
      </c>
      <c r="E302" s="220" t="s">
        <v>553</v>
      </c>
      <c r="F302" s="221" t="s">
        <v>554</v>
      </c>
      <c r="G302" s="222" t="s">
        <v>436</v>
      </c>
      <c r="H302" s="223">
        <v>3.3599999999999999</v>
      </c>
      <c r="I302" s="224"/>
      <c r="J302" s="225">
        <f>ROUND(I302*H302,2)</f>
        <v>0</v>
      </c>
      <c r="K302" s="221" t="s">
        <v>126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127</v>
      </c>
      <c r="AT302" s="230" t="s">
        <v>122</v>
      </c>
      <c r="AU302" s="230" t="s">
        <v>86</v>
      </c>
      <c r="AY302" s="18" t="s">
        <v>120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127</v>
      </c>
      <c r="BM302" s="230" t="s">
        <v>768</v>
      </c>
    </row>
    <row r="303" s="2" customFormat="1">
      <c r="A303" s="39"/>
      <c r="B303" s="40"/>
      <c r="C303" s="41"/>
      <c r="D303" s="232" t="s">
        <v>129</v>
      </c>
      <c r="E303" s="41"/>
      <c r="F303" s="233" t="s">
        <v>556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129</v>
      </c>
      <c r="AU303" s="18" t="s">
        <v>86</v>
      </c>
    </row>
    <row r="304" s="2" customFormat="1">
      <c r="A304" s="39"/>
      <c r="B304" s="40"/>
      <c r="C304" s="41"/>
      <c r="D304" s="237" t="s">
        <v>131</v>
      </c>
      <c r="E304" s="41"/>
      <c r="F304" s="238" t="s">
        <v>557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131</v>
      </c>
      <c r="AU304" s="18" t="s">
        <v>86</v>
      </c>
    </row>
    <row r="305" s="14" customFormat="1">
      <c r="A305" s="14"/>
      <c r="B305" s="249"/>
      <c r="C305" s="250"/>
      <c r="D305" s="232" t="s">
        <v>133</v>
      </c>
      <c r="E305" s="251" t="s">
        <v>1</v>
      </c>
      <c r="F305" s="252" t="s">
        <v>767</v>
      </c>
      <c r="G305" s="250"/>
      <c r="H305" s="253">
        <v>3.3599999999999999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133</v>
      </c>
      <c r="AU305" s="259" t="s">
        <v>86</v>
      </c>
      <c r="AV305" s="14" t="s">
        <v>86</v>
      </c>
      <c r="AW305" s="14" t="s">
        <v>33</v>
      </c>
      <c r="AX305" s="14" t="s">
        <v>84</v>
      </c>
      <c r="AY305" s="259" t="s">
        <v>120</v>
      </c>
    </row>
    <row r="306" s="2" customFormat="1" ht="24.15" customHeight="1">
      <c r="A306" s="39"/>
      <c r="B306" s="40"/>
      <c r="C306" s="219" t="s">
        <v>521</v>
      </c>
      <c r="D306" s="219" t="s">
        <v>122</v>
      </c>
      <c r="E306" s="220" t="s">
        <v>562</v>
      </c>
      <c r="F306" s="221" t="s">
        <v>563</v>
      </c>
      <c r="G306" s="222" t="s">
        <v>436</v>
      </c>
      <c r="H306" s="223">
        <v>60.479999999999997</v>
      </c>
      <c r="I306" s="224"/>
      <c r="J306" s="225">
        <f>ROUND(I306*H306,2)</f>
        <v>0</v>
      </c>
      <c r="K306" s="221" t="s">
        <v>126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127</v>
      </c>
      <c r="AT306" s="230" t="s">
        <v>122</v>
      </c>
      <c r="AU306" s="230" t="s">
        <v>86</v>
      </c>
      <c r="AY306" s="18" t="s">
        <v>120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127</v>
      </c>
      <c r="BM306" s="230" t="s">
        <v>769</v>
      </c>
    </row>
    <row r="307" s="2" customFormat="1">
      <c r="A307" s="39"/>
      <c r="B307" s="40"/>
      <c r="C307" s="41"/>
      <c r="D307" s="232" t="s">
        <v>129</v>
      </c>
      <c r="E307" s="41"/>
      <c r="F307" s="233" t="s">
        <v>565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129</v>
      </c>
      <c r="AU307" s="18" t="s">
        <v>86</v>
      </c>
    </row>
    <row r="308" s="2" customFormat="1">
      <c r="A308" s="39"/>
      <c r="B308" s="40"/>
      <c r="C308" s="41"/>
      <c r="D308" s="237" t="s">
        <v>131</v>
      </c>
      <c r="E308" s="41"/>
      <c r="F308" s="238" t="s">
        <v>566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131</v>
      </c>
      <c r="AU308" s="18" t="s">
        <v>86</v>
      </c>
    </row>
    <row r="309" s="14" customFormat="1">
      <c r="A309" s="14"/>
      <c r="B309" s="249"/>
      <c r="C309" s="250"/>
      <c r="D309" s="232" t="s">
        <v>133</v>
      </c>
      <c r="E309" s="251" t="s">
        <v>1</v>
      </c>
      <c r="F309" s="252" t="s">
        <v>770</v>
      </c>
      <c r="G309" s="250"/>
      <c r="H309" s="253">
        <v>60.479999999999997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133</v>
      </c>
      <c r="AU309" s="259" t="s">
        <v>86</v>
      </c>
      <c r="AV309" s="14" t="s">
        <v>86</v>
      </c>
      <c r="AW309" s="14" t="s">
        <v>33</v>
      </c>
      <c r="AX309" s="14" t="s">
        <v>84</v>
      </c>
      <c r="AY309" s="259" t="s">
        <v>120</v>
      </c>
    </row>
    <row r="310" s="12" customFormat="1" ht="22.8" customHeight="1">
      <c r="A310" s="12"/>
      <c r="B310" s="203"/>
      <c r="C310" s="204"/>
      <c r="D310" s="205" t="s">
        <v>75</v>
      </c>
      <c r="E310" s="217" t="s">
        <v>569</v>
      </c>
      <c r="F310" s="217" t="s">
        <v>570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SUM(P311:P313)</f>
        <v>0</v>
      </c>
      <c r="Q310" s="211"/>
      <c r="R310" s="212">
        <f>SUM(R311:R313)</f>
        <v>0</v>
      </c>
      <c r="S310" s="211"/>
      <c r="T310" s="213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84</v>
      </c>
      <c r="AT310" s="215" t="s">
        <v>75</v>
      </c>
      <c r="AU310" s="215" t="s">
        <v>84</v>
      </c>
      <c r="AY310" s="214" t="s">
        <v>120</v>
      </c>
      <c r="BK310" s="216">
        <f>SUM(BK311:BK313)</f>
        <v>0</v>
      </c>
    </row>
    <row r="311" s="2" customFormat="1" ht="16.5" customHeight="1">
      <c r="A311" s="39"/>
      <c r="B311" s="40"/>
      <c r="C311" s="219" t="s">
        <v>530</v>
      </c>
      <c r="D311" s="219" t="s">
        <v>122</v>
      </c>
      <c r="E311" s="220" t="s">
        <v>572</v>
      </c>
      <c r="F311" s="221" t="s">
        <v>573</v>
      </c>
      <c r="G311" s="222" t="s">
        <v>436</v>
      </c>
      <c r="H311" s="223">
        <v>12.058999999999999</v>
      </c>
      <c r="I311" s="224"/>
      <c r="J311" s="225">
        <f>ROUND(I311*H311,2)</f>
        <v>0</v>
      </c>
      <c r="K311" s="221" t="s">
        <v>126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127</v>
      </c>
      <c r="AT311" s="230" t="s">
        <v>122</v>
      </c>
      <c r="AU311" s="230" t="s">
        <v>86</v>
      </c>
      <c r="AY311" s="18" t="s">
        <v>120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127</v>
      </c>
      <c r="BM311" s="230" t="s">
        <v>771</v>
      </c>
    </row>
    <row r="312" s="2" customFormat="1">
      <c r="A312" s="39"/>
      <c r="B312" s="40"/>
      <c r="C312" s="41"/>
      <c r="D312" s="232" t="s">
        <v>129</v>
      </c>
      <c r="E312" s="41"/>
      <c r="F312" s="233" t="s">
        <v>575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129</v>
      </c>
      <c r="AU312" s="18" t="s">
        <v>86</v>
      </c>
    </row>
    <row r="313" s="2" customFormat="1">
      <c r="A313" s="39"/>
      <c r="B313" s="40"/>
      <c r="C313" s="41"/>
      <c r="D313" s="237" t="s">
        <v>131</v>
      </c>
      <c r="E313" s="41"/>
      <c r="F313" s="238" t="s">
        <v>576</v>
      </c>
      <c r="G313" s="41"/>
      <c r="H313" s="41"/>
      <c r="I313" s="234"/>
      <c r="J313" s="41"/>
      <c r="K313" s="41"/>
      <c r="L313" s="45"/>
      <c r="M313" s="282"/>
      <c r="N313" s="283"/>
      <c r="O313" s="284"/>
      <c r="P313" s="284"/>
      <c r="Q313" s="284"/>
      <c r="R313" s="284"/>
      <c r="S313" s="284"/>
      <c r="T313" s="285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131</v>
      </c>
      <c r="AU313" s="18" t="s">
        <v>86</v>
      </c>
    </row>
    <row r="314" s="2" customFormat="1" ht="6.96" customHeight="1">
      <c r="A314" s="39"/>
      <c r="B314" s="67"/>
      <c r="C314" s="68"/>
      <c r="D314" s="68"/>
      <c r="E314" s="68"/>
      <c r="F314" s="68"/>
      <c r="G314" s="68"/>
      <c r="H314" s="68"/>
      <c r="I314" s="68"/>
      <c r="J314" s="68"/>
      <c r="K314" s="68"/>
      <c r="L314" s="45"/>
      <c r="M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</row>
  </sheetData>
  <sheetProtection sheet="1" autoFilter="0" formatColumns="0" formatRows="0" objects="1" scenarios="1" spinCount="100000" saltValue="Lg+dlkZcHqXi2DVrBy6snIGkeVK3CnuJkBM5qvgsNo/bsLksNHcXlV/rjFizJEO2dNe4QIZ8c+/Hi39QOLZvKg==" hashValue="q0gQlKclUmTruAPRW7z6jWzQ7Zf7Pt1X/4myr2DMdaS4dwNEy3qFqQqvTMFasYW1rwHZqY3y/YOlDJmNy0F3YA==" algorithmName="SHA-512" password="CC35"/>
  <autoFilter ref="C121:K31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35" r:id="rId1" display="https://podminky.urs.cz/item/CS_URS_2025_02/321351010"/>
    <hyperlink ref="F140" r:id="rId2" display="https://podminky.urs.cz/item/CS_URS_2025_02/321352010"/>
    <hyperlink ref="F165" r:id="rId3" display="https://podminky.urs.cz/item/CS_URS_2025_02/985121122"/>
    <hyperlink ref="F170" r:id="rId4" display="https://podminky.urs.cz/item/CS_URS_2025_02/985121222"/>
    <hyperlink ref="F175" r:id="rId5" display="https://podminky.urs.cz/item/CS_URS_2025_02/985121911"/>
    <hyperlink ref="F180" r:id="rId6" display="https://podminky.urs.cz/item/CS_URS_2025_02/985311113"/>
    <hyperlink ref="F185" r:id="rId7" display="https://podminky.urs.cz/item/CS_URS_2025_02/985311213"/>
    <hyperlink ref="F190" r:id="rId8" display="https://podminky.urs.cz/item/CS_URS_2025_02/985311313"/>
    <hyperlink ref="F195" r:id="rId9" display="https://podminky.urs.cz/item/CS_URS_2025_02/985311911"/>
    <hyperlink ref="F200" r:id="rId10" display="https://podminky.urs.cz/item/CS_URS_2025_02/985311913"/>
    <hyperlink ref="F205" r:id="rId11" display="https://podminky.urs.cz/item/CS_URS_2025_02/985312111"/>
    <hyperlink ref="F210" r:id="rId12" display="https://podminky.urs.cz/item/CS_URS_2025_02/985312121"/>
    <hyperlink ref="F215" r:id="rId13" display="https://podminky.urs.cz/item/CS_URS_2025_02/985312131"/>
    <hyperlink ref="F220" r:id="rId14" display="https://podminky.urs.cz/item/CS_URS_2025_02/985312191"/>
    <hyperlink ref="F225" r:id="rId15" display="https://podminky.urs.cz/item/CS_URS_2025_02/985321111"/>
    <hyperlink ref="F230" r:id="rId16" display="https://podminky.urs.cz/item/CS_URS_2025_02/985321112"/>
    <hyperlink ref="F235" r:id="rId17" display="https://podminky.urs.cz/item/CS_URS_2025_02/985321911"/>
    <hyperlink ref="F240" r:id="rId18" display="https://podminky.urs.cz/item/CS_URS_2025_02/985321912"/>
    <hyperlink ref="F245" r:id="rId19" display="https://podminky.urs.cz/item/CS_URS_2025_02/985323112"/>
    <hyperlink ref="F250" r:id="rId20" display="https://podminky.urs.cz/item/CS_URS_2025_02/985324111"/>
    <hyperlink ref="F255" r:id="rId21" display="https://podminky.urs.cz/item/CS_URS_2025_02/985324911"/>
    <hyperlink ref="F260" r:id="rId22" display="https://podminky.urs.cz/item/CS_URS_2025_02/985331113"/>
    <hyperlink ref="F269" r:id="rId23" display="https://podminky.urs.cz/item/CS_URS_2025_02/985331911"/>
    <hyperlink ref="F274" r:id="rId24" display="https://podminky.urs.cz/item/CS_URS_2025_02/985331912"/>
    <hyperlink ref="F300" r:id="rId25" display="https://podminky.urs.cz/item/CS_URS_2025_02/997013869_RC"/>
    <hyperlink ref="F304" r:id="rId26" display="https://podminky.urs.cz/item/CS_URS_2025_02/997321511"/>
    <hyperlink ref="F308" r:id="rId27" display="https://podminky.urs.cz/item/CS_URS_2025_02/997321519"/>
    <hyperlink ref="F313" r:id="rId28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Šrámková Veronika</dc:creator>
  <cp:lastModifiedBy>Šrámková Veronika</cp:lastModifiedBy>
  <dcterms:created xsi:type="dcterms:W3CDTF">2025-09-03T08:23:49Z</dcterms:created>
  <dcterms:modified xsi:type="dcterms:W3CDTF">2025-09-03T08:23:55Z</dcterms:modified>
</cp:coreProperties>
</file>