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 - úsek 1 - VT Ondřejn..." sheetId="2" r:id="rId2"/>
    <sheet name="SO2 - úsek 2 - VT Ondřejn..." sheetId="3" r:id="rId3"/>
    <sheet name="SO3 - úsek 3 - VT Ondřejn..." sheetId="4" r:id="rId4"/>
    <sheet name="SO4 - úsek 4 - VT Ondřejn..." sheetId="5" r:id="rId5"/>
    <sheet name="SO5 - úsek 5 - VT Ondřejn..." sheetId="6" r:id="rId6"/>
    <sheet name="SO6 - úsek 6 - VT Ondřejn..." sheetId="7" r:id="rId7"/>
    <sheet name="SO7 - úsek 7 - VT Ondřejn..." sheetId="8" r:id="rId8"/>
    <sheet name="SO8 - úsek 8 - VT Ondřejn...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'SO1 - úsek 1 - VT Ondřejn...'!$C$119:$K$157</definedName>
    <definedName name="_xlnm.Print_Area" localSheetId="1">'SO1 - úsek 1 - VT Ondřejn...'!$C$4:$J$76,'SO1 - úsek 1 - VT Ondřejn...'!$C$82:$J$101,'SO1 - úsek 1 - VT Ondřejn...'!$C$107:$J$157</definedName>
    <definedName name="_xlnm.Print_Titles" localSheetId="1">'SO1 - úsek 1 - VT Ondřejn...'!$119:$119</definedName>
    <definedName name="_xlnm._FilterDatabase" localSheetId="2" hidden="1">'SO2 - úsek 2 - VT Ondřejn...'!$C$117:$K$153</definedName>
    <definedName name="_xlnm.Print_Area" localSheetId="2">'SO2 - úsek 2 - VT Ondřejn...'!$C$4:$J$76,'SO2 - úsek 2 - VT Ondřejn...'!$C$82:$J$99,'SO2 - úsek 2 - VT Ondřejn...'!$C$105:$J$153</definedName>
    <definedName name="_xlnm.Print_Titles" localSheetId="2">'SO2 - úsek 2 - VT Ondřejn...'!$117:$117</definedName>
    <definedName name="_xlnm._FilterDatabase" localSheetId="3" hidden="1">'SO3 - úsek 3 - VT Ondřejn...'!$C$117:$K$155</definedName>
    <definedName name="_xlnm.Print_Area" localSheetId="3">'SO3 - úsek 3 - VT Ondřejn...'!$C$4:$J$76,'SO3 - úsek 3 - VT Ondřejn...'!$C$82:$J$99,'SO3 - úsek 3 - VT Ondřejn...'!$C$105:$J$155</definedName>
    <definedName name="_xlnm.Print_Titles" localSheetId="3">'SO3 - úsek 3 - VT Ondřejn...'!$117:$117</definedName>
    <definedName name="_xlnm._FilterDatabase" localSheetId="4" hidden="1">'SO4 - úsek 4 - VT Ondřejn...'!$C$117:$K$147</definedName>
    <definedName name="_xlnm.Print_Area" localSheetId="4">'SO4 - úsek 4 - VT Ondřejn...'!$C$4:$J$76,'SO4 - úsek 4 - VT Ondřejn...'!$C$82:$J$99,'SO4 - úsek 4 - VT Ondřejn...'!$C$105:$J$147</definedName>
    <definedName name="_xlnm.Print_Titles" localSheetId="4">'SO4 - úsek 4 - VT Ondřejn...'!$117:$117</definedName>
    <definedName name="_xlnm._FilterDatabase" localSheetId="5" hidden="1">'SO5 - úsek 5 - VT Ondřejn...'!$C$117:$K$156</definedName>
    <definedName name="_xlnm.Print_Area" localSheetId="5">'SO5 - úsek 5 - VT Ondřejn...'!$C$4:$J$76,'SO5 - úsek 5 - VT Ondřejn...'!$C$82:$J$99,'SO5 - úsek 5 - VT Ondřejn...'!$C$105:$J$156</definedName>
    <definedName name="_xlnm.Print_Titles" localSheetId="5">'SO5 - úsek 5 - VT Ondřejn...'!$117:$117</definedName>
    <definedName name="_xlnm._FilterDatabase" localSheetId="6" hidden="1">'SO6 - úsek 6 - VT Ondřejn...'!$C$117:$K$153</definedName>
    <definedName name="_xlnm.Print_Area" localSheetId="6">'SO6 - úsek 6 - VT Ondřejn...'!$C$4:$J$76,'SO6 - úsek 6 - VT Ondřejn...'!$C$82:$J$99,'SO6 - úsek 6 - VT Ondřejn...'!$C$105:$J$153</definedName>
    <definedName name="_xlnm.Print_Titles" localSheetId="6">'SO6 - úsek 6 - VT Ondřejn...'!$117:$117</definedName>
    <definedName name="_xlnm._FilterDatabase" localSheetId="7" hidden="1">'SO7 - úsek 7 - VT Ondřejn...'!$C$117:$K$147</definedName>
    <definedName name="_xlnm.Print_Area" localSheetId="7">'SO7 - úsek 7 - VT Ondřejn...'!$C$4:$J$76,'SO7 - úsek 7 - VT Ondřejn...'!$C$82:$J$99,'SO7 - úsek 7 - VT Ondřejn...'!$C$105:$J$147</definedName>
    <definedName name="_xlnm.Print_Titles" localSheetId="7">'SO7 - úsek 7 - VT Ondřejn...'!$117:$117</definedName>
    <definedName name="_xlnm._FilterDatabase" localSheetId="8" hidden="1">'SO8 - úsek 8 - VT Ondřejn...'!$C$117:$K$135</definedName>
    <definedName name="_xlnm.Print_Area" localSheetId="8">'SO8 - úsek 8 - VT Ondřejn...'!$C$4:$J$76,'SO8 - úsek 8 - VT Ondřejn...'!$C$82:$J$99,'SO8 - úsek 8 - VT Ondřejn...'!$C$105:$J$135</definedName>
    <definedName name="_xlnm.Print_Titles" localSheetId="8">'SO8 - úsek 8 - VT Ondřejn...'!$117:$117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91"/>
  <c r="J20"/>
  <c r="J18"/>
  <c r="E18"/>
  <c r="F92"/>
  <c r="J17"/>
  <c r="J12"/>
  <c r="J112"/>
  <c r="E7"/>
  <c r="E85"/>
  <c i="8" r="J37"/>
  <c r="J36"/>
  <c i="1" r="AY101"/>
  <c i="8" r="J35"/>
  <c i="1" r="AX101"/>
  <c i="8"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28"/>
  <c r="BH128"/>
  <c r="BG128"/>
  <c r="BF128"/>
  <c r="T128"/>
  <c r="R128"/>
  <c r="P128"/>
  <c r="BI121"/>
  <c r="BH121"/>
  <c r="BG121"/>
  <c r="BF121"/>
  <c r="T121"/>
  <c r="R121"/>
  <c r="P121"/>
  <c r="F114"/>
  <c r="F112"/>
  <c r="E110"/>
  <c r="F91"/>
  <c r="F89"/>
  <c r="E87"/>
  <c r="J24"/>
  <c r="E24"/>
  <c r="J92"/>
  <c r="J23"/>
  <c r="J21"/>
  <c r="E21"/>
  <c r="J114"/>
  <c r="J20"/>
  <c r="J18"/>
  <c r="E18"/>
  <c r="F115"/>
  <c r="J17"/>
  <c r="J12"/>
  <c r="J112"/>
  <c r="E7"/>
  <c r="E85"/>
  <c i="7" r="J37"/>
  <c r="J36"/>
  <c i="1" r="AY100"/>
  <c i="7" r="J35"/>
  <c i="1" r="AX100"/>
  <c i="7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0"/>
  <c r="BH130"/>
  <c r="BG130"/>
  <c r="BF130"/>
  <c r="T130"/>
  <c r="R130"/>
  <c r="P130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114"/>
  <c r="J20"/>
  <c r="J18"/>
  <c r="E18"/>
  <c r="F92"/>
  <c r="J17"/>
  <c r="J12"/>
  <c r="J89"/>
  <c r="E7"/>
  <c r="E108"/>
  <c i="6" r="J37"/>
  <c r="J36"/>
  <c i="1" r="AY99"/>
  <c i="6" r="J35"/>
  <c i="1" r="AX99"/>
  <c i="6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1"/>
  <c r="BH131"/>
  <c r="BG131"/>
  <c r="BF131"/>
  <c r="T131"/>
  <c r="R131"/>
  <c r="P131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91"/>
  <c r="J20"/>
  <c r="J18"/>
  <c r="E18"/>
  <c r="F115"/>
  <c r="J17"/>
  <c r="J12"/>
  <c r="J112"/>
  <c r="E7"/>
  <c r="E108"/>
  <c i="5" r="J37"/>
  <c r="J36"/>
  <c i="1" r="AY98"/>
  <c i="5" r="J35"/>
  <c i="1" r="AX98"/>
  <c i="5"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28"/>
  <c r="BH128"/>
  <c r="BG128"/>
  <c r="BF128"/>
  <c r="T128"/>
  <c r="R128"/>
  <c r="P128"/>
  <c r="BI121"/>
  <c r="BH121"/>
  <c r="BG121"/>
  <c r="BF121"/>
  <c r="T121"/>
  <c r="R121"/>
  <c r="P121"/>
  <c r="F114"/>
  <c r="F112"/>
  <c r="E110"/>
  <c r="F91"/>
  <c r="F89"/>
  <c r="E87"/>
  <c r="J24"/>
  <c r="E24"/>
  <c r="J92"/>
  <c r="J23"/>
  <c r="J21"/>
  <c r="E21"/>
  <c r="J114"/>
  <c r="J20"/>
  <c r="J18"/>
  <c r="E18"/>
  <c r="F115"/>
  <c r="J17"/>
  <c r="J12"/>
  <c r="J89"/>
  <c r="E7"/>
  <c r="E108"/>
  <c i="4" r="J37"/>
  <c r="J36"/>
  <c i="1" r="AY97"/>
  <c i="4" r="J35"/>
  <c i="1" r="AX97"/>
  <c i="4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1"/>
  <c r="BH131"/>
  <c r="BG131"/>
  <c r="BF131"/>
  <c r="T131"/>
  <c r="R131"/>
  <c r="P131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114"/>
  <c r="J20"/>
  <c r="J18"/>
  <c r="E18"/>
  <c r="F92"/>
  <c r="J17"/>
  <c r="J12"/>
  <c r="J112"/>
  <c r="E7"/>
  <c r="E108"/>
  <c i="3" r="J37"/>
  <c r="J36"/>
  <c i="1" r="AY96"/>
  <c i="3" r="J35"/>
  <c i="1" r="AX96"/>
  <c i="3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0"/>
  <c r="BH130"/>
  <c r="BG130"/>
  <c r="BF130"/>
  <c r="T130"/>
  <c r="R130"/>
  <c r="P130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91"/>
  <c r="J20"/>
  <c r="J18"/>
  <c r="E18"/>
  <c r="F115"/>
  <c r="J17"/>
  <c r="J12"/>
  <c r="J112"/>
  <c r="E7"/>
  <c r="E108"/>
  <c i="2" r="J37"/>
  <c r="J36"/>
  <c i="1" r="AY95"/>
  <c i="2" r="J35"/>
  <c i="1" r="AX95"/>
  <c i="2"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T150"/>
  <c r="R151"/>
  <c r="R150"/>
  <c r="P151"/>
  <c r="P150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0"/>
  <c r="BH130"/>
  <c r="BG130"/>
  <c r="BF130"/>
  <c r="T130"/>
  <c r="R130"/>
  <c r="P130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91"/>
  <c r="J20"/>
  <c r="J18"/>
  <c r="E18"/>
  <c r="F117"/>
  <c r="J17"/>
  <c r="J12"/>
  <c r="J114"/>
  <c r="E7"/>
  <c r="E85"/>
  <c i="1" r="L90"/>
  <c r="AM90"/>
  <c r="AM89"/>
  <c r="L89"/>
  <c r="AM87"/>
  <c r="L87"/>
  <c r="L85"/>
  <c r="L84"/>
  <c i="2" r="J157"/>
  <c r="BK144"/>
  <c r="J154"/>
  <c r="J137"/>
  <c r="BK139"/>
  <c i="3" r="J139"/>
  <c r="BK145"/>
  <c r="BK121"/>
  <c i="4" r="J146"/>
  <c r="BK143"/>
  <c i="5" r="J141"/>
  <c r="J135"/>
  <c r="J136"/>
  <c i="6" r="J141"/>
  <c r="BK121"/>
  <c r="J121"/>
  <c i="7" r="J145"/>
  <c r="J144"/>
  <c i="8" r="BK140"/>
  <c r="J135"/>
  <c r="BK128"/>
  <c i="9" r="BK127"/>
  <c r="BK125"/>
  <c i="2" r="BK137"/>
  <c r="J151"/>
  <c r="BK143"/>
  <c i="1" r="AS94"/>
  <c i="3" r="BK146"/>
  <c i="4" r="BK142"/>
  <c r="J145"/>
  <c r="J142"/>
  <c i="5" r="BK140"/>
  <c r="BK136"/>
  <c r="J121"/>
  <c i="6" r="J147"/>
  <c r="BK143"/>
  <c i="7" r="F37"/>
  <c i="8" r="J141"/>
  <c r="J121"/>
  <c i="9" r="J126"/>
  <c r="J127"/>
  <c i="2" r="J142"/>
  <c r="BK154"/>
  <c r="BK130"/>
  <c r="BK123"/>
  <c i="3" r="J145"/>
  <c r="J146"/>
  <c r="J144"/>
  <c r="BK139"/>
  <c i="4" r="BK121"/>
  <c r="BK146"/>
  <c i="5" r="J142"/>
  <c r="BK141"/>
  <c r="J137"/>
  <c i="6" r="J143"/>
  <c r="BK141"/>
  <c r="J131"/>
  <c i="7" r="BK139"/>
  <c r="BK145"/>
  <c r="BK130"/>
  <c i="8" r="J142"/>
  <c r="BK135"/>
  <c i="9" r="BK131"/>
  <c r="J131"/>
  <c r="BK126"/>
  <c i="2" r="BK153"/>
  <c r="BK152"/>
  <c r="J123"/>
  <c r="J138"/>
  <c r="J143"/>
  <c i="3" r="BK130"/>
  <c r="BK144"/>
  <c i="4" r="BK145"/>
  <c r="BK131"/>
  <c r="BK147"/>
  <c r="J121"/>
  <c i="5" r="BK142"/>
  <c r="BK137"/>
  <c i="6" r="J146"/>
  <c r="BK131"/>
  <c r="BK146"/>
  <c i="7" r="BK146"/>
  <c r="BK121"/>
  <c r="J130"/>
  <c r="J140"/>
  <c i="8" r="BK137"/>
  <c r="BK141"/>
  <c r="J128"/>
  <c i="9" r="J132"/>
  <c r="J121"/>
  <c r="J130"/>
  <c i="2" r="BK155"/>
  <c r="J153"/>
  <c r="BK138"/>
  <c r="BK142"/>
  <c r="J144"/>
  <c i="3" r="J140"/>
  <c r="J141"/>
  <c r="BK140"/>
  <c i="4" r="J147"/>
  <c r="J131"/>
  <c i="5" r="J128"/>
  <c r="J140"/>
  <c r="BK128"/>
  <c i="6" r="BK142"/>
  <c r="J148"/>
  <c i="7" r="J141"/>
  <c r="BK144"/>
  <c r="J146"/>
  <c r="J121"/>
  <c i="8" r="BK136"/>
  <c r="J140"/>
  <c r="BK121"/>
  <c i="9" r="BK121"/>
  <c r="BK132"/>
  <c i="2" r="BK157"/>
  <c r="J155"/>
  <c r="J139"/>
  <c r="J152"/>
  <c r="J130"/>
  <c r="BK151"/>
  <c i="3" r="BK141"/>
  <c r="J121"/>
  <c r="J130"/>
  <c i="4" r="J141"/>
  <c r="J143"/>
  <c r="BK141"/>
  <c i="5" r="BK135"/>
  <c r="BK121"/>
  <c i="6" r="BK147"/>
  <c r="BK148"/>
  <c r="J142"/>
  <c i="7" r="BK140"/>
  <c r="J139"/>
  <c r="BK141"/>
  <c i="8" r="BK142"/>
  <c r="J137"/>
  <c r="J136"/>
  <c i="9" r="J125"/>
  <c r="BK130"/>
  <c i="2" l="1" r="P122"/>
  <c r="P121"/>
  <c r="P120"/>
  <c i="1" r="AU95"/>
  <c i="3" r="T120"/>
  <c r="T119"/>
  <c r="T118"/>
  <c i="4" r="T120"/>
  <c r="T119"/>
  <c r="T118"/>
  <c r="P120"/>
  <c r="P119"/>
  <c r="P118"/>
  <c i="1" r="AU97"/>
  <c i="5" r="P120"/>
  <c r="P119"/>
  <c r="P118"/>
  <c i="1" r="AU98"/>
  <c i="6" r="T120"/>
  <c r="T119"/>
  <c r="T118"/>
  <c i="7" r="BK120"/>
  <c r="J120"/>
  <c r="J98"/>
  <c i="8" r="BK120"/>
  <c r="BK119"/>
  <c r="BK118"/>
  <c r="J118"/>
  <c r="J96"/>
  <c i="5" r="BK120"/>
  <c r="J120"/>
  <c r="J98"/>
  <c i="6" r="R120"/>
  <c r="R119"/>
  <c r="R118"/>
  <c i="7" r="T120"/>
  <c r="T119"/>
  <c r="T118"/>
  <c i="2" r="R122"/>
  <c r="R121"/>
  <c r="R120"/>
  <c i="3" r="P120"/>
  <c r="P119"/>
  <c r="P118"/>
  <c i="1" r="AU96"/>
  <c i="4" r="BK120"/>
  <c r="J120"/>
  <c r="J98"/>
  <c i="5" r="R120"/>
  <c r="R119"/>
  <c r="R118"/>
  <c i="8" r="R120"/>
  <c r="R119"/>
  <c r="R118"/>
  <c i="9" r="BK120"/>
  <c r="BK119"/>
  <c r="J119"/>
  <c r="J97"/>
  <c i="2" r="T122"/>
  <c r="T121"/>
  <c r="T120"/>
  <c i="3" r="R120"/>
  <c r="R119"/>
  <c r="R118"/>
  <c i="5" r="T120"/>
  <c r="T119"/>
  <c r="T118"/>
  <c i="6" r="P120"/>
  <c r="P119"/>
  <c r="P118"/>
  <c i="1" r="AU99"/>
  <c i="7" r="P120"/>
  <c r="P119"/>
  <c r="P118"/>
  <c i="1" r="AU100"/>
  <c i="8" r="T120"/>
  <c r="T119"/>
  <c r="T118"/>
  <c i="2" r="BK122"/>
  <c r="J122"/>
  <c r="J98"/>
  <c i="3" r="BK120"/>
  <c r="J120"/>
  <c r="J98"/>
  <c i="4" r="R120"/>
  <c r="R119"/>
  <c r="R118"/>
  <c i="6" r="BK120"/>
  <c r="J120"/>
  <c r="J98"/>
  <c i="7" r="R120"/>
  <c r="R119"/>
  <c r="R118"/>
  <c i="8" r="P120"/>
  <c r="P119"/>
  <c r="P118"/>
  <c i="1" r="AU101"/>
  <c i="9" r="P120"/>
  <c r="P119"/>
  <c r="P118"/>
  <c i="1" r="AU102"/>
  <c i="9" r="R120"/>
  <c r="R119"/>
  <c r="R118"/>
  <c r="T120"/>
  <c r="T119"/>
  <c r="T118"/>
  <c i="2" r="BK150"/>
  <c r="J150"/>
  <c r="J99"/>
  <c r="BK156"/>
  <c r="J156"/>
  <c r="J100"/>
  <c i="9" r="J89"/>
  <c r="F115"/>
  <c r="E108"/>
  <c r="BE131"/>
  <c i="8" r="J119"/>
  <c r="J97"/>
  <c r="J120"/>
  <c r="J98"/>
  <c i="9" r="J114"/>
  <c r="BE121"/>
  <c r="BE132"/>
  <c r="BE125"/>
  <c r="BE126"/>
  <c r="J92"/>
  <c r="BE127"/>
  <c r="BE130"/>
  <c i="8" r="F92"/>
  <c r="J115"/>
  <c r="J89"/>
  <c r="E108"/>
  <c r="BE121"/>
  <c r="BE136"/>
  <c r="BE137"/>
  <c r="BE142"/>
  <c r="J91"/>
  <c r="BE135"/>
  <c r="BE140"/>
  <c i="7" r="BK119"/>
  <c r="J119"/>
  <c r="J97"/>
  <c i="8" r="BE128"/>
  <c r="BE141"/>
  <c i="7" r="J91"/>
  <c r="F115"/>
  <c r="J112"/>
  <c r="BE121"/>
  <c r="BE139"/>
  <c r="BE140"/>
  <c r="BE144"/>
  <c r="E85"/>
  <c r="BE145"/>
  <c r="J92"/>
  <c r="BE130"/>
  <c r="BE141"/>
  <c r="BE146"/>
  <c i="1" r="BD100"/>
  <c i="6" r="E85"/>
  <c r="J92"/>
  <c r="J114"/>
  <c r="BE131"/>
  <c r="BE147"/>
  <c r="J89"/>
  <c r="F92"/>
  <c r="BE141"/>
  <c r="BE142"/>
  <c r="BE143"/>
  <c r="BE146"/>
  <c r="BE121"/>
  <c r="BE148"/>
  <c i="4" r="BK119"/>
  <c r="J119"/>
  <c r="J97"/>
  <c i="5" r="J91"/>
  <c r="E85"/>
  <c r="F92"/>
  <c r="J112"/>
  <c r="J115"/>
  <c r="BE141"/>
  <c r="BE128"/>
  <c r="BE135"/>
  <c r="BE136"/>
  <c r="BE140"/>
  <c r="BE121"/>
  <c r="BE137"/>
  <c r="BE142"/>
  <c i="4" r="J91"/>
  <c r="J92"/>
  <c r="J89"/>
  <c r="F115"/>
  <c r="BE131"/>
  <c r="BE141"/>
  <c r="BE142"/>
  <c r="BE143"/>
  <c r="BE145"/>
  <c r="E85"/>
  <c r="BE121"/>
  <c r="BE146"/>
  <c r="BE147"/>
  <c i="3" r="J89"/>
  <c r="E85"/>
  <c r="J92"/>
  <c r="J114"/>
  <c r="BE145"/>
  <c i="2" r="BK121"/>
  <c r="BK120"/>
  <c r="J120"/>
  <c r="J96"/>
  <c i="3" r="F92"/>
  <c r="BE121"/>
  <c r="BE139"/>
  <c r="BE146"/>
  <c r="BE130"/>
  <c r="BE140"/>
  <c r="BE141"/>
  <c r="BE144"/>
  <c i="2" r="J89"/>
  <c r="J92"/>
  <c r="BE130"/>
  <c r="F92"/>
  <c r="J116"/>
  <c r="BE137"/>
  <c r="BE144"/>
  <c r="BE157"/>
  <c r="E110"/>
  <c r="BE123"/>
  <c r="BE139"/>
  <c r="BE151"/>
  <c r="BE154"/>
  <c r="BE138"/>
  <c r="BE142"/>
  <c r="BE143"/>
  <c r="BE152"/>
  <c r="BE153"/>
  <c r="BE155"/>
  <c i="3" r="F37"/>
  <c i="1" r="BD96"/>
  <c i="3" r="F35"/>
  <c i="1" r="BB96"/>
  <c i="4" r="F36"/>
  <c i="1" r="BC97"/>
  <c i="6" r="F36"/>
  <c i="1" r="BC99"/>
  <c i="8" r="F37"/>
  <c i="1" r="BD101"/>
  <c i="9" r="F35"/>
  <c i="1" r="BB102"/>
  <c i="2" r="F37"/>
  <c i="1" r="BD95"/>
  <c i="3" r="J34"/>
  <c i="1" r="AW96"/>
  <c i="5" r="F35"/>
  <c i="1" r="BB98"/>
  <c i="6" r="F34"/>
  <c i="1" r="BA99"/>
  <c i="7" r="F35"/>
  <c i="1" r="BB100"/>
  <c i="8" r="F34"/>
  <c i="1" r="BA101"/>
  <c i="9" r="F36"/>
  <c i="1" r="BC102"/>
  <c i="2" r="F34"/>
  <c i="1" r="BA95"/>
  <c i="3" r="F36"/>
  <c i="1" r="BC96"/>
  <c i="4" r="F37"/>
  <c i="1" r="BD97"/>
  <c i="5" r="F37"/>
  <c i="1" r="BD98"/>
  <c i="7" r="F34"/>
  <c i="1" r="BA100"/>
  <c i="8" r="F35"/>
  <c i="1" r="BB101"/>
  <c i="9" r="F34"/>
  <c i="1" r="BA102"/>
  <c i="2" r="J34"/>
  <c i="1" r="AW95"/>
  <c i="3" r="F34"/>
  <c i="1" r="BA96"/>
  <c i="4" r="F34"/>
  <c i="1" r="BA97"/>
  <c i="5" r="F36"/>
  <c i="1" r="BC98"/>
  <c i="6" r="F37"/>
  <c i="1" r="BD99"/>
  <c i="7" r="J34"/>
  <c i="1" r="AW100"/>
  <c i="8" r="F36"/>
  <c i="1" r="BC101"/>
  <c i="2" r="F36"/>
  <c i="1" r="BC95"/>
  <c i="4" r="J34"/>
  <c i="1" r="AW97"/>
  <c i="5" r="J34"/>
  <c i="1" r="AW98"/>
  <c i="6" r="F35"/>
  <c i="1" r="BB99"/>
  <c i="8" r="J34"/>
  <c i="1" r="AW101"/>
  <c i="8" r="J30"/>
  <c i="9" r="F37"/>
  <c i="1" r="BD102"/>
  <c i="2" r="F35"/>
  <c i="1" r="BB95"/>
  <c i="4" r="F35"/>
  <c i="1" r="BB97"/>
  <c i="5" r="F34"/>
  <c i="1" r="BA98"/>
  <c i="6" r="J34"/>
  <c i="1" r="AW99"/>
  <c i="7" r="F36"/>
  <c i="1" r="BC100"/>
  <c i="9" r="J34"/>
  <c i="1" r="AW102"/>
  <c i="3" l="1" r="BK119"/>
  <c r="J119"/>
  <c r="J97"/>
  <c i="6" r="BK119"/>
  <c r="J119"/>
  <c r="J97"/>
  <c i="9" r="BK118"/>
  <c r="J118"/>
  <c r="J96"/>
  <c r="J120"/>
  <c r="J98"/>
  <c i="5" r="BK119"/>
  <c r="J119"/>
  <c r="J97"/>
  <c i="1" r="AG101"/>
  <c i="7" r="BK118"/>
  <c r="J118"/>
  <c r="J96"/>
  <c i="4" r="BK118"/>
  <c r="J118"/>
  <c r="J96"/>
  <c i="2" r="J121"/>
  <c r="J97"/>
  <c i="1" r="AU94"/>
  <c i="2" r="F33"/>
  <c i="1" r="AZ95"/>
  <c i="2" r="J33"/>
  <c i="1" r="AV95"/>
  <c r="AT95"/>
  <c i="2" r="J30"/>
  <c i="1" r="AG95"/>
  <c i="3" r="F33"/>
  <c i="1" r="AZ96"/>
  <c i="4" r="F33"/>
  <c i="1" r="AZ97"/>
  <c i="6" r="J33"/>
  <c i="1" r="AV99"/>
  <c r="AT99"/>
  <c i="7" r="F33"/>
  <c i="1" r="AZ100"/>
  <c i="8" r="F33"/>
  <c i="1" r="AZ101"/>
  <c i="9" r="F33"/>
  <c i="1" r="AZ102"/>
  <c i="3" r="J33"/>
  <c i="1" r="AV96"/>
  <c r="AT96"/>
  <c i="4" r="J33"/>
  <c i="1" r="AV97"/>
  <c r="AT97"/>
  <c i="6" r="F33"/>
  <c i="1" r="AZ99"/>
  <c i="7" r="J33"/>
  <c i="1" r="AV100"/>
  <c r="AT100"/>
  <c i="9" r="J33"/>
  <c i="1" r="AV102"/>
  <c r="AT102"/>
  <c r="BD94"/>
  <c r="W33"/>
  <c i="5" r="F33"/>
  <c i="1" r="AZ98"/>
  <c i="8" r="J33"/>
  <c i="1" r="AV101"/>
  <c r="AT101"/>
  <c r="AN101"/>
  <c r="BA94"/>
  <c r="W30"/>
  <c i="5" r="J33"/>
  <c i="1" r="AV98"/>
  <c r="AT98"/>
  <c r="BC94"/>
  <c r="AY94"/>
  <c r="BB94"/>
  <c r="W31"/>
  <c i="3" l="1" r="BK118"/>
  <c r="J118"/>
  <c i="6" r="BK118"/>
  <c r="J118"/>
  <c r="J96"/>
  <c i="5" r="BK118"/>
  <c r="J118"/>
  <c r="J96"/>
  <c i="8" r="J39"/>
  <c i="1" r="AN95"/>
  <c i="2" r="J39"/>
  <c i="9" r="J30"/>
  <c i="1" r="AG102"/>
  <c i="3" r="J30"/>
  <c i="1" r="AG96"/>
  <c i="4" r="J30"/>
  <c i="1" r="AG97"/>
  <c i="7" r="J30"/>
  <c i="1" r="AG100"/>
  <c r="AN100"/>
  <c r="W32"/>
  <c r="AX94"/>
  <c r="AW94"/>
  <c r="AK30"/>
  <c r="AZ94"/>
  <c r="W29"/>
  <c i="3" l="1" r="J39"/>
  <c i="9" r="J39"/>
  <c i="3" r="J96"/>
  <c i="7" r="J39"/>
  <c i="4" r="J39"/>
  <c i="1" r="AN97"/>
  <c r="AN96"/>
  <c r="AN102"/>
  <c i="6" r="J30"/>
  <c i="1" r="AG99"/>
  <c r="AV94"/>
  <c r="AK29"/>
  <c i="5" r="J30"/>
  <c i="1" r="AG98"/>
  <c i="6" l="1" r="J39"/>
  <c i="5" r="J39"/>
  <c i="1" r="AN99"/>
  <c r="AN98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<sst xmlns="http://schemas.openxmlformats.org/spreadsheetml/2006/main">
  <si>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</si>
  <si>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</si>
  <si>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</si>
  <si>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</si>
  <si>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</si>
  <si>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{54bc7503-c12b-4520-948a-98ab126b5832}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</si>
  <si>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</si>
  <si>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</si>
  <si>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</si>
  <si>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</si>
  <si>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</si>
  <si>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</si>
  <si>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</si>
  <si>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</si>
  <si>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POV011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</si>
  <si>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</si>
  <si>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</si>
  <si>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OPŠ 09/2024,VT Ondřejnice,km  3,000  6,300</t>
  </si>
  <si>
    <t>KSO:</t>
  </si>
  <si>
    <t>CC-CZ:</t>
  </si>
  <si>
    <t>Místo:</t>
  </si>
  <si>
    <t xml:space="preserve"> </t>
  </si>
  <si>
    <t>Datum:</t>
  </si>
  <si>
    <t>4. 12. 2025</t>
  </si>
  <si>
    <t>Zadavatel:</t>
  </si>
  <si>
    <t>IČ:</t>
  </si>
  <si>
    <t>70890021</t>
  </si>
  <si>
    <t>Povodí Odry ,státní podnik</t>
  </si>
  <si>
    <t>DIČ:</t>
  </si>
  <si>
    <t>CZ0890021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</si>
  <si>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</si>
  <si>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</si>
  <si>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</si>
  <si>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</si>
  <si>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</si>
  <si>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</si>
  <si>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</si>
  <si>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</si>
  <si>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</si>
  <si>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</si>
  <si>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</si>
  <si>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</si>
  <si>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</si>
  <si>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</si>
  <si>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</si>
  <si>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</si>
  <si>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</si>
  <si>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</si>
  <si>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</si>
  <si>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</si>
  <si>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</si>
  <si>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</si>
  <si>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</si>
  <si>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</si>
  <si>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</si>
  <si>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</si>
  <si>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</si>
  <si>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</si>
  <si>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</si>
  <si>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</si>
  <si>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</si>
  <si>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</si>
  <si>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</si>
  <si>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</si>
  <si>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</si>
  <si>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</si>
  <si>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</si>
  <si>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</si>
  <si>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</si>
  <si>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</si>
  <si>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</si>
  <si>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</si>
  <si>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</si>
  <si>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</si>
  <si>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</si>
  <si>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</si>
  <si>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</si>
  <si>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</si>
  <si>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</si>
  <si>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</si>
  <si>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</si>
  <si>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SO1 - úsek 1</t>
  </si>
  <si>
    <t>VT Ondřejnice km 2,950 - 3,270</t>
  </si>
  <si>
    <t>STA</t>
  </si>
  <si>
    <t>1</t>
  </si>
  <si>
    <t>{b2c08b59-e51b-4e31-9138-2e831834d033}</t>
  </si>
  <si>
    <t>2</t>
  </si>
  <si>
    <t>SO2 - úsek 2</t>
  </si>
  <si>
    <t>VT Ondřejnice km 3,284 - 3,707</t>
  </si>
  <si>
    <t>{ff0b7506-8e5b-46d7-9bc7-01041317504f}</t>
  </si>
  <si>
    <t>SO3 - úsek 3</t>
  </si>
  <si>
    <t>VT Ondřejnice km 3,707 - 4,143</t>
  </si>
  <si>
    <t>{e3aafdba-a13d-4cfa-91f7-85162d8ac838}</t>
  </si>
  <si>
    <t>SO4 - úsek 4</t>
  </si>
  <si>
    <t>VT Ondřejnice km 4,092 - 4,514</t>
  </si>
  <si>
    <t>{89da5848-86ee-4cfb-ac06-687c7c6bfa9c}</t>
  </si>
  <si>
    <t>SO5 - úsek 5</t>
  </si>
  <si>
    <t>VT Ondřejnice km 4,584 - 5,014</t>
  </si>
  <si>
    <t>{fece3501-4f79-4ae3-87dd-2d878fc78651}</t>
  </si>
  <si>
    <t>SO6 - úsek 6</t>
  </si>
  <si>
    <t>VT Ondřejnice km 4,939 - 5,425</t>
  </si>
  <si>
    <t>{f5361bf4-9c0c-498d-951f-0e4e8f667692}</t>
  </si>
  <si>
    <t>SO7 - úsek 7</t>
  </si>
  <si>
    <t>VT Ondřejnice km 5,493 - 5,784</t>
  </si>
  <si>
    <t>{88397791-f878-4f58-86b8-2fa9e4e563b7}</t>
  </si>
  <si>
    <t>SO8 - úsek 8</t>
  </si>
  <si>
    <t>VT Ondřejnice km 5,902 - 6,250</t>
  </si>
  <si>
    <t>{b6dcf3d3-9ee3-4996-9cdd-b6927412af42}</t>
  </si>
  <si>
    <t>KRYCÍ LIST SOUPISU PRACÍ</t>
  </si>
  <si>
    <t>Objekt:</t>
  </si>
  <si>
    <t>SO1 - úsek 1 - VT Ondřejnice km 2,950 - 3,270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</si>
  <si>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</si>
  <si>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</si>
  <si>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</si>
  <si>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</si>
  <si>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</si>
  <si>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</si>
  <si>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</si>
  <si>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</si>
  <si>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</si>
  <si>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</si>
  <si>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</si>
  <si>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</si>
  <si>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</si>
  <si>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</si>
  <si>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</si>
  <si>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</si>
  <si>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</si>
  <si>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</si>
  <si>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</si>
  <si>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</si>
  <si>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</si>
  <si>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</si>
  <si>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</si>
  <si>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</si>
  <si>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</si>
  <si>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</si>
  <si>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</si>
  <si>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129153101</t>
  </si>
  <si>
    <t>Čištění otevřených koryt vodotečí šíře dna do 5 m hl do 2,5 m v hornině třídy těžitelnosti I skupiny 1 a 2 strojně</t>
  </si>
  <si>
    <t>m3</t>
  </si>
  <si>
    <t>4</t>
  </si>
  <si>
    <t>366286756</t>
  </si>
  <si>
    <t>VV</t>
  </si>
  <si>
    <t>50 %</t>
  </si>
  <si>
    <t>"km 2,950 - 3,024 " 21,9/2</t>
  </si>
  <si>
    <t>"km 2,983 - 3,013" 8/2</t>
  </si>
  <si>
    <t>"km3,147 - 3,168" 7/2</t>
  </si>
  <si>
    <t>"KM3,190 - 3,270" 23,4/2</t>
  </si>
  <si>
    <t>Součet</t>
  </si>
  <si>
    <t>129253101</t>
  </si>
  <si>
    <t>Čištění otevřených koryt vodotečí šíře dna do 5 m hl do 2,5 m v hornině třídy těžitelnosti I skupiny 3 strojně</t>
  </si>
  <si>
    <t>1520664849</t>
  </si>
  <si>
    <t>50%</t>
  </si>
  <si>
    <t>3</t>
  </si>
  <si>
    <t>166151101</t>
  </si>
  <si>
    <t>Přehození neulehlého výkopku z horniny třídy těžitelnosti I skupiny 1 až 3 strojně</t>
  </si>
  <si>
    <t>969560879</t>
  </si>
  <si>
    <t>162751117</t>
  </si>
  <si>
    <t>Vodorovné přemístění přes 9 000 do 10000 m výkopku/sypaniny z horniny třídy těžitelnosti I skupiny 1 až 3</t>
  </si>
  <si>
    <t>1122879947</t>
  </si>
  <si>
    <t>5</t>
  </si>
  <si>
    <t>162751119</t>
  </si>
  <si>
    <t>Příplatek k vodorovnému přemístění výkopku/sypaniny z horniny třídy těžitelnosti I skupiny 1 až 3 ZKD 1000 m přes 10000 m</t>
  </si>
  <si>
    <t>-1673240265</t>
  </si>
  <si>
    <t>"příplatek za 8 km " 8*60,3</t>
  </si>
  <si>
    <t>6</t>
  </si>
  <si>
    <t>164303101</t>
  </si>
  <si>
    <t>Vodorovné přemístění výkopku po vodě přes 50 do 500 m s vyložením horniny třídy těžitelnosti I a II skupiny 1 až 4</t>
  </si>
  <si>
    <t>-1273511447</t>
  </si>
  <si>
    <t>7</t>
  </si>
  <si>
    <t>171251201</t>
  </si>
  <si>
    <t>Uložení sypaniny na skládky nebo meziskládky</t>
  </si>
  <si>
    <t>-1645470274</t>
  </si>
  <si>
    <t>8</t>
  </si>
  <si>
    <t>181951112</t>
  </si>
  <si>
    <t>Úprava pláně v hornině třídy těžitelnosti I skupiny 1 až 3 se zhutněním strojně</t>
  </si>
  <si>
    <t>m2</t>
  </si>
  <si>
    <t>-1299595246</t>
  </si>
  <si>
    <t>"km 2,950 - 3,024 " 62,5</t>
  </si>
  <si>
    <t>"km 2,983 - 3,013" 19,5</t>
  </si>
  <si>
    <t>"km3,147 - 3,168" 11,5</t>
  </si>
  <si>
    <t>"KM3,190 - 3,270" 160,3</t>
  </si>
  <si>
    <t>VRN</t>
  </si>
  <si>
    <t>Vedlejší rozpočtové náklady</t>
  </si>
  <si>
    <t>9</t>
  </si>
  <si>
    <t>020001000</t>
  </si>
  <si>
    <t>Zajištění přístupu do koryta dle zvolené technologie zhotovitele</t>
  </si>
  <si>
    <t>kpl</t>
  </si>
  <si>
    <t>1024</t>
  </si>
  <si>
    <t>-605936585</t>
  </si>
  <si>
    <t>10</t>
  </si>
  <si>
    <t>021002000</t>
  </si>
  <si>
    <t>Slovení rybí osádky</t>
  </si>
  <si>
    <t>-2081017561</t>
  </si>
  <si>
    <t>11</t>
  </si>
  <si>
    <t>035002000</t>
  </si>
  <si>
    <t>Uvedení dotčených ploch do původního stavu,projednání přístupu</t>
  </si>
  <si>
    <t>2103950000</t>
  </si>
  <si>
    <t>072403000</t>
  </si>
  <si>
    <t>Čištění komunikace v průběhu stavby</t>
  </si>
  <si>
    <t>420780080</t>
  </si>
  <si>
    <t>13</t>
  </si>
  <si>
    <t>090001000</t>
  </si>
  <si>
    <t>Zřízení a odstranění norné stěny</t>
  </si>
  <si>
    <t>1063530794</t>
  </si>
  <si>
    <t>VRN9</t>
  </si>
  <si>
    <t>Ostatní náklady</t>
  </si>
  <si>
    <t>14</t>
  </si>
  <si>
    <t>011203000</t>
  </si>
  <si>
    <t xml:space="preserve">Biologický dozor </t>
  </si>
  <si>
    <t>1627615603</t>
  </si>
  <si>
    <t>SO2 - úsek 2 - VT Ondřejnice km 3,284 - 3,707</t>
  </si>
  <si>
    <t>-359018228</t>
  </si>
  <si>
    <t>"km 3,284 - 3,310 " 15,6/2</t>
  </si>
  <si>
    <t>"km 3,299 - 3,380" 38/2</t>
  </si>
  <si>
    <t>"km 3,399 - 3,470" 51,3/2</t>
  </si>
  <si>
    <t>"km 3,473 - 3,491" 2/2</t>
  </si>
  <si>
    <t>"km 3,533 - 3,592" 26/2</t>
  </si>
  <si>
    <t>"km 3,618 - 3,707 " 50,7/2</t>
  </si>
  <si>
    <t>-1452560067</t>
  </si>
  <si>
    <t>1626005223</t>
  </si>
  <si>
    <t>"příplatek za 8 km " 8*183,6</t>
  </si>
  <si>
    <t>"km 3,284 - 3,310 " 58,5</t>
  </si>
  <si>
    <t>"km 3,299 - 3,380"75,5</t>
  </si>
  <si>
    <t>"km 3,399 - 3,470" 100</t>
  </si>
  <si>
    <t>"km 3,473 - 3,491" 9,8</t>
  </si>
  <si>
    <t>"km 3,533 - 3,592"65,6</t>
  </si>
  <si>
    <t>"km 3,618 - 3,707 " 197,2</t>
  </si>
  <si>
    <t>SO3 - úsek 3 - VT Ondřejnice km 3,707 - 4,143</t>
  </si>
  <si>
    <t>-747675787</t>
  </si>
  <si>
    <t>"km 3,707 - 3,794 " 61,5/2</t>
  </si>
  <si>
    <t>"km 3,781 - 3,880" 86,3/2</t>
  </si>
  <si>
    <t>"km 3,890 - 4,05" 106,6/2</t>
  </si>
  <si>
    <t>"km 3,957 - 4,000" 38,14/2</t>
  </si>
  <si>
    <t>"4,000" 3,2/2</t>
  </si>
  <si>
    <t>"4,004" 1,5/2</t>
  </si>
  <si>
    <t>"km4,004 - km 4,143" 103,3/2</t>
  </si>
  <si>
    <t>-412922542</t>
  </si>
  <si>
    <t>2005359444</t>
  </si>
  <si>
    <t>"příplatek za 8 km " 8*400,540</t>
  </si>
  <si>
    <t>"km 3,707 - 3,794 " 151,3</t>
  </si>
  <si>
    <t>"km 3,781 - 3,880" 246,6</t>
  </si>
  <si>
    <t>"km 3,890 - 4,05" 193,8</t>
  </si>
  <si>
    <t>"km 3,957 - 4,000" 68,2</t>
  </si>
  <si>
    <t>"4,000" 7,3</t>
  </si>
  <si>
    <t>"4,004" 3</t>
  </si>
  <si>
    <t>"km4,004 - km 4,143" 218,8</t>
  </si>
  <si>
    <t>SO4 - úsek 4 - VT Ondřejnice km 4,092 - 4,514</t>
  </si>
  <si>
    <t>220330667</t>
  </si>
  <si>
    <t>"km 4,092 - 4,317 " 163,5/2</t>
  </si>
  <si>
    <t>"km 4,277 - 4,426" 179,2/2</t>
  </si>
  <si>
    <t>"km 4,348 - 4,422" 20/2</t>
  </si>
  <si>
    <t>"km4,468 - 4,514" 22,9/2</t>
  </si>
  <si>
    <t>-1802475883</t>
  </si>
  <si>
    <t>998641349</t>
  </si>
  <si>
    <t>"příplatek za 8 km " 8*385,6</t>
  </si>
  <si>
    <t>"km 4,092 - 4,317 " 163,5</t>
  </si>
  <si>
    <t>"km 4,277 - 4,426" 179,2</t>
  </si>
  <si>
    <t>"km 4,348 - 4,422" 20</t>
  </si>
  <si>
    <t>"km4,468 - 4,514" 22,9</t>
  </si>
  <si>
    <t>SO5 - úsek 5 - VT Ondřejnice km 4,584 - 5,014</t>
  </si>
  <si>
    <t>217436770</t>
  </si>
  <si>
    <t>"km 4,584 - 4,637 " 16,3/2</t>
  </si>
  <si>
    <t>"km 4,673 - 4,751" 25/2</t>
  </si>
  <si>
    <t>"km 4,695 - 4,710" 4,6/2</t>
  </si>
  <si>
    <t>"4705" 1/2</t>
  </si>
  <si>
    <t>"km 4,748 - 4,825 " 30,4/2</t>
  </si>
  <si>
    <t>"km 4,783 - 4,822" 15,8/2</t>
  </si>
  <si>
    <t>"km 4,854 - 5,014 "55,8/2</t>
  </si>
  <si>
    <t>-711659522</t>
  </si>
  <si>
    <t>-1214796822</t>
  </si>
  <si>
    <t>"příplatek za 8 km " 8*148,9</t>
  </si>
  <si>
    <t>"km 4,584 - 4,637 " 58,7</t>
  </si>
  <si>
    <t>"km 4,673 - 4,751" 71,2</t>
  </si>
  <si>
    <t>"km 4,695 - 4,710" 7,3</t>
  </si>
  <si>
    <t>"4705" 2,6</t>
  </si>
  <si>
    <t>"km 4,748 - 4,825 " 67,5</t>
  </si>
  <si>
    <t>"km 4,783 - 4,822" 45,2</t>
  </si>
  <si>
    <t>"km 4,854 - 5,014 "186,1</t>
  </si>
  <si>
    <t>SO6 - úsek 6 - VT Ondřejnice km 4,939 - 5,425</t>
  </si>
  <si>
    <t>593431076</t>
  </si>
  <si>
    <t>"km 4,939 - 5,186" 198/2</t>
  </si>
  <si>
    <t>"km 5,099- 5 123" 8,3/2</t>
  </si>
  <si>
    <t>"km 5,214 - 5,245" 9/2</t>
  </si>
  <si>
    <t>"km 5,290 - 5,327" 4,5/2</t>
  </si>
  <si>
    <t>"km 5,304 - 5,459" 69,3/2</t>
  </si>
  <si>
    <t>"km 5,378 - 5,425" 7/2</t>
  </si>
  <si>
    <t>-413447926</t>
  </si>
  <si>
    <t>-122734582</t>
  </si>
  <si>
    <t>"příplatek za 8 km " 8*296,1</t>
  </si>
  <si>
    <t>"km 4,939 - 5,186" 614,8</t>
  </si>
  <si>
    <t>"km 5,099- 5 123" 33,2</t>
  </si>
  <si>
    <t>"km 5,214 - 5,245" 24,9</t>
  </si>
  <si>
    <t>"km 5,290 - 5,327" 11,7</t>
  </si>
  <si>
    <t>"km 5,304 - 5,459" 217</t>
  </si>
  <si>
    <t>"km 5,378 - 5,425" 23,6</t>
  </si>
  <si>
    <t>SO7 - úsek 7 - VT Ondřejnice km 5,493 - 5,784</t>
  </si>
  <si>
    <t>1534060136</t>
  </si>
  <si>
    <t>"km 5,493 - 5,553 " 16,2/2</t>
  </si>
  <si>
    <t>"km 5,497 - 5,507" 1,2/2</t>
  </si>
  <si>
    <t>"km 5,538 - 5,627" 48,4/2</t>
  </si>
  <si>
    <t>"km 5,6802 - 5,784" 131,3/2</t>
  </si>
  <si>
    <t>-2085524873</t>
  </si>
  <si>
    <t>-914837611</t>
  </si>
  <si>
    <t>"příplatek za 8 km " 8*197,1</t>
  </si>
  <si>
    <t>"km 5,493 - 5,553 " 80,9</t>
  </si>
  <si>
    <t>"km 5,497 - 5,507" 5,8</t>
  </si>
  <si>
    <t>"km 5,538 - 5,627" 161,3</t>
  </si>
  <si>
    <t>"km 5,6802 - 5,784" 271</t>
  </si>
  <si>
    <t>SO8 - úsek 8 - VT Ondřejnice km 5,902 - 6,250</t>
  </si>
  <si>
    <t>-528495523</t>
  </si>
  <si>
    <t>"km 5,902 - 6,062" 56</t>
  </si>
  <si>
    <t>"km 6,052 - 6,250" 227,4</t>
  </si>
  <si>
    <t>1588520548</t>
  </si>
  <si>
    <t>"příplatek za 8 km " 8*283,4</t>
  </si>
  <si>
    <t>"km 5,902 - 6,062" 320,8</t>
  </si>
  <si>
    <t>"km 6,052 - 6,250" 649,8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</si>
</sst>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POV011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OPŠ 09/2024,VT Ondřejnice,km  3,000  6,300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4. 12. 2025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Povodí Odry ,státní podnik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ROUND(SUM(AG95:AG102),2)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ROUND(SUM(AS95:AS102),2)</f>
        <v>0</v>
      </c>
      <c r="AT94" s="114">
        <f>ROUND(SUM(AV94:AW94),2)</f>
        <v>0</v>
      </c>
      <c r="AU94" s="115">
        <f>ROUND(SUM(AU95:AU102),5)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ROUND(SUM(AZ95:AZ102),2)</f>
        <v>0</v>
      </c>
      <c r="BA94" s="114">
        <f>ROUND(SUM(BA95:BA102),2)</f>
        <v>0</v>
      </c>
      <c r="BB94" s="114">
        <f>ROUND(SUM(BB95:BB102),2)</f>
        <v>0</v>
      </c>
      <c r="BC94" s="114">
        <f>ROUND(SUM(BC95:BC102),2)</f>
        <v>0</v>
      </c>
      <c r="BD94" s="116">
        <f>ROUND(SUM(BD95:BD102),2)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'SO1 - úsek 1 - VT Ondřejn...'!J30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'SO1 - úsek 1 - VT Ondřejn...'!P120</f>
        <v>0</v>
      </c>
      <c r="AV95" s="128">
        <f>'SO1 - úsek 1 - VT Ondřejn...'!J33</f>
        <v>0</v>
      </c>
      <c r="AW95" s="128">
        <f>'SO1 - úsek 1 - VT Ondřejn...'!J34</f>
        <v>0</v>
      </c>
      <c r="AX95" s="128">
        <f>'SO1 - úsek 1 - VT Ondřejn...'!J35</f>
        <v>0</v>
      </c>
      <c r="AY95" s="128">
        <f>'SO1 - úsek 1 - VT Ondřejn...'!J36</f>
        <v>0</v>
      </c>
      <c r="AZ95" s="128">
        <f>'SO1 - úsek 1 - VT Ondřejn...'!F33</f>
        <v>0</v>
      </c>
      <c r="BA95" s="128">
        <f>'SO1 - úsek 1 - VT Ondřejn...'!F34</f>
        <v>0</v>
      </c>
      <c r="BB95" s="128">
        <f>'SO1 - úsek 1 - VT Ondřejn...'!F35</f>
        <v>0</v>
      </c>
      <c r="BC95" s="128">
        <f>'SO1 - úsek 1 - VT Ondřejn...'!F36</f>
        <v>0</v>
      </c>
      <c r="BD95" s="130">
        <f>'SO1 - úsek 1 - VT Ondřejn...'!F37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'SO2 - úsek 2 - VT Ondřejn...'!J30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'SO2 - úsek 2 - VT Ondřejn...'!P118</f>
        <v>0</v>
      </c>
      <c r="AV96" s="128">
        <f>'SO2 - úsek 2 - VT Ondřejn...'!J33</f>
        <v>0</v>
      </c>
      <c r="AW96" s="128">
        <f>'SO2 - úsek 2 - VT Ondřejn...'!J34</f>
        <v>0</v>
      </c>
      <c r="AX96" s="128">
        <f>'SO2 - úsek 2 - VT Ondřejn...'!J35</f>
        <v>0</v>
      </c>
      <c r="AY96" s="128">
        <f>'SO2 - úsek 2 - VT Ondřejn...'!J36</f>
        <v>0</v>
      </c>
      <c r="AZ96" s="128">
        <f>'SO2 - úsek 2 - VT Ondřejn...'!F33</f>
        <v>0</v>
      </c>
      <c r="BA96" s="128">
        <f>'SO2 - úsek 2 - VT Ondřejn...'!F34</f>
        <v>0</v>
      </c>
      <c r="BB96" s="128">
        <f>'SO2 - úsek 2 - VT Ondřejn...'!F35</f>
        <v>0</v>
      </c>
      <c r="BC96" s="128">
        <f>'SO2 - úsek 2 - VT Ondřejn...'!F36</f>
        <v>0</v>
      </c>
      <c r="BD96" s="130">
        <f>'SO2 - úsek 2 - VT Ondřejn...'!F37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'SO3 - úsek 3 - VT Ondřejn...'!J30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'SO3 - úsek 3 - VT Ondřejn...'!P118</f>
        <v>0</v>
      </c>
      <c r="AV97" s="128">
        <f>'SO3 - úsek 3 - VT Ondřejn...'!J33</f>
        <v>0</v>
      </c>
      <c r="AW97" s="128">
        <f>'SO3 - úsek 3 - VT Ondřejn...'!J34</f>
        <v>0</v>
      </c>
      <c r="AX97" s="128">
        <f>'SO3 - úsek 3 - VT Ondřejn...'!J35</f>
        <v>0</v>
      </c>
      <c r="AY97" s="128">
        <f>'SO3 - úsek 3 - VT Ondřejn...'!J36</f>
        <v>0</v>
      </c>
      <c r="AZ97" s="128">
        <f>'SO3 - úsek 3 - VT Ondřejn...'!F33</f>
        <v>0</v>
      </c>
      <c r="BA97" s="128">
        <f>'SO3 - úsek 3 - VT Ondřejn...'!F34</f>
        <v>0</v>
      </c>
      <c r="BB97" s="128">
        <f>'SO3 - úsek 3 - VT Ondřejn...'!F35</f>
        <v>0</v>
      </c>
      <c r="BC97" s="128">
        <f>'SO3 - úsek 3 - VT Ondřejn...'!F36</f>
        <v>0</v>
      </c>
      <c r="BD97" s="130">
        <f>'SO3 - úsek 3 - VT Ondřejn...'!F37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24.7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'SO4 - úsek 4 - VT Ondřejn...'!J30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'SO4 - úsek 4 - VT Ondřejn...'!P118</f>
        <v>0</v>
      </c>
      <c r="AV98" s="128">
        <f>'SO4 - úsek 4 - VT Ondřejn...'!J33</f>
        <v>0</v>
      </c>
      <c r="AW98" s="128">
        <f>'SO4 - úsek 4 - VT Ondřejn...'!J34</f>
        <v>0</v>
      </c>
      <c r="AX98" s="128">
        <f>'SO4 - úsek 4 - VT Ondřejn...'!J35</f>
        <v>0</v>
      </c>
      <c r="AY98" s="128">
        <f>'SO4 - úsek 4 - VT Ondřejn...'!J36</f>
        <v>0</v>
      </c>
      <c r="AZ98" s="128">
        <f>'SO4 - úsek 4 - VT Ondřejn...'!F33</f>
        <v>0</v>
      </c>
      <c r="BA98" s="128">
        <f>'SO4 - úsek 4 - VT Ondřejn...'!F34</f>
        <v>0</v>
      </c>
      <c r="BB98" s="128">
        <f>'SO4 - úsek 4 - VT Ondřejn...'!F35</f>
        <v>0</v>
      </c>
      <c r="BC98" s="128">
        <f>'SO4 - úsek 4 - VT Ondřejn...'!F36</f>
        <v>0</v>
      </c>
      <c r="BD98" s="130">
        <f>'SO4 - úsek 4 - VT Ondřejn...'!F37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24.7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'SO5 - úsek 5 - VT Ondřejn...'!J30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'SO5 - úsek 5 - VT Ondřejn...'!P118</f>
        <v>0</v>
      </c>
      <c r="AV99" s="128">
        <f>'SO5 - úsek 5 - VT Ondřejn...'!J33</f>
        <v>0</v>
      </c>
      <c r="AW99" s="128">
        <f>'SO5 - úsek 5 - VT Ondřejn...'!J34</f>
        <v>0</v>
      </c>
      <c r="AX99" s="128">
        <f>'SO5 - úsek 5 - VT Ondřejn...'!J35</f>
        <v>0</v>
      </c>
      <c r="AY99" s="128">
        <f>'SO5 - úsek 5 - VT Ondřejn...'!J36</f>
        <v>0</v>
      </c>
      <c r="AZ99" s="128">
        <f>'SO5 - úsek 5 - VT Ondřejn...'!F33</f>
        <v>0</v>
      </c>
      <c r="BA99" s="128">
        <f>'SO5 - úsek 5 - VT Ondřejn...'!F34</f>
        <v>0</v>
      </c>
      <c r="BB99" s="128">
        <f>'SO5 - úsek 5 - VT Ondřejn...'!F35</f>
        <v>0</v>
      </c>
      <c r="BC99" s="128">
        <f>'SO5 - úsek 5 - VT Ondřejn...'!F36</f>
        <v>0</v>
      </c>
      <c r="BD99" s="130">
        <f>'SO5 - úsek 5 - VT Ondřejn...'!F37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24.7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'SO6 - úsek 6 - VT Ondřejn...'!J30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'SO6 - úsek 6 - VT Ondřejn...'!P118</f>
        <v>0</v>
      </c>
      <c r="AV100" s="128">
        <f>'SO6 - úsek 6 - VT Ondřejn...'!J33</f>
        <v>0</v>
      </c>
      <c r="AW100" s="128">
        <f>'SO6 - úsek 6 - VT Ondřejn...'!J34</f>
        <v>0</v>
      </c>
      <c r="AX100" s="128">
        <f>'SO6 - úsek 6 - VT Ondřejn...'!J35</f>
        <v>0</v>
      </c>
      <c r="AY100" s="128">
        <f>'SO6 - úsek 6 - VT Ondřejn...'!J36</f>
        <v>0</v>
      </c>
      <c r="AZ100" s="128">
        <f>'SO6 - úsek 6 - VT Ondřejn...'!F33</f>
        <v>0</v>
      </c>
      <c r="BA100" s="128">
        <f>'SO6 - úsek 6 - VT Ondřejn...'!F34</f>
        <v>0</v>
      </c>
      <c r="BB100" s="128">
        <f>'SO6 - úsek 6 - VT Ondřejn...'!F35</f>
        <v>0</v>
      </c>
      <c r="BC100" s="128">
        <f>'SO6 - úsek 6 - VT Ondřejn...'!F36</f>
        <v>0</v>
      </c>
      <c r="BD100" s="130">
        <f>'SO6 - úsek 6 - VT Ondřejn...'!F37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24.75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'SO7 - úsek 7 - VT Ondřejn...'!J30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83</v>
      </c>
      <c r="AR101" s="126"/>
      <c r="AS101" s="127">
        <v>0</v>
      </c>
      <c r="AT101" s="128">
        <f>ROUND(SUM(AV101:AW101),2)</f>
        <v>0</v>
      </c>
      <c r="AU101" s="129">
        <f>'SO7 - úsek 7 - VT Ondřejn...'!P118</f>
        <v>0</v>
      </c>
      <c r="AV101" s="128">
        <f>'SO7 - úsek 7 - VT Ondřejn...'!J33</f>
        <v>0</v>
      </c>
      <c r="AW101" s="128">
        <f>'SO7 - úsek 7 - VT Ondřejn...'!J34</f>
        <v>0</v>
      </c>
      <c r="AX101" s="128">
        <f>'SO7 - úsek 7 - VT Ondřejn...'!J35</f>
        <v>0</v>
      </c>
      <c r="AY101" s="128">
        <f>'SO7 - úsek 7 - VT Ondřejn...'!J36</f>
        <v>0</v>
      </c>
      <c r="AZ101" s="128">
        <f>'SO7 - úsek 7 - VT Ondřejn...'!F33</f>
        <v>0</v>
      </c>
      <c r="BA101" s="128">
        <f>'SO7 - úsek 7 - VT Ondřejn...'!F34</f>
        <v>0</v>
      </c>
      <c r="BB101" s="128">
        <f>'SO7 - úsek 7 - VT Ondřejn...'!F35</f>
        <v>0</v>
      </c>
      <c r="BC101" s="128">
        <f>'SO7 - úsek 7 - VT Ondřejn...'!F36</f>
        <v>0</v>
      </c>
      <c r="BD101" s="130">
        <f>'SO7 - úsek 7 - VT Ondřejn...'!F37</f>
        <v>0</v>
      </c>
      <c r="BE101" s="7"/>
      <c r="BT101" s="131" t="s">
        <v>84</v>
      </c>
      <c r="BV101" s="131" t="s">
        <v>78</v>
      </c>
      <c r="BW101" s="131" t="s">
        <v>104</v>
      </c>
      <c r="BX101" s="131" t="s">
        <v>5</v>
      </c>
      <c r="CL101" s="131" t="s">
        <v>1</v>
      </c>
      <c r="CM101" s="131" t="s">
        <v>86</v>
      </c>
    </row>
    <row r="102" s="7" customFormat="1" ht="24.75" customHeight="1">
      <c r="A102" s="119" t="s">
        <v>80</v>
      </c>
      <c r="B102" s="120"/>
      <c r="C102" s="121"/>
      <c r="D102" s="122" t="s">
        <v>105</v>
      </c>
      <c r="E102" s="122"/>
      <c r="F102" s="122"/>
      <c r="G102" s="122"/>
      <c r="H102" s="122"/>
      <c r="I102" s="123"/>
      <c r="J102" s="122" t="s">
        <v>106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'SO8 - úsek 8 - VT Ondřejn...'!J30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83</v>
      </c>
      <c r="AR102" s="126"/>
      <c r="AS102" s="132">
        <v>0</v>
      </c>
      <c r="AT102" s="133">
        <f>ROUND(SUM(AV102:AW102),2)</f>
        <v>0</v>
      </c>
      <c r="AU102" s="134">
        <f>'SO8 - úsek 8 - VT Ondřejn...'!P118</f>
        <v>0</v>
      </c>
      <c r="AV102" s="133">
        <f>'SO8 - úsek 8 - VT Ondřejn...'!J33</f>
        <v>0</v>
      </c>
      <c r="AW102" s="133">
        <f>'SO8 - úsek 8 - VT Ondřejn...'!J34</f>
        <v>0</v>
      </c>
      <c r="AX102" s="133">
        <f>'SO8 - úsek 8 - VT Ondřejn...'!J35</f>
        <v>0</v>
      </c>
      <c r="AY102" s="133">
        <f>'SO8 - úsek 8 - VT Ondřejn...'!J36</f>
        <v>0</v>
      </c>
      <c r="AZ102" s="133">
        <f>'SO8 - úsek 8 - VT Ondřejn...'!F33</f>
        <v>0</v>
      </c>
      <c r="BA102" s="133">
        <f>'SO8 - úsek 8 - VT Ondřejn...'!F34</f>
        <v>0</v>
      </c>
      <c r="BB102" s="133">
        <f>'SO8 - úsek 8 - VT Ondřejn...'!F35</f>
        <v>0</v>
      </c>
      <c r="BC102" s="133">
        <f>'SO8 - úsek 8 - VT Ondřejn...'!F36</f>
        <v>0</v>
      </c>
      <c r="BD102" s="135">
        <f>'SO8 - úsek 8 - VT Ondřejn...'!F37</f>
        <v>0</v>
      </c>
      <c r="BE102" s="7"/>
      <c r="BT102" s="131" t="s">
        <v>84</v>
      </c>
      <c r="BV102" s="131" t="s">
        <v>78</v>
      </c>
      <c r="BW102" s="131" t="s">
        <v>107</v>
      </c>
      <c r="BX102" s="131" t="s">
        <v>5</v>
      </c>
      <c r="CL102" s="131" t="s">
        <v>1</v>
      </c>
      <c r="CM102" s="131" t="s">
        <v>86</v>
      </c>
    </row>
    <row r="103" s="2" customFormat="1" ht="30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h7h4UhaZLWQmORaUd4q5M3InM8Y7ieGrfKv1041szkZwkiFn40/neaEv9rjCtJNkB/jvJ/RKTW5hUODmxBf1kg==" hashValue="lXVD4do6dN/w3oOtfx0dzCT8VVBPLXpkrAoG3aErj9lpnyA/oYIlzaUDmtEggqdWre8uis9IH9igskJlEyvPxw==" algorithmName="SHA-512" password="CC35"/>
  <mergeCells count="70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1 - úsek 1 - VT Ondřejn...'!C2" display="/"/>
    <hyperlink ref="A96" location="'SO2 - úsek 2 - VT Ondřejn...'!C2" display="/"/>
    <hyperlink ref="A97" location="'SO3 - úsek 3 - VT Ondřejn...'!C2" display="/"/>
    <hyperlink ref="A98" location="'SO4 - úsek 4 - VT Ondřejn...'!C2" display="/"/>
    <hyperlink ref="A99" location="'SO5 - úsek 5 - VT Ondřejn...'!C2" display="/"/>
    <hyperlink ref="A100" location="'SO6 - úsek 6 - VT Ondřejn...'!C2" display="/"/>
    <hyperlink ref="A101" location="'SO7 - úsek 7 - VT Ondřejn...'!C2" display="/"/>
    <hyperlink ref="A102" location="'SO8 - úsek 8 - VT Ondřej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ROUND((SUM(BE120:BE157)),  2)</f>
        <v>0</v>
      </c>
      <c r="G33" s="38"/>
      <c r="H33" s="38"/>
      <c r="I33" s="155">
        <v>0.20999999999999999</v>
      </c>
      <c r="J33" s="154">
        <f>ROUND(((SUM(BE120:BE157))*I33),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ROUND((SUM(BF120:BF157)),  2)</f>
        <v>0</v>
      </c>
      <c r="G34" s="38"/>
      <c r="H34" s="38"/>
      <c r="I34" s="155">
        <v>0.12</v>
      </c>
      <c r="J34" s="154">
        <f>ROUND(((SUM(BF120:BF157))*I34),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ROUND((SUM(BG120:BG157)),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ROUND((SUM(BH120:BH157)),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ROUND((SUM(BI120:BI157)),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SO1 - úsek 1 - VT Ondřejnice km 2,950 - 3,270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118</v>
      </c>
      <c r="E99" s="182"/>
      <c r="F99" s="182"/>
      <c r="G99" s="182"/>
      <c r="H99" s="182"/>
      <c r="I99" s="182"/>
      <c r="J99" s="183">
        <f>J150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119</v>
      </c>
      <c r="E100" s="188"/>
      <c r="F100" s="188"/>
      <c r="G100" s="188"/>
      <c r="H100" s="188"/>
      <c r="I100" s="188"/>
      <c r="J100" s="189">
        <f>J156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 xml:space="preserve">OPŠ 09/2024,VT Ondřejnice,km  3,000  6,300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SO1 - úsek 1 - VT Ondřejnice km 2,950 - 3,270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4. 12. 2025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Povodí Odry ,státní podnik</v>
      </c>
      <c r="G116" s="40"/>
      <c r="H116" s="40"/>
      <c r="I116" s="32" t="s">
        <v>32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30</v>
      </c>
      <c r="D117" s="40"/>
      <c r="E117" s="40"/>
      <c r="F117" s="27" t="str">
        <f>IF(E18="","",E18)</f>
        <v>Vyplň údaj</v>
      </c>
      <c r="G117" s="40"/>
      <c r="H117" s="40"/>
      <c r="I117" s="32" t="s">
        <v>34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121</v>
      </c>
      <c r="D119" s="194" t="s">
        <v>61</v>
      </c>
      <c r="E119" s="194" t="s">
        <v>57</v>
      </c>
      <c r="F119" s="194" t="s">
        <v>58</v>
      </c>
      <c r="G119" s="194" t="s">
        <v>122</v>
      </c>
      <c r="H119" s="194" t="s">
        <v>123</v>
      </c>
      <c r="I119" s="194" t="s">
        <v>124</v>
      </c>
      <c r="J119" s="195" t="s">
        <v>113</v>
      </c>
      <c r="K119" s="196" t="s">
        <v>125</v>
      </c>
      <c r="L119" s="197"/>
      <c r="M119" s="100" t="s">
        <v>1</v>
      </c>
      <c r="N119" s="101" t="s">
        <v>40</v>
      </c>
      <c r="O119" s="101" t="s">
        <v>126</v>
      </c>
      <c r="P119" s="101" t="s">
        <v>127</v>
      </c>
      <c r="Q119" s="101" t="s">
        <v>128</v>
      </c>
      <c r="R119" s="101" t="s">
        <v>129</v>
      </c>
      <c r="S119" s="101" t="s">
        <v>130</v>
      </c>
      <c r="T119" s="102" t="s">
        <v>131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132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P121+P150</f>
        <v>0</v>
      </c>
      <c r="Q120" s="104"/>
      <c r="R120" s="200">
        <f>R121+R150</f>
        <v>0</v>
      </c>
      <c r="S120" s="104"/>
      <c r="T120" s="201">
        <f>T121+T150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115</v>
      </c>
      <c r="BK120" s="202">
        <f>BK121+BK150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133</v>
      </c>
      <c r="F121" s="206" t="s">
        <v>134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</f>
        <v>0</v>
      </c>
      <c r="Q121" s="211"/>
      <c r="R121" s="212">
        <f>R122</f>
        <v>0</v>
      </c>
      <c r="S121" s="211"/>
      <c r="T121" s="213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135</v>
      </c>
      <c r="BK121" s="216">
        <f>BK122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84</v>
      </c>
      <c r="F122" s="217" t="s">
        <v>136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SUM(P123:P149)</f>
        <v>0</v>
      </c>
      <c r="Q122" s="211"/>
      <c r="R122" s="212">
        <f>SUM(R123:R149)</f>
        <v>0</v>
      </c>
      <c r="S122" s="211"/>
      <c r="T122" s="213">
        <f>SUM(T123:T149)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135</v>
      </c>
      <c r="BK122" s="216">
        <f>SUM(BK123:BK149)</f>
        <v>0</v>
      </c>
    </row>
    <row r="123" s="2" customFormat="1" ht="33" customHeight="1">
      <c r="A123" s="38"/>
      <c r="B123" s="39"/>
      <c r="C123" s="219" t="s">
        <v>84</v>
      </c>
      <c r="D123" s="219" t="s">
        <v>137</v>
      </c>
      <c r="E123" s="220" t="s">
        <v>138</v>
      </c>
      <c r="F123" s="221" t="s">
        <v>139</v>
      </c>
      <c r="G123" s="222" t="s">
        <v>140</v>
      </c>
      <c r="H123" s="223">
        <v>30.149999999999999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141</v>
      </c>
      <c r="AT123" s="231" t="s">
        <v>137</v>
      </c>
      <c r="AU123" s="231" t="s">
        <v>86</v>
      </c>
      <c r="AY123" s="17" t="s">
        <v>135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141</v>
      </c>
      <c r="BM123" s="231" t="s">
        <v>142</v>
      </c>
    </row>
    <row r="124" s="13" customFormat="1">
      <c r="A124" s="13"/>
      <c r="B124" s="233"/>
      <c r="C124" s="234"/>
      <c r="D124" s="235" t="s">
        <v>143</v>
      </c>
      <c r="E124" s="236" t="s">
        <v>1</v>
      </c>
      <c r="F124" s="237" t="s">
        <v>144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143</v>
      </c>
      <c r="AU124" s="243" t="s">
        <v>86</v>
      </c>
      <c r="AV124" s="13" t="s">
        <v>84</v>
      </c>
      <c r="AW124" s="13" t="s">
        <v>33</v>
      </c>
      <c r="AX124" s="13" t="s">
        <v>76</v>
      </c>
      <c r="AY124" s="243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145</v>
      </c>
      <c r="G125" s="245"/>
      <c r="H125" s="248">
        <v>10.949999999999999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146</v>
      </c>
      <c r="G126" s="245"/>
      <c r="H126" s="248">
        <v>4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4" customFormat="1">
      <c r="A127" s="14"/>
      <c r="B127" s="244"/>
      <c r="C127" s="245"/>
      <c r="D127" s="235" t="s">
        <v>143</v>
      </c>
      <c r="E127" s="246" t="s">
        <v>1</v>
      </c>
      <c r="F127" s="247" t="s">
        <v>147</v>
      </c>
      <c r="G127" s="245"/>
      <c r="H127" s="248">
        <v>3.5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86</v>
      </c>
      <c r="AV127" s="14" t="s">
        <v>86</v>
      </c>
      <c r="AW127" s="14" t="s">
        <v>33</v>
      </c>
      <c r="AX127" s="14" t="s">
        <v>76</v>
      </c>
      <c r="AY127" s="254" t="s">
        <v>135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148</v>
      </c>
      <c r="G128" s="245"/>
      <c r="H128" s="248">
        <v>11.699999999999999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5" customFormat="1">
      <c r="A129" s="15"/>
      <c r="B129" s="255"/>
      <c r="C129" s="256"/>
      <c r="D129" s="235" t="s">
        <v>143</v>
      </c>
      <c r="E129" s="257" t="s">
        <v>1</v>
      </c>
      <c r="F129" s="258" t="s">
        <v>149</v>
      </c>
      <c r="G129" s="256"/>
      <c r="H129" s="259">
        <v>30.149999999999999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143</v>
      </c>
      <c r="AU129" s="265" t="s">
        <v>86</v>
      </c>
      <c r="AV129" s="15" t="s">
        <v>141</v>
      </c>
      <c r="AW129" s="15" t="s">
        <v>33</v>
      </c>
      <c r="AX129" s="15" t="s">
        <v>84</v>
      </c>
      <c r="AY129" s="265" t="s">
        <v>135</v>
      </c>
    </row>
    <row r="130" s="2" customFormat="1" ht="33" customHeight="1">
      <c r="A130" s="38"/>
      <c r="B130" s="39"/>
      <c r="C130" s="219" t="s">
        <v>86</v>
      </c>
      <c r="D130" s="219" t="s">
        <v>137</v>
      </c>
      <c r="E130" s="220" t="s">
        <v>150</v>
      </c>
      <c r="F130" s="221" t="s">
        <v>151</v>
      </c>
      <c r="G130" s="222" t="s">
        <v>140</v>
      </c>
      <c r="H130" s="223">
        <v>30.149999999999999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141</v>
      </c>
      <c r="AT130" s="231" t="s">
        <v>137</v>
      </c>
      <c r="AU130" s="231" t="s">
        <v>86</v>
      </c>
      <c r="AY130" s="17" t="s">
        <v>135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141</v>
      </c>
      <c r="BM130" s="231" t="s">
        <v>152</v>
      </c>
    </row>
    <row r="131" s="13" customFormat="1">
      <c r="A131" s="13"/>
      <c r="B131" s="233"/>
      <c r="C131" s="234"/>
      <c r="D131" s="235" t="s">
        <v>143</v>
      </c>
      <c r="E131" s="236" t="s">
        <v>1</v>
      </c>
      <c r="F131" s="237" t="s">
        <v>153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143</v>
      </c>
      <c r="AU131" s="243" t="s">
        <v>86</v>
      </c>
      <c r="AV131" s="13" t="s">
        <v>84</v>
      </c>
      <c r="AW131" s="13" t="s">
        <v>33</v>
      </c>
      <c r="AX131" s="13" t="s">
        <v>76</v>
      </c>
      <c r="AY131" s="243" t="s">
        <v>135</v>
      </c>
    </row>
    <row r="132" s="14" customFormat="1">
      <c r="A132" s="14"/>
      <c r="B132" s="244"/>
      <c r="C132" s="245"/>
      <c r="D132" s="235" t="s">
        <v>143</v>
      </c>
      <c r="E132" s="246" t="s">
        <v>1</v>
      </c>
      <c r="F132" s="247" t="s">
        <v>145</v>
      </c>
      <c r="G132" s="245"/>
      <c r="H132" s="248">
        <v>10.949999999999999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143</v>
      </c>
      <c r="AU132" s="254" t="s">
        <v>86</v>
      </c>
      <c r="AV132" s="14" t="s">
        <v>86</v>
      </c>
      <c r="AW132" s="14" t="s">
        <v>33</v>
      </c>
      <c r="AX132" s="14" t="s">
        <v>76</v>
      </c>
      <c r="AY132" s="254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146</v>
      </c>
      <c r="G133" s="245"/>
      <c r="H133" s="248">
        <v>4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147</v>
      </c>
      <c r="G134" s="245"/>
      <c r="H134" s="248">
        <v>3.5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4" customFormat="1">
      <c r="A135" s="14"/>
      <c r="B135" s="244"/>
      <c r="C135" s="245"/>
      <c r="D135" s="235" t="s">
        <v>143</v>
      </c>
      <c r="E135" s="246" t="s">
        <v>1</v>
      </c>
      <c r="F135" s="247" t="s">
        <v>148</v>
      </c>
      <c r="G135" s="245"/>
      <c r="H135" s="248">
        <v>11.699999999999999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143</v>
      </c>
      <c r="AU135" s="254" t="s">
        <v>86</v>
      </c>
      <c r="AV135" s="14" t="s">
        <v>86</v>
      </c>
      <c r="AW135" s="14" t="s">
        <v>33</v>
      </c>
      <c r="AX135" s="14" t="s">
        <v>76</v>
      </c>
      <c r="AY135" s="254" t="s">
        <v>135</v>
      </c>
    </row>
    <row r="136" s="15" customFormat="1">
      <c r="A136" s="15"/>
      <c r="B136" s="255"/>
      <c r="C136" s="256"/>
      <c r="D136" s="235" t="s">
        <v>143</v>
      </c>
      <c r="E136" s="257" t="s">
        <v>1</v>
      </c>
      <c r="F136" s="258" t="s">
        <v>149</v>
      </c>
      <c r="G136" s="256"/>
      <c r="H136" s="259">
        <v>30.149999999999999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143</v>
      </c>
      <c r="AU136" s="265" t="s">
        <v>86</v>
      </c>
      <c r="AV136" s="15" t="s">
        <v>141</v>
      </c>
      <c r="AW136" s="15" t="s">
        <v>33</v>
      </c>
      <c r="AX136" s="15" t="s">
        <v>84</v>
      </c>
      <c r="AY136" s="265" t="s">
        <v>135</v>
      </c>
    </row>
    <row r="137" s="2" customFormat="1" ht="24.15" customHeight="1">
      <c r="A137" s="38"/>
      <c r="B137" s="39"/>
      <c r="C137" s="219" t="s">
        <v>154</v>
      </c>
      <c r="D137" s="219" t="s">
        <v>137</v>
      </c>
      <c r="E137" s="220" t="s">
        <v>155</v>
      </c>
      <c r="F137" s="221" t="s">
        <v>156</v>
      </c>
      <c r="G137" s="222" t="s">
        <v>140</v>
      </c>
      <c r="H137" s="223">
        <v>60.299999999999997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141</v>
      </c>
      <c r="AT137" s="231" t="s">
        <v>137</v>
      </c>
      <c r="AU137" s="231" t="s">
        <v>86</v>
      </c>
      <c r="AY137" s="17" t="s">
        <v>135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141</v>
      </c>
      <c r="BM137" s="231" t="s">
        <v>157</v>
      </c>
    </row>
    <row r="138" s="2" customFormat="1" ht="37.8" customHeight="1">
      <c r="A138" s="38"/>
      <c r="B138" s="39"/>
      <c r="C138" s="219" t="s">
        <v>141</v>
      </c>
      <c r="D138" s="219" t="s">
        <v>137</v>
      </c>
      <c r="E138" s="220" t="s">
        <v>158</v>
      </c>
      <c r="F138" s="221" t="s">
        <v>159</v>
      </c>
      <c r="G138" s="222" t="s">
        <v>140</v>
      </c>
      <c r="H138" s="223">
        <v>60.299999999999997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141</v>
      </c>
      <c r="AT138" s="231" t="s">
        <v>137</v>
      </c>
      <c r="AU138" s="231" t="s">
        <v>86</v>
      </c>
      <c r="AY138" s="17" t="s">
        <v>135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141</v>
      </c>
      <c r="BM138" s="231" t="s">
        <v>160</v>
      </c>
    </row>
    <row r="139" s="2" customFormat="1" ht="37.8" customHeight="1">
      <c r="A139" s="38"/>
      <c r="B139" s="39"/>
      <c r="C139" s="219" t="s">
        <v>161</v>
      </c>
      <c r="D139" s="219" t="s">
        <v>137</v>
      </c>
      <c r="E139" s="220" t="s">
        <v>162</v>
      </c>
      <c r="F139" s="221" t="s">
        <v>163</v>
      </c>
      <c r="G139" s="222" t="s">
        <v>140</v>
      </c>
      <c r="H139" s="223">
        <v>482.39999999999998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141</v>
      </c>
      <c r="AT139" s="231" t="s">
        <v>137</v>
      </c>
      <c r="AU139" s="231" t="s">
        <v>86</v>
      </c>
      <c r="AY139" s="17" t="s">
        <v>135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141</v>
      </c>
      <c r="BM139" s="231" t="s">
        <v>164</v>
      </c>
    </row>
    <row r="140" s="14" customFormat="1">
      <c r="A140" s="14"/>
      <c r="B140" s="244"/>
      <c r="C140" s="245"/>
      <c r="D140" s="235" t="s">
        <v>143</v>
      </c>
      <c r="E140" s="246" t="s">
        <v>1</v>
      </c>
      <c r="F140" s="247" t="s">
        <v>165</v>
      </c>
      <c r="G140" s="245"/>
      <c r="H140" s="248">
        <v>482.39999999999998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143</v>
      </c>
      <c r="AU140" s="254" t="s">
        <v>86</v>
      </c>
      <c r="AV140" s="14" t="s">
        <v>86</v>
      </c>
      <c r="AW140" s="14" t="s">
        <v>33</v>
      </c>
      <c r="AX140" s="14" t="s">
        <v>76</v>
      </c>
      <c r="AY140" s="254" t="s">
        <v>135</v>
      </c>
    </row>
    <row r="141" s="15" customFormat="1">
      <c r="A141" s="15"/>
      <c r="B141" s="255"/>
      <c r="C141" s="256"/>
      <c r="D141" s="235" t="s">
        <v>143</v>
      </c>
      <c r="E141" s="257" t="s">
        <v>1</v>
      </c>
      <c r="F141" s="258" t="s">
        <v>149</v>
      </c>
      <c r="G141" s="256"/>
      <c r="H141" s="259">
        <v>482.39999999999998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143</v>
      </c>
      <c r="AU141" s="265" t="s">
        <v>86</v>
      </c>
      <c r="AV141" s="15" t="s">
        <v>141</v>
      </c>
      <c r="AW141" s="15" t="s">
        <v>33</v>
      </c>
      <c r="AX141" s="15" t="s">
        <v>84</v>
      </c>
      <c r="AY141" s="265" t="s">
        <v>135</v>
      </c>
    </row>
    <row r="142" s="2" customFormat="1" ht="37.8" customHeight="1">
      <c r="A142" s="38"/>
      <c r="B142" s="39"/>
      <c r="C142" s="219" t="s">
        <v>166</v>
      </c>
      <c r="D142" s="219" t="s">
        <v>137</v>
      </c>
      <c r="E142" s="220" t="s">
        <v>167</v>
      </c>
      <c r="F142" s="221" t="s">
        <v>168</v>
      </c>
      <c r="G142" s="222" t="s">
        <v>140</v>
      </c>
      <c r="H142" s="223">
        <v>60.299999999999997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141</v>
      </c>
      <c r="AT142" s="231" t="s">
        <v>137</v>
      </c>
      <c r="AU142" s="231" t="s">
        <v>86</v>
      </c>
      <c r="AY142" s="17" t="s">
        <v>135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141</v>
      </c>
      <c r="BM142" s="231" t="s">
        <v>169</v>
      </c>
    </row>
    <row r="143" s="2" customFormat="1" ht="16.5" customHeight="1">
      <c r="A143" s="38"/>
      <c r="B143" s="39"/>
      <c r="C143" s="219" t="s">
        <v>170</v>
      </c>
      <c r="D143" s="219" t="s">
        <v>137</v>
      </c>
      <c r="E143" s="220" t="s">
        <v>171</v>
      </c>
      <c r="F143" s="221" t="s">
        <v>172</v>
      </c>
      <c r="G143" s="222" t="s">
        <v>140</v>
      </c>
      <c r="H143" s="223">
        <v>60.299999999999997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141</v>
      </c>
      <c r="AT143" s="231" t="s">
        <v>137</v>
      </c>
      <c r="AU143" s="231" t="s">
        <v>86</v>
      </c>
      <c r="AY143" s="17" t="s">
        <v>135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141</v>
      </c>
      <c r="BM143" s="231" t="s">
        <v>173</v>
      </c>
    </row>
    <row r="144" s="2" customFormat="1" ht="24.15" customHeight="1">
      <c r="A144" s="38"/>
      <c r="B144" s="39"/>
      <c r="C144" s="219" t="s">
        <v>174</v>
      </c>
      <c r="D144" s="219" t="s">
        <v>137</v>
      </c>
      <c r="E144" s="220" t="s">
        <v>175</v>
      </c>
      <c r="F144" s="221" t="s">
        <v>176</v>
      </c>
      <c r="G144" s="222" t="s">
        <v>177</v>
      </c>
      <c r="H144" s="223">
        <v>253.80000000000001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141</v>
      </c>
      <c r="AT144" s="231" t="s">
        <v>137</v>
      </c>
      <c r="AU144" s="231" t="s">
        <v>86</v>
      </c>
      <c r="AY144" s="17" t="s">
        <v>135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141</v>
      </c>
      <c r="BM144" s="231" t="s">
        <v>178</v>
      </c>
    </row>
    <row r="145" s="14" customFormat="1">
      <c r="A145" s="14"/>
      <c r="B145" s="244"/>
      <c r="C145" s="245"/>
      <c r="D145" s="235" t="s">
        <v>143</v>
      </c>
      <c r="E145" s="246" t="s">
        <v>1</v>
      </c>
      <c r="F145" s="247" t="s">
        <v>179</v>
      </c>
      <c r="G145" s="245"/>
      <c r="H145" s="248">
        <v>62.5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143</v>
      </c>
      <c r="AU145" s="254" t="s">
        <v>86</v>
      </c>
      <c r="AV145" s="14" t="s">
        <v>86</v>
      </c>
      <c r="AW145" s="14" t="s">
        <v>33</v>
      </c>
      <c r="AX145" s="14" t="s">
        <v>76</v>
      </c>
      <c r="AY145" s="254" t="s">
        <v>135</v>
      </c>
    </row>
    <row r="146" s="14" customFormat="1">
      <c r="A146" s="14"/>
      <c r="B146" s="244"/>
      <c r="C146" s="245"/>
      <c r="D146" s="235" t="s">
        <v>143</v>
      </c>
      <c r="E146" s="246" t="s">
        <v>1</v>
      </c>
      <c r="F146" s="247" t="s">
        <v>180</v>
      </c>
      <c r="G146" s="245"/>
      <c r="H146" s="248">
        <v>19.5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143</v>
      </c>
      <c r="AU146" s="254" t="s">
        <v>86</v>
      </c>
      <c r="AV146" s="14" t="s">
        <v>86</v>
      </c>
      <c r="AW146" s="14" t="s">
        <v>33</v>
      </c>
      <c r="AX146" s="14" t="s">
        <v>76</v>
      </c>
      <c r="AY146" s="254" t="s">
        <v>135</v>
      </c>
    </row>
    <row r="147" s="14" customFormat="1">
      <c r="A147" s="14"/>
      <c r="B147" s="244"/>
      <c r="C147" s="245"/>
      <c r="D147" s="235" t="s">
        <v>143</v>
      </c>
      <c r="E147" s="246" t="s">
        <v>1</v>
      </c>
      <c r="F147" s="247" t="s">
        <v>181</v>
      </c>
      <c r="G147" s="245"/>
      <c r="H147" s="248">
        <v>11.5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143</v>
      </c>
      <c r="AU147" s="254" t="s">
        <v>86</v>
      </c>
      <c r="AV147" s="14" t="s">
        <v>86</v>
      </c>
      <c r="AW147" s="14" t="s">
        <v>33</v>
      </c>
      <c r="AX147" s="14" t="s">
        <v>76</v>
      </c>
      <c r="AY147" s="254" t="s">
        <v>135</v>
      </c>
    </row>
    <row r="148" s="14" customFormat="1">
      <c r="A148" s="14"/>
      <c r="B148" s="244"/>
      <c r="C148" s="245"/>
      <c r="D148" s="235" t="s">
        <v>143</v>
      </c>
      <c r="E148" s="246" t="s">
        <v>1</v>
      </c>
      <c r="F148" s="247" t="s">
        <v>182</v>
      </c>
      <c r="G148" s="245"/>
      <c r="H148" s="248">
        <v>160.30000000000001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143</v>
      </c>
      <c r="AU148" s="254" t="s">
        <v>86</v>
      </c>
      <c r="AV148" s="14" t="s">
        <v>86</v>
      </c>
      <c r="AW148" s="14" t="s">
        <v>33</v>
      </c>
      <c r="AX148" s="14" t="s">
        <v>76</v>
      </c>
      <c r="AY148" s="254" t="s">
        <v>135</v>
      </c>
    </row>
    <row r="149" s="15" customFormat="1">
      <c r="A149" s="15"/>
      <c r="B149" s="255"/>
      <c r="C149" s="256"/>
      <c r="D149" s="235" t="s">
        <v>143</v>
      </c>
      <c r="E149" s="257" t="s">
        <v>1</v>
      </c>
      <c r="F149" s="258" t="s">
        <v>149</v>
      </c>
      <c r="G149" s="256"/>
      <c r="H149" s="259">
        <v>253.80000000000001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143</v>
      </c>
      <c r="AU149" s="265" t="s">
        <v>86</v>
      </c>
      <c r="AV149" s="15" t="s">
        <v>141</v>
      </c>
      <c r="AW149" s="15" t="s">
        <v>33</v>
      </c>
      <c r="AX149" s="15" t="s">
        <v>84</v>
      </c>
      <c r="AY149" s="265" t="s">
        <v>135</v>
      </c>
    </row>
    <row r="150" s="12" customFormat="1" ht="25.92" customHeight="1">
      <c r="A150" s="12"/>
      <c r="B150" s="203"/>
      <c r="C150" s="204"/>
      <c r="D150" s="205" t="s">
        <v>75</v>
      </c>
      <c r="E150" s="206" t="s">
        <v>183</v>
      </c>
      <c r="F150" s="206" t="s">
        <v>184</v>
      </c>
      <c r="G150" s="204"/>
      <c r="H150" s="204"/>
      <c r="I150" s="207"/>
      <c r="J150" s="208">
        <f>BK150</f>
        <v>0</v>
      </c>
      <c r="K150" s="204"/>
      <c r="L150" s="209"/>
      <c r="M150" s="210"/>
      <c r="N150" s="211"/>
      <c r="O150" s="211"/>
      <c r="P150" s="212">
        <f>P151+SUM(P152:P156)</f>
        <v>0</v>
      </c>
      <c r="Q150" s="211"/>
      <c r="R150" s="212">
        <f>R151+SUM(R152:R156)</f>
        <v>0</v>
      </c>
      <c r="S150" s="211"/>
      <c r="T150" s="213">
        <f>T151+SUM(T152:T156)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161</v>
      </c>
      <c r="AT150" s="215" t="s">
        <v>75</v>
      </c>
      <c r="AU150" s="215" t="s">
        <v>76</v>
      </c>
      <c r="AY150" s="214" t="s">
        <v>135</v>
      </c>
      <c r="BK150" s="216">
        <f>BK151+SUM(BK152:BK156)</f>
        <v>0</v>
      </c>
    </row>
    <row r="151" s="2" customFormat="1" ht="24.15" customHeight="1">
      <c r="A151" s="38"/>
      <c r="B151" s="39"/>
      <c r="C151" s="219" t="s">
        <v>185</v>
      </c>
      <c r="D151" s="219" t="s">
        <v>137</v>
      </c>
      <c r="E151" s="220" t="s">
        <v>186</v>
      </c>
      <c r="F151" s="221" t="s">
        <v>187</v>
      </c>
      <c r="G151" s="222" t="s">
        <v>188</v>
      </c>
      <c r="H151" s="223">
        <v>1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189</v>
      </c>
      <c r="AT151" s="231" t="s">
        <v>137</v>
      </c>
      <c r="AU151" s="231" t="s">
        <v>84</v>
      </c>
      <c r="AY151" s="17" t="s">
        <v>135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84</v>
      </c>
      <c r="BK151" s="232">
        <f>ROUND(I151*H151,2)</f>
        <v>0</v>
      </c>
      <c r="BL151" s="17" t="s">
        <v>189</v>
      </c>
      <c r="BM151" s="231" t="s">
        <v>190</v>
      </c>
    </row>
    <row r="152" s="2" customFormat="1" ht="16.5" customHeight="1">
      <c r="A152" s="38"/>
      <c r="B152" s="39"/>
      <c r="C152" s="219" t="s">
        <v>191</v>
      </c>
      <c r="D152" s="219" t="s">
        <v>137</v>
      </c>
      <c r="E152" s="220" t="s">
        <v>192</v>
      </c>
      <c r="F152" s="221" t="s">
        <v>193</v>
      </c>
      <c r="G152" s="222" t="s">
        <v>188</v>
      </c>
      <c r="H152" s="223">
        <v>1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189</v>
      </c>
      <c r="AT152" s="231" t="s">
        <v>137</v>
      </c>
      <c r="AU152" s="231" t="s">
        <v>84</v>
      </c>
      <c r="AY152" s="17" t="s">
        <v>135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189</v>
      </c>
      <c r="BM152" s="231" t="s">
        <v>194</v>
      </c>
    </row>
    <row r="153" s="2" customFormat="1" ht="24.15" customHeight="1">
      <c r="A153" s="38"/>
      <c r="B153" s="39"/>
      <c r="C153" s="219" t="s">
        <v>195</v>
      </c>
      <c r="D153" s="219" t="s">
        <v>137</v>
      </c>
      <c r="E153" s="220" t="s">
        <v>196</v>
      </c>
      <c r="F153" s="221" t="s">
        <v>197</v>
      </c>
      <c r="G153" s="222" t="s">
        <v>188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189</v>
      </c>
      <c r="AT153" s="231" t="s">
        <v>137</v>
      </c>
      <c r="AU153" s="231" t="s">
        <v>84</v>
      </c>
      <c r="AY153" s="17" t="s">
        <v>135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189</v>
      </c>
      <c r="BM153" s="231" t="s">
        <v>198</v>
      </c>
    </row>
    <row r="154" s="2" customFormat="1" ht="16.5" customHeight="1">
      <c r="A154" s="38"/>
      <c r="B154" s="39"/>
      <c r="C154" s="219" t="s">
        <v>8</v>
      </c>
      <c r="D154" s="219" t="s">
        <v>137</v>
      </c>
      <c r="E154" s="220" t="s">
        <v>199</v>
      </c>
      <c r="F154" s="221" t="s">
        <v>200</v>
      </c>
      <c r="G154" s="222" t="s">
        <v>188</v>
      </c>
      <c r="H154" s="223">
        <v>1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41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189</v>
      </c>
      <c r="AT154" s="231" t="s">
        <v>137</v>
      </c>
      <c r="AU154" s="231" t="s">
        <v>84</v>
      </c>
      <c r="AY154" s="17" t="s">
        <v>135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189</v>
      </c>
      <c r="BM154" s="231" t="s">
        <v>201</v>
      </c>
    </row>
    <row r="155" s="2" customFormat="1" ht="16.5" customHeight="1">
      <c r="A155" s="38"/>
      <c r="B155" s="39"/>
      <c r="C155" s="219" t="s">
        <v>202</v>
      </c>
      <c r="D155" s="219" t="s">
        <v>137</v>
      </c>
      <c r="E155" s="220" t="s">
        <v>203</v>
      </c>
      <c r="F155" s="221" t="s">
        <v>204</v>
      </c>
      <c r="G155" s="222" t="s">
        <v>188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41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189</v>
      </c>
      <c r="AT155" s="231" t="s">
        <v>137</v>
      </c>
      <c r="AU155" s="231" t="s">
        <v>84</v>
      </c>
      <c r="AY155" s="17" t="s">
        <v>135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84</v>
      </c>
      <c r="BK155" s="232">
        <f>ROUND(I155*H155,2)</f>
        <v>0</v>
      </c>
      <c r="BL155" s="17" t="s">
        <v>189</v>
      </c>
      <c r="BM155" s="231" t="s">
        <v>205</v>
      </c>
    </row>
    <row r="156" s="12" customFormat="1" ht="22.8" customHeight="1">
      <c r="A156" s="12"/>
      <c r="B156" s="203"/>
      <c r="C156" s="204"/>
      <c r="D156" s="205" t="s">
        <v>75</v>
      </c>
      <c r="E156" s="217" t="s">
        <v>206</v>
      </c>
      <c r="F156" s="217" t="s">
        <v>207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P157</f>
        <v>0</v>
      </c>
      <c r="Q156" s="211"/>
      <c r="R156" s="212">
        <f>R157</f>
        <v>0</v>
      </c>
      <c r="S156" s="211"/>
      <c r="T156" s="213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161</v>
      </c>
      <c r="AT156" s="215" t="s">
        <v>75</v>
      </c>
      <c r="AU156" s="215" t="s">
        <v>84</v>
      </c>
      <c r="AY156" s="214" t="s">
        <v>135</v>
      </c>
      <c r="BK156" s="216">
        <f>BK157</f>
        <v>0</v>
      </c>
    </row>
    <row r="157" s="2" customFormat="1" ht="16.5" customHeight="1">
      <c r="A157" s="38"/>
      <c r="B157" s="39"/>
      <c r="C157" s="219" t="s">
        <v>208</v>
      </c>
      <c r="D157" s="219" t="s">
        <v>137</v>
      </c>
      <c r="E157" s="220" t="s">
        <v>209</v>
      </c>
      <c r="F157" s="221" t="s">
        <v>210</v>
      </c>
      <c r="G157" s="222" t="s">
        <v>188</v>
      </c>
      <c r="H157" s="223">
        <v>1</v>
      </c>
      <c r="I157" s="224"/>
      <c r="J157" s="225">
        <f>ROUND(I157*H157,2)</f>
        <v>0</v>
      </c>
      <c r="K157" s="226"/>
      <c r="L157" s="44"/>
      <c r="M157" s="266" t="s">
        <v>1</v>
      </c>
      <c r="N157" s="267" t="s">
        <v>41</v>
      </c>
      <c r="O157" s="268"/>
      <c r="P157" s="269">
        <f>O157*H157</f>
        <v>0</v>
      </c>
      <c r="Q157" s="269">
        <v>0</v>
      </c>
      <c r="R157" s="269">
        <f>Q157*H157</f>
        <v>0</v>
      </c>
      <c r="S157" s="269">
        <v>0</v>
      </c>
      <c r="T157" s="27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189</v>
      </c>
      <c r="AT157" s="231" t="s">
        <v>137</v>
      </c>
      <c r="AU157" s="231" t="s">
        <v>86</v>
      </c>
      <c r="AY157" s="17" t="s">
        <v>135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189</v>
      </c>
      <c r="BM157" s="231" t="s">
        <v>211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S/Wm2soUkOL+oasiwmAedby8Kegbzpn5Utco6QaC/HtHH+9TKx7xgsPGdtzPZqMLYaVJCHp7xHSKRDJQ7yZzSg==" hashValue="jxEKOsWDvBcY7KOT2cFkzQCoEU6ZN2BX1oM0QPwUzqfMCGnZh3i+D5zAP3ugkessIqs7bSpysTbZu3FaMj0XFg==" algorithmName="SHA-512" password="CC35"/>
  <autoFilter ref="C119:K15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212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ROUND((SUM(BE118:BE153)),  2)</f>
        <v>0</v>
      </c>
      <c r="G33" s="38"/>
      <c r="H33" s="38"/>
      <c r="I33" s="155">
        <v>0.20999999999999999</v>
      </c>
      <c r="J33" s="154">
        <f>ROUND(((SUM(BE118:BE153))*I33),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ROUND((SUM(BF118:BF153)),  2)</f>
        <v>0</v>
      </c>
      <c r="G34" s="38"/>
      <c r="H34" s="38"/>
      <c r="I34" s="155">
        <v>0.12</v>
      </c>
      <c r="J34" s="154">
        <f>ROUND(((SUM(BF118:BF153))*I34),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SO2 - úsek 2 - VT Ondřejnice km 3,284 - 3,707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SO2 - úsek 2 - VT Ondřejnice km 3,284 - 3,707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SUM(P121:P153)</f>
        <v>0</v>
      </c>
      <c r="Q120" s="211"/>
      <c r="R120" s="212">
        <f>SUM(R121:R153)</f>
        <v>0</v>
      </c>
      <c r="S120" s="211"/>
      <c r="T120" s="213">
        <f>SUM(T121:T153)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SUM(BK121:BK153)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91.799999999999997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213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214</v>
      </c>
      <c r="G123" s="245"/>
      <c r="H123" s="248">
        <v>7.7999999999999998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215</v>
      </c>
      <c r="G124" s="245"/>
      <c r="H124" s="248">
        <v>19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216</v>
      </c>
      <c r="G125" s="245"/>
      <c r="H125" s="248">
        <v>25.649999999999999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217</v>
      </c>
      <c r="G126" s="245"/>
      <c r="H126" s="248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4" customFormat="1">
      <c r="A127" s="14"/>
      <c r="B127" s="244"/>
      <c r="C127" s="245"/>
      <c r="D127" s="235" t="s">
        <v>143</v>
      </c>
      <c r="E127" s="246" t="s">
        <v>1</v>
      </c>
      <c r="F127" s="247" t="s">
        <v>218</v>
      </c>
      <c r="G127" s="245"/>
      <c r="H127" s="248">
        <v>13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86</v>
      </c>
      <c r="AV127" s="14" t="s">
        <v>86</v>
      </c>
      <c r="AW127" s="14" t="s">
        <v>33</v>
      </c>
      <c r="AX127" s="14" t="s">
        <v>76</v>
      </c>
      <c r="AY127" s="254" t="s">
        <v>135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219</v>
      </c>
      <c r="G128" s="245"/>
      <c r="H128" s="248">
        <v>25.350000000000001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5" customFormat="1">
      <c r="A129" s="15"/>
      <c r="B129" s="255"/>
      <c r="C129" s="256"/>
      <c r="D129" s="235" t="s">
        <v>143</v>
      </c>
      <c r="E129" s="257" t="s">
        <v>1</v>
      </c>
      <c r="F129" s="258" t="s">
        <v>149</v>
      </c>
      <c r="G129" s="256"/>
      <c r="H129" s="259">
        <v>91.800000000000011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143</v>
      </c>
      <c r="AU129" s="265" t="s">
        <v>86</v>
      </c>
      <c r="AV129" s="15" t="s">
        <v>141</v>
      </c>
      <c r="AW129" s="15" t="s">
        <v>33</v>
      </c>
      <c r="AX129" s="15" t="s">
        <v>84</v>
      </c>
      <c r="AY129" s="265" t="s">
        <v>135</v>
      </c>
    </row>
    <row r="130" s="2" customFormat="1" ht="33" customHeight="1">
      <c r="A130" s="38"/>
      <c r="B130" s="39"/>
      <c r="C130" s="219" t="s">
        <v>86</v>
      </c>
      <c r="D130" s="219" t="s">
        <v>137</v>
      </c>
      <c r="E130" s="220" t="s">
        <v>150</v>
      </c>
      <c r="F130" s="221" t="s">
        <v>151</v>
      </c>
      <c r="G130" s="222" t="s">
        <v>140</v>
      </c>
      <c r="H130" s="223">
        <v>91.799999999999997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141</v>
      </c>
      <c r="AT130" s="231" t="s">
        <v>137</v>
      </c>
      <c r="AU130" s="231" t="s">
        <v>86</v>
      </c>
      <c r="AY130" s="17" t="s">
        <v>135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141</v>
      </c>
      <c r="BM130" s="231" t="s">
        <v>220</v>
      </c>
    </row>
    <row r="131" s="13" customFormat="1">
      <c r="A131" s="13"/>
      <c r="B131" s="233"/>
      <c r="C131" s="234"/>
      <c r="D131" s="235" t="s">
        <v>143</v>
      </c>
      <c r="E131" s="236" t="s">
        <v>1</v>
      </c>
      <c r="F131" s="237" t="s">
        <v>153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143</v>
      </c>
      <c r="AU131" s="243" t="s">
        <v>86</v>
      </c>
      <c r="AV131" s="13" t="s">
        <v>84</v>
      </c>
      <c r="AW131" s="13" t="s">
        <v>33</v>
      </c>
      <c r="AX131" s="13" t="s">
        <v>76</v>
      </c>
      <c r="AY131" s="243" t="s">
        <v>135</v>
      </c>
    </row>
    <row r="132" s="14" customFormat="1">
      <c r="A132" s="14"/>
      <c r="B132" s="244"/>
      <c r="C132" s="245"/>
      <c r="D132" s="235" t="s">
        <v>143</v>
      </c>
      <c r="E132" s="246" t="s">
        <v>1</v>
      </c>
      <c r="F132" s="247" t="s">
        <v>214</v>
      </c>
      <c r="G132" s="245"/>
      <c r="H132" s="248">
        <v>7.7999999999999998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143</v>
      </c>
      <c r="AU132" s="254" t="s">
        <v>86</v>
      </c>
      <c r="AV132" s="14" t="s">
        <v>86</v>
      </c>
      <c r="AW132" s="14" t="s">
        <v>33</v>
      </c>
      <c r="AX132" s="14" t="s">
        <v>76</v>
      </c>
      <c r="AY132" s="254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215</v>
      </c>
      <c r="G133" s="245"/>
      <c r="H133" s="248">
        <v>19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216</v>
      </c>
      <c r="G134" s="245"/>
      <c r="H134" s="248">
        <v>25.649999999999999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4" customFormat="1">
      <c r="A135" s="14"/>
      <c r="B135" s="244"/>
      <c r="C135" s="245"/>
      <c r="D135" s="235" t="s">
        <v>143</v>
      </c>
      <c r="E135" s="246" t="s">
        <v>1</v>
      </c>
      <c r="F135" s="247" t="s">
        <v>217</v>
      </c>
      <c r="G135" s="245"/>
      <c r="H135" s="248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143</v>
      </c>
      <c r="AU135" s="254" t="s">
        <v>86</v>
      </c>
      <c r="AV135" s="14" t="s">
        <v>86</v>
      </c>
      <c r="AW135" s="14" t="s">
        <v>33</v>
      </c>
      <c r="AX135" s="14" t="s">
        <v>76</v>
      </c>
      <c r="AY135" s="254" t="s">
        <v>135</v>
      </c>
    </row>
    <row r="136" s="14" customFormat="1">
      <c r="A136" s="14"/>
      <c r="B136" s="244"/>
      <c r="C136" s="245"/>
      <c r="D136" s="235" t="s">
        <v>143</v>
      </c>
      <c r="E136" s="246" t="s">
        <v>1</v>
      </c>
      <c r="F136" s="247" t="s">
        <v>218</v>
      </c>
      <c r="G136" s="245"/>
      <c r="H136" s="248">
        <v>13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143</v>
      </c>
      <c r="AU136" s="254" t="s">
        <v>86</v>
      </c>
      <c r="AV136" s="14" t="s">
        <v>86</v>
      </c>
      <c r="AW136" s="14" t="s">
        <v>33</v>
      </c>
      <c r="AX136" s="14" t="s">
        <v>76</v>
      </c>
      <c r="AY136" s="254" t="s">
        <v>135</v>
      </c>
    </row>
    <row r="137" s="14" customFormat="1">
      <c r="A137" s="14"/>
      <c r="B137" s="244"/>
      <c r="C137" s="245"/>
      <c r="D137" s="235" t="s">
        <v>143</v>
      </c>
      <c r="E137" s="246" t="s">
        <v>1</v>
      </c>
      <c r="F137" s="247" t="s">
        <v>219</v>
      </c>
      <c r="G137" s="245"/>
      <c r="H137" s="248">
        <v>25.350000000000001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143</v>
      </c>
      <c r="AU137" s="254" t="s">
        <v>86</v>
      </c>
      <c r="AV137" s="14" t="s">
        <v>86</v>
      </c>
      <c r="AW137" s="14" t="s">
        <v>33</v>
      </c>
      <c r="AX137" s="14" t="s">
        <v>76</v>
      </c>
      <c r="AY137" s="254" t="s">
        <v>135</v>
      </c>
    </row>
    <row r="138" s="15" customFormat="1">
      <c r="A138" s="15"/>
      <c r="B138" s="255"/>
      <c r="C138" s="256"/>
      <c r="D138" s="235" t="s">
        <v>143</v>
      </c>
      <c r="E138" s="257" t="s">
        <v>1</v>
      </c>
      <c r="F138" s="258" t="s">
        <v>149</v>
      </c>
      <c r="G138" s="256"/>
      <c r="H138" s="259">
        <v>91.800000000000011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143</v>
      </c>
      <c r="AU138" s="265" t="s">
        <v>86</v>
      </c>
      <c r="AV138" s="15" t="s">
        <v>141</v>
      </c>
      <c r="AW138" s="15" t="s">
        <v>33</v>
      </c>
      <c r="AX138" s="15" t="s">
        <v>84</v>
      </c>
      <c r="AY138" s="265" t="s">
        <v>135</v>
      </c>
    </row>
    <row r="139" s="2" customFormat="1" ht="37.8" customHeight="1">
      <c r="A139" s="38"/>
      <c r="B139" s="39"/>
      <c r="C139" s="219" t="s">
        <v>154</v>
      </c>
      <c r="D139" s="219" t="s">
        <v>137</v>
      </c>
      <c r="E139" s="220" t="s">
        <v>158</v>
      </c>
      <c r="F139" s="221" t="s">
        <v>159</v>
      </c>
      <c r="G139" s="222" t="s">
        <v>140</v>
      </c>
      <c r="H139" s="223">
        <v>183.59999999999999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141</v>
      </c>
      <c r="AT139" s="231" t="s">
        <v>137</v>
      </c>
      <c r="AU139" s="231" t="s">
        <v>86</v>
      </c>
      <c r="AY139" s="17" t="s">
        <v>135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141</v>
      </c>
      <c r="BM139" s="231" t="s">
        <v>160</v>
      </c>
    </row>
    <row r="140" s="2" customFormat="1" ht="24.15" customHeight="1">
      <c r="A140" s="38"/>
      <c r="B140" s="39"/>
      <c r="C140" s="219" t="s">
        <v>141</v>
      </c>
      <c r="D140" s="219" t="s">
        <v>137</v>
      </c>
      <c r="E140" s="220" t="s">
        <v>155</v>
      </c>
      <c r="F140" s="221" t="s">
        <v>156</v>
      </c>
      <c r="G140" s="222" t="s">
        <v>140</v>
      </c>
      <c r="H140" s="223">
        <v>183.59999999999999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141</v>
      </c>
      <c r="AT140" s="231" t="s">
        <v>137</v>
      </c>
      <c r="AU140" s="231" t="s">
        <v>86</v>
      </c>
      <c r="AY140" s="17" t="s">
        <v>135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141</v>
      </c>
      <c r="BM140" s="231" t="s">
        <v>221</v>
      </c>
    </row>
    <row r="141" s="2" customFormat="1" ht="37.8" customHeight="1">
      <c r="A141" s="38"/>
      <c r="B141" s="39"/>
      <c r="C141" s="219" t="s">
        <v>161</v>
      </c>
      <c r="D141" s="219" t="s">
        <v>137</v>
      </c>
      <c r="E141" s="220" t="s">
        <v>162</v>
      </c>
      <c r="F141" s="221" t="s">
        <v>163</v>
      </c>
      <c r="G141" s="222" t="s">
        <v>140</v>
      </c>
      <c r="H141" s="223">
        <v>1468.8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164</v>
      </c>
    </row>
    <row r="142" s="14" customFormat="1">
      <c r="A142" s="14"/>
      <c r="B142" s="244"/>
      <c r="C142" s="245"/>
      <c r="D142" s="235" t="s">
        <v>143</v>
      </c>
      <c r="E142" s="246" t="s">
        <v>1</v>
      </c>
      <c r="F142" s="247" t="s">
        <v>222</v>
      </c>
      <c r="G142" s="245"/>
      <c r="H142" s="248">
        <v>1468.8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143</v>
      </c>
      <c r="AU142" s="254" t="s">
        <v>86</v>
      </c>
      <c r="AV142" s="14" t="s">
        <v>86</v>
      </c>
      <c r="AW142" s="14" t="s">
        <v>33</v>
      </c>
      <c r="AX142" s="14" t="s">
        <v>76</v>
      </c>
      <c r="AY142" s="254" t="s">
        <v>135</v>
      </c>
    </row>
    <row r="143" s="15" customFormat="1">
      <c r="A143" s="15"/>
      <c r="B143" s="255"/>
      <c r="C143" s="256"/>
      <c r="D143" s="235" t="s">
        <v>143</v>
      </c>
      <c r="E143" s="257" t="s">
        <v>1</v>
      </c>
      <c r="F143" s="258" t="s">
        <v>149</v>
      </c>
      <c r="G143" s="256"/>
      <c r="H143" s="259">
        <v>1468.8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143</v>
      </c>
      <c r="AU143" s="265" t="s">
        <v>86</v>
      </c>
      <c r="AV143" s="15" t="s">
        <v>141</v>
      </c>
      <c r="AW143" s="15" t="s">
        <v>33</v>
      </c>
      <c r="AX143" s="15" t="s">
        <v>84</v>
      </c>
      <c r="AY143" s="265" t="s">
        <v>135</v>
      </c>
    </row>
    <row r="144" s="2" customFormat="1" ht="37.8" customHeight="1">
      <c r="A144" s="38"/>
      <c r="B144" s="39"/>
      <c r="C144" s="219" t="s">
        <v>166</v>
      </c>
      <c r="D144" s="219" t="s">
        <v>137</v>
      </c>
      <c r="E144" s="220" t="s">
        <v>167</v>
      </c>
      <c r="F144" s="221" t="s">
        <v>168</v>
      </c>
      <c r="G144" s="222" t="s">
        <v>140</v>
      </c>
      <c r="H144" s="223">
        <v>183.59999999999999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141</v>
      </c>
      <c r="AT144" s="231" t="s">
        <v>137</v>
      </c>
      <c r="AU144" s="231" t="s">
        <v>86</v>
      </c>
      <c r="AY144" s="17" t="s">
        <v>135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141</v>
      </c>
      <c r="BM144" s="231" t="s">
        <v>169</v>
      </c>
    </row>
    <row r="145" s="2" customFormat="1" ht="16.5" customHeight="1">
      <c r="A145" s="38"/>
      <c r="B145" s="39"/>
      <c r="C145" s="219" t="s">
        <v>170</v>
      </c>
      <c r="D145" s="219" t="s">
        <v>137</v>
      </c>
      <c r="E145" s="220" t="s">
        <v>171</v>
      </c>
      <c r="F145" s="221" t="s">
        <v>172</v>
      </c>
      <c r="G145" s="222" t="s">
        <v>140</v>
      </c>
      <c r="H145" s="223">
        <v>183.59999999999999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141</v>
      </c>
      <c r="AT145" s="231" t="s">
        <v>137</v>
      </c>
      <c r="AU145" s="231" t="s">
        <v>86</v>
      </c>
      <c r="AY145" s="17" t="s">
        <v>135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141</v>
      </c>
      <c r="BM145" s="231" t="s">
        <v>173</v>
      </c>
    </row>
    <row r="146" s="2" customFormat="1" ht="24.15" customHeight="1">
      <c r="A146" s="38"/>
      <c r="B146" s="39"/>
      <c r="C146" s="219" t="s">
        <v>174</v>
      </c>
      <c r="D146" s="219" t="s">
        <v>137</v>
      </c>
      <c r="E146" s="220" t="s">
        <v>175</v>
      </c>
      <c r="F146" s="221" t="s">
        <v>176</v>
      </c>
      <c r="G146" s="222" t="s">
        <v>177</v>
      </c>
      <c r="H146" s="223">
        <v>506.60000000000002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141</v>
      </c>
      <c r="AT146" s="231" t="s">
        <v>137</v>
      </c>
      <c r="AU146" s="231" t="s">
        <v>86</v>
      </c>
      <c r="AY146" s="17" t="s">
        <v>135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141</v>
      </c>
      <c r="BM146" s="231" t="s">
        <v>178</v>
      </c>
    </row>
    <row r="147" s="14" customFormat="1">
      <c r="A147" s="14"/>
      <c r="B147" s="244"/>
      <c r="C147" s="245"/>
      <c r="D147" s="235" t="s">
        <v>143</v>
      </c>
      <c r="E147" s="246" t="s">
        <v>1</v>
      </c>
      <c r="F147" s="247" t="s">
        <v>223</v>
      </c>
      <c r="G147" s="245"/>
      <c r="H147" s="248">
        <v>58.5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143</v>
      </c>
      <c r="AU147" s="254" t="s">
        <v>86</v>
      </c>
      <c r="AV147" s="14" t="s">
        <v>86</v>
      </c>
      <c r="AW147" s="14" t="s">
        <v>33</v>
      </c>
      <c r="AX147" s="14" t="s">
        <v>76</v>
      </c>
      <c r="AY147" s="254" t="s">
        <v>135</v>
      </c>
    </row>
    <row r="148" s="14" customFormat="1">
      <c r="A148" s="14"/>
      <c r="B148" s="244"/>
      <c r="C148" s="245"/>
      <c r="D148" s="235" t="s">
        <v>143</v>
      </c>
      <c r="E148" s="246" t="s">
        <v>1</v>
      </c>
      <c r="F148" s="247" t="s">
        <v>224</v>
      </c>
      <c r="G148" s="245"/>
      <c r="H148" s="248">
        <v>75.5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143</v>
      </c>
      <c r="AU148" s="254" t="s">
        <v>86</v>
      </c>
      <c r="AV148" s="14" t="s">
        <v>86</v>
      </c>
      <c r="AW148" s="14" t="s">
        <v>33</v>
      </c>
      <c r="AX148" s="14" t="s">
        <v>76</v>
      </c>
      <c r="AY148" s="254" t="s">
        <v>135</v>
      </c>
    </row>
    <row r="149" s="14" customFormat="1">
      <c r="A149" s="14"/>
      <c r="B149" s="244"/>
      <c r="C149" s="245"/>
      <c r="D149" s="235" t="s">
        <v>143</v>
      </c>
      <c r="E149" s="246" t="s">
        <v>1</v>
      </c>
      <c r="F149" s="247" t="s">
        <v>225</v>
      </c>
      <c r="G149" s="245"/>
      <c r="H149" s="248">
        <v>100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143</v>
      </c>
      <c r="AU149" s="254" t="s">
        <v>86</v>
      </c>
      <c r="AV149" s="14" t="s">
        <v>86</v>
      </c>
      <c r="AW149" s="14" t="s">
        <v>33</v>
      </c>
      <c r="AX149" s="14" t="s">
        <v>76</v>
      </c>
      <c r="AY149" s="254" t="s">
        <v>135</v>
      </c>
    </row>
    <row r="150" s="14" customFormat="1">
      <c r="A150" s="14"/>
      <c r="B150" s="244"/>
      <c r="C150" s="245"/>
      <c r="D150" s="235" t="s">
        <v>143</v>
      </c>
      <c r="E150" s="246" t="s">
        <v>1</v>
      </c>
      <c r="F150" s="247" t="s">
        <v>226</v>
      </c>
      <c r="G150" s="245"/>
      <c r="H150" s="248">
        <v>9.8000000000000007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143</v>
      </c>
      <c r="AU150" s="254" t="s">
        <v>86</v>
      </c>
      <c r="AV150" s="14" t="s">
        <v>86</v>
      </c>
      <c r="AW150" s="14" t="s">
        <v>33</v>
      </c>
      <c r="AX150" s="14" t="s">
        <v>76</v>
      </c>
      <c r="AY150" s="254" t="s">
        <v>135</v>
      </c>
    </row>
    <row r="151" s="14" customFormat="1">
      <c r="A151" s="14"/>
      <c r="B151" s="244"/>
      <c r="C151" s="245"/>
      <c r="D151" s="235" t="s">
        <v>143</v>
      </c>
      <c r="E151" s="246" t="s">
        <v>1</v>
      </c>
      <c r="F151" s="247" t="s">
        <v>227</v>
      </c>
      <c r="G151" s="245"/>
      <c r="H151" s="248">
        <v>65.599999999999994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143</v>
      </c>
      <c r="AU151" s="254" t="s">
        <v>86</v>
      </c>
      <c r="AV151" s="14" t="s">
        <v>86</v>
      </c>
      <c r="AW151" s="14" t="s">
        <v>33</v>
      </c>
      <c r="AX151" s="14" t="s">
        <v>76</v>
      </c>
      <c r="AY151" s="254" t="s">
        <v>135</v>
      </c>
    </row>
    <row r="152" s="14" customFormat="1">
      <c r="A152" s="14"/>
      <c r="B152" s="244"/>
      <c r="C152" s="245"/>
      <c r="D152" s="235" t="s">
        <v>143</v>
      </c>
      <c r="E152" s="246" t="s">
        <v>1</v>
      </c>
      <c r="F152" s="247" t="s">
        <v>228</v>
      </c>
      <c r="G152" s="245"/>
      <c r="H152" s="248">
        <v>197.19999999999999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143</v>
      </c>
      <c r="AU152" s="254" t="s">
        <v>86</v>
      </c>
      <c r="AV152" s="14" t="s">
        <v>86</v>
      </c>
      <c r="AW152" s="14" t="s">
        <v>33</v>
      </c>
      <c r="AX152" s="14" t="s">
        <v>76</v>
      </c>
      <c r="AY152" s="254" t="s">
        <v>135</v>
      </c>
    </row>
    <row r="153" s="15" customFormat="1">
      <c r="A153" s="15"/>
      <c r="B153" s="255"/>
      <c r="C153" s="256"/>
      <c r="D153" s="235" t="s">
        <v>143</v>
      </c>
      <c r="E153" s="257" t="s">
        <v>1</v>
      </c>
      <c r="F153" s="258" t="s">
        <v>149</v>
      </c>
      <c r="G153" s="256"/>
      <c r="H153" s="259">
        <v>506.59999999999997</v>
      </c>
      <c r="I153" s="260"/>
      <c r="J153" s="256"/>
      <c r="K153" s="256"/>
      <c r="L153" s="261"/>
      <c r="M153" s="271"/>
      <c r="N153" s="272"/>
      <c r="O153" s="272"/>
      <c r="P153" s="272"/>
      <c r="Q153" s="272"/>
      <c r="R153" s="272"/>
      <c r="S153" s="272"/>
      <c r="T153" s="27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143</v>
      </c>
      <c r="AU153" s="265" t="s">
        <v>86</v>
      </c>
      <c r="AV153" s="15" t="s">
        <v>141</v>
      </c>
      <c r="AW153" s="15" t="s">
        <v>33</v>
      </c>
      <c r="AX153" s="15" t="s">
        <v>84</v>
      </c>
      <c r="AY153" s="265" t="s">
        <v>135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DLiH1BC3KN2Ki2QvPl8EeAr/u/fpFg4QXssDCSwj2PdEKCOpb5PXpbDDmX/CEq20+KbFgKUk7+6i85pcDaU3QA==" hashValue="uuUPGTiYEMsaLDrgETV6dnhMLvSDSnAGnXqtZ3QC35fhuAP2sjznOsVMhduM3bByyQDO9H6oiGfPIdW1sVtsLQ==" algorithmName="SHA-512" password="CC35"/>
  <autoFilter ref="C117:K15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ROUND((SUM(BE118:BE155)),  2)</f>
        <v>0</v>
      </c>
      <c r="G33" s="38"/>
      <c r="H33" s="38"/>
      <c r="I33" s="155">
        <v>0.20999999999999999</v>
      </c>
      <c r="J33" s="154">
        <f>ROUND(((SUM(BE118:BE155))*I33),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ROUND((SUM(BF118:BF155)),  2)</f>
        <v>0</v>
      </c>
      <c r="G34" s="38"/>
      <c r="H34" s="38"/>
      <c r="I34" s="155">
        <v>0.12</v>
      </c>
      <c r="J34" s="154">
        <f>ROUND(((SUM(BF118:BF155))*I34),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ROUND((SUM(BG118:BG155)),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ROUND((SUM(BH118:BH155)),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ROUND((SUM(BI118:BI155)),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SO3 - úsek 3 - VT Ondřejnice km 3,707 - 4,143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SO3 - úsek 3 - VT Ondřejnice km 3,707 - 4,143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SUM(P121:P155)</f>
        <v>0</v>
      </c>
      <c r="Q120" s="211"/>
      <c r="R120" s="212">
        <f>SUM(R121:R155)</f>
        <v>0</v>
      </c>
      <c r="S120" s="211"/>
      <c r="T120" s="213">
        <f>SUM(T121:T155)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SUM(BK121:BK155)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200.27000000000001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230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231</v>
      </c>
      <c r="G123" s="245"/>
      <c r="H123" s="248">
        <v>30.75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232</v>
      </c>
      <c r="G124" s="245"/>
      <c r="H124" s="248">
        <v>43.149999999999999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233</v>
      </c>
      <c r="G125" s="245"/>
      <c r="H125" s="248">
        <v>53.299999999999997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234</v>
      </c>
      <c r="G126" s="245"/>
      <c r="H126" s="248">
        <v>19.07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4" customFormat="1">
      <c r="A127" s="14"/>
      <c r="B127" s="244"/>
      <c r="C127" s="245"/>
      <c r="D127" s="235" t="s">
        <v>143</v>
      </c>
      <c r="E127" s="246" t="s">
        <v>1</v>
      </c>
      <c r="F127" s="247" t="s">
        <v>235</v>
      </c>
      <c r="G127" s="245"/>
      <c r="H127" s="248">
        <v>1.6000000000000001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86</v>
      </c>
      <c r="AV127" s="14" t="s">
        <v>86</v>
      </c>
      <c r="AW127" s="14" t="s">
        <v>33</v>
      </c>
      <c r="AX127" s="14" t="s">
        <v>76</v>
      </c>
      <c r="AY127" s="254" t="s">
        <v>135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236</v>
      </c>
      <c r="G128" s="245"/>
      <c r="H128" s="248">
        <v>0.75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4" customFormat="1">
      <c r="A129" s="14"/>
      <c r="B129" s="244"/>
      <c r="C129" s="245"/>
      <c r="D129" s="235" t="s">
        <v>143</v>
      </c>
      <c r="E129" s="246" t="s">
        <v>1</v>
      </c>
      <c r="F129" s="247" t="s">
        <v>237</v>
      </c>
      <c r="G129" s="245"/>
      <c r="H129" s="248">
        <v>51.649999999999999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143</v>
      </c>
      <c r="AU129" s="254" t="s">
        <v>86</v>
      </c>
      <c r="AV129" s="14" t="s">
        <v>86</v>
      </c>
      <c r="AW129" s="14" t="s">
        <v>33</v>
      </c>
      <c r="AX129" s="14" t="s">
        <v>76</v>
      </c>
      <c r="AY129" s="254" t="s">
        <v>135</v>
      </c>
    </row>
    <row r="130" s="15" customFormat="1">
      <c r="A130" s="15"/>
      <c r="B130" s="255"/>
      <c r="C130" s="256"/>
      <c r="D130" s="235" t="s">
        <v>143</v>
      </c>
      <c r="E130" s="257" t="s">
        <v>1</v>
      </c>
      <c r="F130" s="258" t="s">
        <v>149</v>
      </c>
      <c r="G130" s="256"/>
      <c r="H130" s="259">
        <v>200.27000000000001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143</v>
      </c>
      <c r="AU130" s="265" t="s">
        <v>86</v>
      </c>
      <c r="AV130" s="15" t="s">
        <v>141</v>
      </c>
      <c r="AW130" s="15" t="s">
        <v>33</v>
      </c>
      <c r="AX130" s="15" t="s">
        <v>84</v>
      </c>
      <c r="AY130" s="265" t="s">
        <v>135</v>
      </c>
    </row>
    <row r="131" s="2" customFormat="1" ht="33" customHeight="1">
      <c r="A131" s="38"/>
      <c r="B131" s="39"/>
      <c r="C131" s="219" t="s">
        <v>86</v>
      </c>
      <c r="D131" s="219" t="s">
        <v>137</v>
      </c>
      <c r="E131" s="220" t="s">
        <v>150</v>
      </c>
      <c r="F131" s="221" t="s">
        <v>151</v>
      </c>
      <c r="G131" s="222" t="s">
        <v>140</v>
      </c>
      <c r="H131" s="223">
        <v>200.27000000000001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141</v>
      </c>
      <c r="AT131" s="231" t="s">
        <v>137</v>
      </c>
      <c r="AU131" s="231" t="s">
        <v>86</v>
      </c>
      <c r="AY131" s="17" t="s">
        <v>135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141</v>
      </c>
      <c r="BM131" s="231" t="s">
        <v>238</v>
      </c>
    </row>
    <row r="132" s="13" customFormat="1">
      <c r="A132" s="13"/>
      <c r="B132" s="233"/>
      <c r="C132" s="234"/>
      <c r="D132" s="235" t="s">
        <v>143</v>
      </c>
      <c r="E132" s="236" t="s">
        <v>1</v>
      </c>
      <c r="F132" s="237" t="s">
        <v>153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143</v>
      </c>
      <c r="AU132" s="243" t="s">
        <v>86</v>
      </c>
      <c r="AV132" s="13" t="s">
        <v>84</v>
      </c>
      <c r="AW132" s="13" t="s">
        <v>33</v>
      </c>
      <c r="AX132" s="13" t="s">
        <v>76</v>
      </c>
      <c r="AY132" s="243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231</v>
      </c>
      <c r="G133" s="245"/>
      <c r="H133" s="248">
        <v>30.75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232</v>
      </c>
      <c r="G134" s="245"/>
      <c r="H134" s="248">
        <v>43.149999999999999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4" customFormat="1">
      <c r="A135" s="14"/>
      <c r="B135" s="244"/>
      <c r="C135" s="245"/>
      <c r="D135" s="235" t="s">
        <v>143</v>
      </c>
      <c r="E135" s="246" t="s">
        <v>1</v>
      </c>
      <c r="F135" s="247" t="s">
        <v>233</v>
      </c>
      <c r="G135" s="245"/>
      <c r="H135" s="248">
        <v>53.299999999999997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143</v>
      </c>
      <c r="AU135" s="254" t="s">
        <v>86</v>
      </c>
      <c r="AV135" s="14" t="s">
        <v>86</v>
      </c>
      <c r="AW135" s="14" t="s">
        <v>33</v>
      </c>
      <c r="AX135" s="14" t="s">
        <v>76</v>
      </c>
      <c r="AY135" s="254" t="s">
        <v>135</v>
      </c>
    </row>
    <row r="136" s="14" customFormat="1">
      <c r="A136" s="14"/>
      <c r="B136" s="244"/>
      <c r="C136" s="245"/>
      <c r="D136" s="235" t="s">
        <v>143</v>
      </c>
      <c r="E136" s="246" t="s">
        <v>1</v>
      </c>
      <c r="F136" s="247" t="s">
        <v>234</v>
      </c>
      <c r="G136" s="245"/>
      <c r="H136" s="248">
        <v>19.07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143</v>
      </c>
      <c r="AU136" s="254" t="s">
        <v>86</v>
      </c>
      <c r="AV136" s="14" t="s">
        <v>86</v>
      </c>
      <c r="AW136" s="14" t="s">
        <v>33</v>
      </c>
      <c r="AX136" s="14" t="s">
        <v>76</v>
      </c>
      <c r="AY136" s="254" t="s">
        <v>135</v>
      </c>
    </row>
    <row r="137" s="14" customFormat="1">
      <c r="A137" s="14"/>
      <c r="B137" s="244"/>
      <c r="C137" s="245"/>
      <c r="D137" s="235" t="s">
        <v>143</v>
      </c>
      <c r="E137" s="246" t="s">
        <v>1</v>
      </c>
      <c r="F137" s="247" t="s">
        <v>235</v>
      </c>
      <c r="G137" s="245"/>
      <c r="H137" s="248">
        <v>1.6000000000000001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143</v>
      </c>
      <c r="AU137" s="254" t="s">
        <v>86</v>
      </c>
      <c r="AV137" s="14" t="s">
        <v>86</v>
      </c>
      <c r="AW137" s="14" t="s">
        <v>33</v>
      </c>
      <c r="AX137" s="14" t="s">
        <v>76</v>
      </c>
      <c r="AY137" s="254" t="s">
        <v>135</v>
      </c>
    </row>
    <row r="138" s="14" customFormat="1">
      <c r="A138" s="14"/>
      <c r="B138" s="244"/>
      <c r="C138" s="245"/>
      <c r="D138" s="235" t="s">
        <v>143</v>
      </c>
      <c r="E138" s="246" t="s">
        <v>1</v>
      </c>
      <c r="F138" s="247" t="s">
        <v>236</v>
      </c>
      <c r="G138" s="245"/>
      <c r="H138" s="248">
        <v>0.75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143</v>
      </c>
      <c r="AU138" s="254" t="s">
        <v>86</v>
      </c>
      <c r="AV138" s="14" t="s">
        <v>86</v>
      </c>
      <c r="AW138" s="14" t="s">
        <v>33</v>
      </c>
      <c r="AX138" s="14" t="s">
        <v>76</v>
      </c>
      <c r="AY138" s="254" t="s">
        <v>135</v>
      </c>
    </row>
    <row r="139" s="14" customFormat="1">
      <c r="A139" s="14"/>
      <c r="B139" s="244"/>
      <c r="C139" s="245"/>
      <c r="D139" s="235" t="s">
        <v>143</v>
      </c>
      <c r="E139" s="246" t="s">
        <v>1</v>
      </c>
      <c r="F139" s="247" t="s">
        <v>237</v>
      </c>
      <c r="G139" s="245"/>
      <c r="H139" s="248">
        <v>51.649999999999999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143</v>
      </c>
      <c r="AU139" s="254" t="s">
        <v>86</v>
      </c>
      <c r="AV139" s="14" t="s">
        <v>86</v>
      </c>
      <c r="AW139" s="14" t="s">
        <v>33</v>
      </c>
      <c r="AX139" s="14" t="s">
        <v>76</v>
      </c>
      <c r="AY139" s="254" t="s">
        <v>135</v>
      </c>
    </row>
    <row r="140" s="15" customFormat="1">
      <c r="A140" s="15"/>
      <c r="B140" s="255"/>
      <c r="C140" s="256"/>
      <c r="D140" s="235" t="s">
        <v>143</v>
      </c>
      <c r="E140" s="257" t="s">
        <v>1</v>
      </c>
      <c r="F140" s="258" t="s">
        <v>149</v>
      </c>
      <c r="G140" s="256"/>
      <c r="H140" s="259">
        <v>200.27000000000001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143</v>
      </c>
      <c r="AU140" s="265" t="s">
        <v>86</v>
      </c>
      <c r="AV140" s="15" t="s">
        <v>141</v>
      </c>
      <c r="AW140" s="15" t="s">
        <v>33</v>
      </c>
      <c r="AX140" s="15" t="s">
        <v>84</v>
      </c>
      <c r="AY140" s="265" t="s">
        <v>135</v>
      </c>
    </row>
    <row r="141" s="2" customFormat="1" ht="24.15" customHeight="1">
      <c r="A141" s="38"/>
      <c r="B141" s="39"/>
      <c r="C141" s="219" t="s">
        <v>154</v>
      </c>
      <c r="D141" s="219" t="s">
        <v>137</v>
      </c>
      <c r="E141" s="220" t="s">
        <v>155</v>
      </c>
      <c r="F141" s="221" t="s">
        <v>156</v>
      </c>
      <c r="G141" s="222" t="s">
        <v>140</v>
      </c>
      <c r="H141" s="223">
        <v>400.54000000000002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239</v>
      </c>
    </row>
    <row r="142" s="2" customFormat="1" ht="37.8" customHeight="1">
      <c r="A142" s="38"/>
      <c r="B142" s="39"/>
      <c r="C142" s="219" t="s">
        <v>141</v>
      </c>
      <c r="D142" s="219" t="s">
        <v>137</v>
      </c>
      <c r="E142" s="220" t="s">
        <v>158</v>
      </c>
      <c r="F142" s="221" t="s">
        <v>159</v>
      </c>
      <c r="G142" s="222" t="s">
        <v>140</v>
      </c>
      <c r="H142" s="223">
        <v>400.54000000000002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141</v>
      </c>
      <c r="AT142" s="231" t="s">
        <v>137</v>
      </c>
      <c r="AU142" s="231" t="s">
        <v>86</v>
      </c>
      <c r="AY142" s="17" t="s">
        <v>135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141</v>
      </c>
      <c r="BM142" s="231" t="s">
        <v>160</v>
      </c>
    </row>
    <row r="143" s="2" customFormat="1" ht="37.8" customHeight="1">
      <c r="A143" s="38"/>
      <c r="B143" s="39"/>
      <c r="C143" s="219" t="s">
        <v>161</v>
      </c>
      <c r="D143" s="219" t="s">
        <v>137</v>
      </c>
      <c r="E143" s="220" t="s">
        <v>162</v>
      </c>
      <c r="F143" s="221" t="s">
        <v>163</v>
      </c>
      <c r="G143" s="222" t="s">
        <v>140</v>
      </c>
      <c r="H143" s="223">
        <v>3204.3200000000002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141</v>
      </c>
      <c r="AT143" s="231" t="s">
        <v>137</v>
      </c>
      <c r="AU143" s="231" t="s">
        <v>86</v>
      </c>
      <c r="AY143" s="17" t="s">
        <v>135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141</v>
      </c>
      <c r="BM143" s="231" t="s">
        <v>164</v>
      </c>
    </row>
    <row r="144" s="14" customFormat="1">
      <c r="A144" s="14"/>
      <c r="B144" s="244"/>
      <c r="C144" s="245"/>
      <c r="D144" s="235" t="s">
        <v>143</v>
      </c>
      <c r="E144" s="246" t="s">
        <v>1</v>
      </c>
      <c r="F144" s="247" t="s">
        <v>240</v>
      </c>
      <c r="G144" s="245"/>
      <c r="H144" s="248">
        <v>3204.3200000000002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143</v>
      </c>
      <c r="AU144" s="254" t="s">
        <v>86</v>
      </c>
      <c r="AV144" s="14" t="s">
        <v>86</v>
      </c>
      <c r="AW144" s="14" t="s">
        <v>33</v>
      </c>
      <c r="AX144" s="14" t="s">
        <v>84</v>
      </c>
      <c r="AY144" s="254" t="s">
        <v>135</v>
      </c>
    </row>
    <row r="145" s="2" customFormat="1" ht="37.8" customHeight="1">
      <c r="A145" s="38"/>
      <c r="B145" s="39"/>
      <c r="C145" s="219" t="s">
        <v>166</v>
      </c>
      <c r="D145" s="219" t="s">
        <v>137</v>
      </c>
      <c r="E145" s="220" t="s">
        <v>167</v>
      </c>
      <c r="F145" s="221" t="s">
        <v>168</v>
      </c>
      <c r="G145" s="222" t="s">
        <v>140</v>
      </c>
      <c r="H145" s="223">
        <v>400.54000000000002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141</v>
      </c>
      <c r="AT145" s="231" t="s">
        <v>137</v>
      </c>
      <c r="AU145" s="231" t="s">
        <v>86</v>
      </c>
      <c r="AY145" s="17" t="s">
        <v>135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141</v>
      </c>
      <c r="BM145" s="231" t="s">
        <v>169</v>
      </c>
    </row>
    <row r="146" s="2" customFormat="1" ht="16.5" customHeight="1">
      <c r="A146" s="38"/>
      <c r="B146" s="39"/>
      <c r="C146" s="219" t="s">
        <v>170</v>
      </c>
      <c r="D146" s="219" t="s">
        <v>137</v>
      </c>
      <c r="E146" s="220" t="s">
        <v>171</v>
      </c>
      <c r="F146" s="221" t="s">
        <v>172</v>
      </c>
      <c r="G146" s="222" t="s">
        <v>140</v>
      </c>
      <c r="H146" s="223">
        <v>400.54000000000002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141</v>
      </c>
      <c r="AT146" s="231" t="s">
        <v>137</v>
      </c>
      <c r="AU146" s="231" t="s">
        <v>86</v>
      </c>
      <c r="AY146" s="17" t="s">
        <v>135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141</v>
      </c>
      <c r="BM146" s="231" t="s">
        <v>173</v>
      </c>
    </row>
    <row r="147" s="2" customFormat="1" ht="24.15" customHeight="1">
      <c r="A147" s="38"/>
      <c r="B147" s="39"/>
      <c r="C147" s="219" t="s">
        <v>174</v>
      </c>
      <c r="D147" s="219" t="s">
        <v>137</v>
      </c>
      <c r="E147" s="220" t="s">
        <v>175</v>
      </c>
      <c r="F147" s="221" t="s">
        <v>176</v>
      </c>
      <c r="G147" s="222" t="s">
        <v>177</v>
      </c>
      <c r="H147" s="223">
        <v>889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141</v>
      </c>
      <c r="AT147" s="231" t="s">
        <v>137</v>
      </c>
      <c r="AU147" s="231" t="s">
        <v>86</v>
      </c>
      <c r="AY147" s="17" t="s">
        <v>135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141</v>
      </c>
      <c r="BM147" s="231" t="s">
        <v>178</v>
      </c>
    </row>
    <row r="148" s="14" customFormat="1">
      <c r="A148" s="14"/>
      <c r="B148" s="244"/>
      <c r="C148" s="245"/>
      <c r="D148" s="235" t="s">
        <v>143</v>
      </c>
      <c r="E148" s="246" t="s">
        <v>1</v>
      </c>
      <c r="F148" s="247" t="s">
        <v>241</v>
      </c>
      <c r="G148" s="245"/>
      <c r="H148" s="248">
        <v>151.30000000000001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143</v>
      </c>
      <c r="AU148" s="254" t="s">
        <v>86</v>
      </c>
      <c r="AV148" s="14" t="s">
        <v>86</v>
      </c>
      <c r="AW148" s="14" t="s">
        <v>33</v>
      </c>
      <c r="AX148" s="14" t="s">
        <v>76</v>
      </c>
      <c r="AY148" s="254" t="s">
        <v>135</v>
      </c>
    </row>
    <row r="149" s="14" customFormat="1">
      <c r="A149" s="14"/>
      <c r="B149" s="244"/>
      <c r="C149" s="245"/>
      <c r="D149" s="235" t="s">
        <v>143</v>
      </c>
      <c r="E149" s="246" t="s">
        <v>1</v>
      </c>
      <c r="F149" s="247" t="s">
        <v>242</v>
      </c>
      <c r="G149" s="245"/>
      <c r="H149" s="248">
        <v>246.59999999999999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143</v>
      </c>
      <c r="AU149" s="254" t="s">
        <v>86</v>
      </c>
      <c r="AV149" s="14" t="s">
        <v>86</v>
      </c>
      <c r="AW149" s="14" t="s">
        <v>33</v>
      </c>
      <c r="AX149" s="14" t="s">
        <v>76</v>
      </c>
      <c r="AY149" s="254" t="s">
        <v>135</v>
      </c>
    </row>
    <row r="150" s="14" customFormat="1">
      <c r="A150" s="14"/>
      <c r="B150" s="244"/>
      <c r="C150" s="245"/>
      <c r="D150" s="235" t="s">
        <v>143</v>
      </c>
      <c r="E150" s="246" t="s">
        <v>1</v>
      </c>
      <c r="F150" s="247" t="s">
        <v>243</v>
      </c>
      <c r="G150" s="245"/>
      <c r="H150" s="248">
        <v>193.80000000000001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143</v>
      </c>
      <c r="AU150" s="254" t="s">
        <v>86</v>
      </c>
      <c r="AV150" s="14" t="s">
        <v>86</v>
      </c>
      <c r="AW150" s="14" t="s">
        <v>33</v>
      </c>
      <c r="AX150" s="14" t="s">
        <v>76</v>
      </c>
      <c r="AY150" s="254" t="s">
        <v>135</v>
      </c>
    </row>
    <row r="151" s="14" customFormat="1">
      <c r="A151" s="14"/>
      <c r="B151" s="244"/>
      <c r="C151" s="245"/>
      <c r="D151" s="235" t="s">
        <v>143</v>
      </c>
      <c r="E151" s="246" t="s">
        <v>1</v>
      </c>
      <c r="F151" s="247" t="s">
        <v>244</v>
      </c>
      <c r="G151" s="245"/>
      <c r="H151" s="248">
        <v>68.200000000000003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143</v>
      </c>
      <c r="AU151" s="254" t="s">
        <v>86</v>
      </c>
      <c r="AV151" s="14" t="s">
        <v>86</v>
      </c>
      <c r="AW151" s="14" t="s">
        <v>33</v>
      </c>
      <c r="AX151" s="14" t="s">
        <v>76</v>
      </c>
      <c r="AY151" s="254" t="s">
        <v>135</v>
      </c>
    </row>
    <row r="152" s="14" customFormat="1">
      <c r="A152" s="14"/>
      <c r="B152" s="244"/>
      <c r="C152" s="245"/>
      <c r="D152" s="235" t="s">
        <v>143</v>
      </c>
      <c r="E152" s="246" t="s">
        <v>1</v>
      </c>
      <c r="F152" s="247" t="s">
        <v>245</v>
      </c>
      <c r="G152" s="245"/>
      <c r="H152" s="248">
        <v>7.2999999999999998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143</v>
      </c>
      <c r="AU152" s="254" t="s">
        <v>86</v>
      </c>
      <c r="AV152" s="14" t="s">
        <v>86</v>
      </c>
      <c r="AW152" s="14" t="s">
        <v>33</v>
      </c>
      <c r="AX152" s="14" t="s">
        <v>76</v>
      </c>
      <c r="AY152" s="254" t="s">
        <v>135</v>
      </c>
    </row>
    <row r="153" s="14" customFormat="1">
      <c r="A153" s="14"/>
      <c r="B153" s="244"/>
      <c r="C153" s="245"/>
      <c r="D153" s="235" t="s">
        <v>143</v>
      </c>
      <c r="E153" s="246" t="s">
        <v>1</v>
      </c>
      <c r="F153" s="247" t="s">
        <v>246</v>
      </c>
      <c r="G153" s="245"/>
      <c r="H153" s="248">
        <v>3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143</v>
      </c>
      <c r="AU153" s="254" t="s">
        <v>86</v>
      </c>
      <c r="AV153" s="14" t="s">
        <v>86</v>
      </c>
      <c r="AW153" s="14" t="s">
        <v>33</v>
      </c>
      <c r="AX153" s="14" t="s">
        <v>76</v>
      </c>
      <c r="AY153" s="254" t="s">
        <v>135</v>
      </c>
    </row>
    <row r="154" s="14" customFormat="1">
      <c r="A154" s="14"/>
      <c r="B154" s="244"/>
      <c r="C154" s="245"/>
      <c r="D154" s="235" t="s">
        <v>143</v>
      </c>
      <c r="E154" s="246" t="s">
        <v>1</v>
      </c>
      <c r="F154" s="247" t="s">
        <v>247</v>
      </c>
      <c r="G154" s="245"/>
      <c r="H154" s="248">
        <v>218.80000000000001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143</v>
      </c>
      <c r="AU154" s="254" t="s">
        <v>86</v>
      </c>
      <c r="AV154" s="14" t="s">
        <v>86</v>
      </c>
      <c r="AW154" s="14" t="s">
        <v>33</v>
      </c>
      <c r="AX154" s="14" t="s">
        <v>76</v>
      </c>
      <c r="AY154" s="254" t="s">
        <v>135</v>
      </c>
    </row>
    <row r="155" s="15" customFormat="1">
      <c r="A155" s="15"/>
      <c r="B155" s="255"/>
      <c r="C155" s="256"/>
      <c r="D155" s="235" t="s">
        <v>143</v>
      </c>
      <c r="E155" s="257" t="s">
        <v>1</v>
      </c>
      <c r="F155" s="258" t="s">
        <v>149</v>
      </c>
      <c r="G155" s="256"/>
      <c r="H155" s="259">
        <v>889</v>
      </c>
      <c r="I155" s="260"/>
      <c r="J155" s="256"/>
      <c r="K155" s="256"/>
      <c r="L155" s="261"/>
      <c r="M155" s="271"/>
      <c r="N155" s="272"/>
      <c r="O155" s="272"/>
      <c r="P155" s="272"/>
      <c r="Q155" s="272"/>
      <c r="R155" s="272"/>
      <c r="S155" s="272"/>
      <c r="T155" s="27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5" t="s">
        <v>143</v>
      </c>
      <c r="AU155" s="265" t="s">
        <v>86</v>
      </c>
      <c r="AV155" s="15" t="s">
        <v>141</v>
      </c>
      <c r="AW155" s="15" t="s">
        <v>33</v>
      </c>
      <c r="AX155" s="15" t="s">
        <v>84</v>
      </c>
      <c r="AY155" s="265" t="s">
        <v>135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gSK7SHQrgHGewvN/2Ebw6V60rlM6nFVOtWqsN8ARZwkKrBRygwRp4SiVQYQ/TGwngh9WlqJIP77K9Hy9d6hBHQ==" hashValue="j3pfhUJJ3B7f2uwegumSisAmk0F5lGft4m6LvnIPVOyT1kAkC7tr2hZhjO1zY9+AnHxJLQSCse3FqTssNx+t7g==" algorithmName="SHA-512" password="CC35"/>
  <autoFilter ref="C117:K15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ROUND((SUM(BE118:BE147)),  2)</f>
        <v>0</v>
      </c>
      <c r="G33" s="38"/>
      <c r="H33" s="38"/>
      <c r="I33" s="155">
        <v>0.20999999999999999</v>
      </c>
      <c r="J33" s="154">
        <f>ROUND(((SUM(BE118:BE147))*I33),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ROUND((SUM(BF118:BF147)),  2)</f>
        <v>0</v>
      </c>
      <c r="G34" s="38"/>
      <c r="H34" s="38"/>
      <c r="I34" s="155">
        <v>0.12</v>
      </c>
      <c r="J34" s="154">
        <f>ROUND(((SUM(BF118:BF147))*I34),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ROUND((SUM(BG118:BG147)),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ROUND((SUM(BH118:BH147)),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ROUND((SUM(BI118:BI147)),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SO4 - úsek 4 - VT Ondřejnice km 4,092 - 4,514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SO4 - úsek 4 - VT Ondřejnice km 4,092 - 4,514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SUM(P121:P147)</f>
        <v>0</v>
      </c>
      <c r="Q120" s="211"/>
      <c r="R120" s="212">
        <f>SUM(R121:R147)</f>
        <v>0</v>
      </c>
      <c r="S120" s="211"/>
      <c r="T120" s="213">
        <f>SUM(T121:T147)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SUM(BK121:BK147)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192.80000000000001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249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250</v>
      </c>
      <c r="G123" s="245"/>
      <c r="H123" s="248">
        <v>81.75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251</v>
      </c>
      <c r="G124" s="245"/>
      <c r="H124" s="248">
        <v>89.599999999999994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252</v>
      </c>
      <c r="G125" s="245"/>
      <c r="H125" s="248">
        <v>10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253</v>
      </c>
      <c r="G126" s="245"/>
      <c r="H126" s="248">
        <v>11.449999999999999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5" customFormat="1">
      <c r="A127" s="15"/>
      <c r="B127" s="255"/>
      <c r="C127" s="256"/>
      <c r="D127" s="235" t="s">
        <v>143</v>
      </c>
      <c r="E127" s="257" t="s">
        <v>1</v>
      </c>
      <c r="F127" s="258" t="s">
        <v>149</v>
      </c>
      <c r="G127" s="256"/>
      <c r="H127" s="259">
        <v>192.79999999999998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143</v>
      </c>
      <c r="AU127" s="265" t="s">
        <v>86</v>
      </c>
      <c r="AV127" s="15" t="s">
        <v>141</v>
      </c>
      <c r="AW127" s="15" t="s">
        <v>33</v>
      </c>
      <c r="AX127" s="15" t="s">
        <v>84</v>
      </c>
      <c r="AY127" s="265" t="s">
        <v>135</v>
      </c>
    </row>
    <row r="128" s="2" customFormat="1" ht="33" customHeight="1">
      <c r="A128" s="38"/>
      <c r="B128" s="39"/>
      <c r="C128" s="219" t="s">
        <v>86</v>
      </c>
      <c r="D128" s="219" t="s">
        <v>137</v>
      </c>
      <c r="E128" s="220" t="s">
        <v>150</v>
      </c>
      <c r="F128" s="221" t="s">
        <v>151</v>
      </c>
      <c r="G128" s="222" t="s">
        <v>140</v>
      </c>
      <c r="H128" s="223">
        <v>192.80000000000001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141</v>
      </c>
      <c r="AT128" s="231" t="s">
        <v>137</v>
      </c>
      <c r="AU128" s="231" t="s">
        <v>86</v>
      </c>
      <c r="AY128" s="17" t="s">
        <v>135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141</v>
      </c>
      <c r="BM128" s="231" t="s">
        <v>254</v>
      </c>
    </row>
    <row r="129" s="13" customFormat="1">
      <c r="A129" s="13"/>
      <c r="B129" s="233"/>
      <c r="C129" s="234"/>
      <c r="D129" s="235" t="s">
        <v>143</v>
      </c>
      <c r="E129" s="236" t="s">
        <v>1</v>
      </c>
      <c r="F129" s="237" t="s">
        <v>153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143</v>
      </c>
      <c r="AU129" s="243" t="s">
        <v>86</v>
      </c>
      <c r="AV129" s="13" t="s">
        <v>84</v>
      </c>
      <c r="AW129" s="13" t="s">
        <v>33</v>
      </c>
      <c r="AX129" s="13" t="s">
        <v>76</v>
      </c>
      <c r="AY129" s="243" t="s">
        <v>135</v>
      </c>
    </row>
    <row r="130" s="14" customFormat="1">
      <c r="A130" s="14"/>
      <c r="B130" s="244"/>
      <c r="C130" s="245"/>
      <c r="D130" s="235" t="s">
        <v>143</v>
      </c>
      <c r="E130" s="246" t="s">
        <v>1</v>
      </c>
      <c r="F130" s="247" t="s">
        <v>250</v>
      </c>
      <c r="G130" s="245"/>
      <c r="H130" s="248">
        <v>81.75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143</v>
      </c>
      <c r="AU130" s="254" t="s">
        <v>86</v>
      </c>
      <c r="AV130" s="14" t="s">
        <v>86</v>
      </c>
      <c r="AW130" s="14" t="s">
        <v>33</v>
      </c>
      <c r="AX130" s="14" t="s">
        <v>76</v>
      </c>
      <c r="AY130" s="254" t="s">
        <v>135</v>
      </c>
    </row>
    <row r="131" s="14" customFormat="1">
      <c r="A131" s="14"/>
      <c r="B131" s="244"/>
      <c r="C131" s="245"/>
      <c r="D131" s="235" t="s">
        <v>143</v>
      </c>
      <c r="E131" s="246" t="s">
        <v>1</v>
      </c>
      <c r="F131" s="247" t="s">
        <v>251</v>
      </c>
      <c r="G131" s="245"/>
      <c r="H131" s="248">
        <v>89.599999999999994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143</v>
      </c>
      <c r="AU131" s="254" t="s">
        <v>86</v>
      </c>
      <c r="AV131" s="14" t="s">
        <v>86</v>
      </c>
      <c r="AW131" s="14" t="s">
        <v>33</v>
      </c>
      <c r="AX131" s="14" t="s">
        <v>76</v>
      </c>
      <c r="AY131" s="254" t="s">
        <v>135</v>
      </c>
    </row>
    <row r="132" s="14" customFormat="1">
      <c r="A132" s="14"/>
      <c r="B132" s="244"/>
      <c r="C132" s="245"/>
      <c r="D132" s="235" t="s">
        <v>143</v>
      </c>
      <c r="E132" s="246" t="s">
        <v>1</v>
      </c>
      <c r="F132" s="247" t="s">
        <v>252</v>
      </c>
      <c r="G132" s="245"/>
      <c r="H132" s="248">
        <v>10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143</v>
      </c>
      <c r="AU132" s="254" t="s">
        <v>86</v>
      </c>
      <c r="AV132" s="14" t="s">
        <v>86</v>
      </c>
      <c r="AW132" s="14" t="s">
        <v>33</v>
      </c>
      <c r="AX132" s="14" t="s">
        <v>76</v>
      </c>
      <c r="AY132" s="254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253</v>
      </c>
      <c r="G133" s="245"/>
      <c r="H133" s="248">
        <v>11.449999999999999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5" customFormat="1">
      <c r="A134" s="15"/>
      <c r="B134" s="255"/>
      <c r="C134" s="256"/>
      <c r="D134" s="235" t="s">
        <v>143</v>
      </c>
      <c r="E134" s="257" t="s">
        <v>1</v>
      </c>
      <c r="F134" s="258" t="s">
        <v>149</v>
      </c>
      <c r="G134" s="256"/>
      <c r="H134" s="259">
        <v>192.79999999999998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143</v>
      </c>
      <c r="AU134" s="265" t="s">
        <v>86</v>
      </c>
      <c r="AV134" s="15" t="s">
        <v>141</v>
      </c>
      <c r="AW134" s="15" t="s">
        <v>33</v>
      </c>
      <c r="AX134" s="15" t="s">
        <v>84</v>
      </c>
      <c r="AY134" s="265" t="s">
        <v>135</v>
      </c>
    </row>
    <row r="135" s="2" customFormat="1" ht="24.15" customHeight="1">
      <c r="A135" s="38"/>
      <c r="B135" s="39"/>
      <c r="C135" s="219" t="s">
        <v>154</v>
      </c>
      <c r="D135" s="219" t="s">
        <v>137</v>
      </c>
      <c r="E135" s="220" t="s">
        <v>155</v>
      </c>
      <c r="F135" s="221" t="s">
        <v>156</v>
      </c>
      <c r="G135" s="222" t="s">
        <v>140</v>
      </c>
      <c r="H135" s="223">
        <v>385.60000000000002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141</v>
      </c>
      <c r="AT135" s="231" t="s">
        <v>137</v>
      </c>
      <c r="AU135" s="231" t="s">
        <v>86</v>
      </c>
      <c r="AY135" s="17" t="s">
        <v>135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141</v>
      </c>
      <c r="BM135" s="231" t="s">
        <v>255</v>
      </c>
    </row>
    <row r="136" s="2" customFormat="1" ht="37.8" customHeight="1">
      <c r="A136" s="38"/>
      <c r="B136" s="39"/>
      <c r="C136" s="219" t="s">
        <v>141</v>
      </c>
      <c r="D136" s="219" t="s">
        <v>137</v>
      </c>
      <c r="E136" s="220" t="s">
        <v>158</v>
      </c>
      <c r="F136" s="221" t="s">
        <v>159</v>
      </c>
      <c r="G136" s="222" t="s">
        <v>140</v>
      </c>
      <c r="H136" s="223">
        <v>385.60000000000002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141</v>
      </c>
      <c r="AT136" s="231" t="s">
        <v>137</v>
      </c>
      <c r="AU136" s="231" t="s">
        <v>86</v>
      </c>
      <c r="AY136" s="17" t="s">
        <v>135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141</v>
      </c>
      <c r="BM136" s="231" t="s">
        <v>160</v>
      </c>
    </row>
    <row r="137" s="2" customFormat="1" ht="37.8" customHeight="1">
      <c r="A137" s="38"/>
      <c r="B137" s="39"/>
      <c r="C137" s="219" t="s">
        <v>161</v>
      </c>
      <c r="D137" s="219" t="s">
        <v>137</v>
      </c>
      <c r="E137" s="220" t="s">
        <v>162</v>
      </c>
      <c r="F137" s="221" t="s">
        <v>163</v>
      </c>
      <c r="G137" s="222" t="s">
        <v>140</v>
      </c>
      <c r="H137" s="223">
        <v>3084.8000000000002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141</v>
      </c>
      <c r="AT137" s="231" t="s">
        <v>137</v>
      </c>
      <c r="AU137" s="231" t="s">
        <v>86</v>
      </c>
      <c r="AY137" s="17" t="s">
        <v>135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141</v>
      </c>
      <c r="BM137" s="231" t="s">
        <v>164</v>
      </c>
    </row>
    <row r="138" s="14" customFormat="1">
      <c r="A138" s="14"/>
      <c r="B138" s="244"/>
      <c r="C138" s="245"/>
      <c r="D138" s="235" t="s">
        <v>143</v>
      </c>
      <c r="E138" s="246" t="s">
        <v>1</v>
      </c>
      <c r="F138" s="247" t="s">
        <v>256</v>
      </c>
      <c r="G138" s="245"/>
      <c r="H138" s="248">
        <v>3084.8000000000002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143</v>
      </c>
      <c r="AU138" s="254" t="s">
        <v>86</v>
      </c>
      <c r="AV138" s="14" t="s">
        <v>86</v>
      </c>
      <c r="AW138" s="14" t="s">
        <v>33</v>
      </c>
      <c r="AX138" s="14" t="s">
        <v>76</v>
      </c>
      <c r="AY138" s="254" t="s">
        <v>135</v>
      </c>
    </row>
    <row r="139" s="15" customFormat="1">
      <c r="A139" s="15"/>
      <c r="B139" s="255"/>
      <c r="C139" s="256"/>
      <c r="D139" s="235" t="s">
        <v>143</v>
      </c>
      <c r="E139" s="257" t="s">
        <v>1</v>
      </c>
      <c r="F139" s="258" t="s">
        <v>149</v>
      </c>
      <c r="G139" s="256"/>
      <c r="H139" s="259">
        <v>3084.8000000000002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143</v>
      </c>
      <c r="AU139" s="265" t="s">
        <v>86</v>
      </c>
      <c r="AV139" s="15" t="s">
        <v>141</v>
      </c>
      <c r="AW139" s="15" t="s">
        <v>33</v>
      </c>
      <c r="AX139" s="15" t="s">
        <v>84</v>
      </c>
      <c r="AY139" s="265" t="s">
        <v>135</v>
      </c>
    </row>
    <row r="140" s="2" customFormat="1" ht="37.8" customHeight="1">
      <c r="A140" s="38"/>
      <c r="B140" s="39"/>
      <c r="C140" s="219" t="s">
        <v>166</v>
      </c>
      <c r="D140" s="219" t="s">
        <v>137</v>
      </c>
      <c r="E140" s="220" t="s">
        <v>167</v>
      </c>
      <c r="F140" s="221" t="s">
        <v>168</v>
      </c>
      <c r="G140" s="222" t="s">
        <v>140</v>
      </c>
      <c r="H140" s="223">
        <v>385.60000000000002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141</v>
      </c>
      <c r="AT140" s="231" t="s">
        <v>137</v>
      </c>
      <c r="AU140" s="231" t="s">
        <v>86</v>
      </c>
      <c r="AY140" s="17" t="s">
        <v>135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141</v>
      </c>
      <c r="BM140" s="231" t="s">
        <v>169</v>
      </c>
    </row>
    <row r="141" s="2" customFormat="1" ht="16.5" customHeight="1">
      <c r="A141" s="38"/>
      <c r="B141" s="39"/>
      <c r="C141" s="219" t="s">
        <v>170</v>
      </c>
      <c r="D141" s="219" t="s">
        <v>137</v>
      </c>
      <c r="E141" s="220" t="s">
        <v>171</v>
      </c>
      <c r="F141" s="221" t="s">
        <v>172</v>
      </c>
      <c r="G141" s="222" t="s">
        <v>140</v>
      </c>
      <c r="H141" s="223">
        <v>385.60000000000002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173</v>
      </c>
    </row>
    <row r="142" s="2" customFormat="1" ht="24.15" customHeight="1">
      <c r="A142" s="38"/>
      <c r="B142" s="39"/>
      <c r="C142" s="219" t="s">
        <v>174</v>
      </c>
      <c r="D142" s="219" t="s">
        <v>137</v>
      </c>
      <c r="E142" s="220" t="s">
        <v>175</v>
      </c>
      <c r="F142" s="221" t="s">
        <v>176</v>
      </c>
      <c r="G142" s="222" t="s">
        <v>177</v>
      </c>
      <c r="H142" s="223">
        <v>385.60000000000002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141</v>
      </c>
      <c r="AT142" s="231" t="s">
        <v>137</v>
      </c>
      <c r="AU142" s="231" t="s">
        <v>86</v>
      </c>
      <c r="AY142" s="17" t="s">
        <v>135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141</v>
      </c>
      <c r="BM142" s="231" t="s">
        <v>178</v>
      </c>
    </row>
    <row r="143" s="14" customFormat="1">
      <c r="A143" s="14"/>
      <c r="B143" s="244"/>
      <c r="C143" s="245"/>
      <c r="D143" s="235" t="s">
        <v>143</v>
      </c>
      <c r="E143" s="246" t="s">
        <v>1</v>
      </c>
      <c r="F143" s="247" t="s">
        <v>257</v>
      </c>
      <c r="G143" s="245"/>
      <c r="H143" s="248">
        <v>163.5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143</v>
      </c>
      <c r="AU143" s="254" t="s">
        <v>86</v>
      </c>
      <c r="AV143" s="14" t="s">
        <v>86</v>
      </c>
      <c r="AW143" s="14" t="s">
        <v>33</v>
      </c>
      <c r="AX143" s="14" t="s">
        <v>76</v>
      </c>
      <c r="AY143" s="254" t="s">
        <v>135</v>
      </c>
    </row>
    <row r="144" s="14" customFormat="1">
      <c r="A144" s="14"/>
      <c r="B144" s="244"/>
      <c r="C144" s="245"/>
      <c r="D144" s="235" t="s">
        <v>143</v>
      </c>
      <c r="E144" s="246" t="s">
        <v>1</v>
      </c>
      <c r="F144" s="247" t="s">
        <v>258</v>
      </c>
      <c r="G144" s="245"/>
      <c r="H144" s="248">
        <v>179.19999999999999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143</v>
      </c>
      <c r="AU144" s="254" t="s">
        <v>86</v>
      </c>
      <c r="AV144" s="14" t="s">
        <v>86</v>
      </c>
      <c r="AW144" s="14" t="s">
        <v>33</v>
      </c>
      <c r="AX144" s="14" t="s">
        <v>76</v>
      </c>
      <c r="AY144" s="254" t="s">
        <v>135</v>
      </c>
    </row>
    <row r="145" s="14" customFormat="1">
      <c r="A145" s="14"/>
      <c r="B145" s="244"/>
      <c r="C145" s="245"/>
      <c r="D145" s="235" t="s">
        <v>143</v>
      </c>
      <c r="E145" s="246" t="s">
        <v>1</v>
      </c>
      <c r="F145" s="247" t="s">
        <v>259</v>
      </c>
      <c r="G145" s="245"/>
      <c r="H145" s="248">
        <v>20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143</v>
      </c>
      <c r="AU145" s="254" t="s">
        <v>86</v>
      </c>
      <c r="AV145" s="14" t="s">
        <v>86</v>
      </c>
      <c r="AW145" s="14" t="s">
        <v>33</v>
      </c>
      <c r="AX145" s="14" t="s">
        <v>76</v>
      </c>
      <c r="AY145" s="254" t="s">
        <v>135</v>
      </c>
    </row>
    <row r="146" s="14" customFormat="1">
      <c r="A146" s="14"/>
      <c r="B146" s="244"/>
      <c r="C146" s="245"/>
      <c r="D146" s="235" t="s">
        <v>143</v>
      </c>
      <c r="E146" s="246" t="s">
        <v>1</v>
      </c>
      <c r="F146" s="247" t="s">
        <v>260</v>
      </c>
      <c r="G146" s="245"/>
      <c r="H146" s="248">
        <v>22.899999999999999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143</v>
      </c>
      <c r="AU146" s="254" t="s">
        <v>86</v>
      </c>
      <c r="AV146" s="14" t="s">
        <v>86</v>
      </c>
      <c r="AW146" s="14" t="s">
        <v>33</v>
      </c>
      <c r="AX146" s="14" t="s">
        <v>76</v>
      </c>
      <c r="AY146" s="254" t="s">
        <v>135</v>
      </c>
    </row>
    <row r="147" s="15" customFormat="1">
      <c r="A147" s="15"/>
      <c r="B147" s="255"/>
      <c r="C147" s="256"/>
      <c r="D147" s="235" t="s">
        <v>143</v>
      </c>
      <c r="E147" s="257" t="s">
        <v>1</v>
      </c>
      <c r="F147" s="258" t="s">
        <v>149</v>
      </c>
      <c r="G147" s="256"/>
      <c r="H147" s="259">
        <v>385.59999999999997</v>
      </c>
      <c r="I147" s="260"/>
      <c r="J147" s="256"/>
      <c r="K147" s="256"/>
      <c r="L147" s="261"/>
      <c r="M147" s="271"/>
      <c r="N147" s="272"/>
      <c r="O147" s="272"/>
      <c r="P147" s="272"/>
      <c r="Q147" s="272"/>
      <c r="R147" s="272"/>
      <c r="S147" s="272"/>
      <c r="T147" s="27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143</v>
      </c>
      <c r="AU147" s="265" t="s">
        <v>86</v>
      </c>
      <c r="AV147" s="15" t="s">
        <v>141</v>
      </c>
      <c r="AW147" s="15" t="s">
        <v>33</v>
      </c>
      <c r="AX147" s="15" t="s">
        <v>84</v>
      </c>
      <c r="AY147" s="265" t="s">
        <v>135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ZL9h37rK1ab6/GKWWxIJHvZJqMHK9b98YkAwr0Qs33pBQYixGLRI3xvX5iXBnCyb1GX8suvIjdW/fYeZK8vVRg==" hashValue="6TaU4jjO0gH6yGK+q71LIMUBcacQlsFhnH8wHfu/si39z0gZt46UDir6WV0phlLkJNM7GKLCnY2HAOa2LAnQTQ==" algorithmName="SHA-512" password="CC35"/>
  <autoFilter ref="C117:K14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261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ROUND((SUM(BE118:BE156)),  2)</f>
        <v>0</v>
      </c>
      <c r="G33" s="38"/>
      <c r="H33" s="38"/>
      <c r="I33" s="155">
        <v>0.20999999999999999</v>
      </c>
      <c r="J33" s="154">
        <f>ROUND(((SUM(BE118:BE156))*I33),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ROUND((SUM(BF118:BF156)),  2)</f>
        <v>0</v>
      </c>
      <c r="G34" s="38"/>
      <c r="H34" s="38"/>
      <c r="I34" s="155">
        <v>0.12</v>
      </c>
      <c r="J34" s="154">
        <f>ROUND(((SUM(BF118:BF156))*I34),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ROUND((SUM(BG118:BG156)),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ROUND((SUM(BH118:BH156)),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ROUND((SUM(BI118:BI156)),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SO5 - úsek 5 - VT Ondřejnice km 4,584 - 5,014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SO5 - úsek 5 - VT Ondřejnice km 4,584 - 5,014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SUM(P121:P156)</f>
        <v>0</v>
      </c>
      <c r="Q120" s="211"/>
      <c r="R120" s="212">
        <f>SUM(R121:R156)</f>
        <v>0</v>
      </c>
      <c r="S120" s="211"/>
      <c r="T120" s="213">
        <f>SUM(T121:T156)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SUM(BK121:BK156)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74.450000000000003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262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263</v>
      </c>
      <c r="G123" s="245"/>
      <c r="H123" s="248">
        <v>8.1500000000000004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264</v>
      </c>
      <c r="G124" s="245"/>
      <c r="H124" s="248">
        <v>12.5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265</v>
      </c>
      <c r="G125" s="245"/>
      <c r="H125" s="248">
        <v>2.2999999999999998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266</v>
      </c>
      <c r="G126" s="245"/>
      <c r="H126" s="248">
        <v>0.5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4" customFormat="1">
      <c r="A127" s="14"/>
      <c r="B127" s="244"/>
      <c r="C127" s="245"/>
      <c r="D127" s="235" t="s">
        <v>143</v>
      </c>
      <c r="E127" s="246" t="s">
        <v>1</v>
      </c>
      <c r="F127" s="247" t="s">
        <v>267</v>
      </c>
      <c r="G127" s="245"/>
      <c r="H127" s="248">
        <v>15.199999999999999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86</v>
      </c>
      <c r="AV127" s="14" t="s">
        <v>86</v>
      </c>
      <c r="AW127" s="14" t="s">
        <v>33</v>
      </c>
      <c r="AX127" s="14" t="s">
        <v>76</v>
      </c>
      <c r="AY127" s="254" t="s">
        <v>135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268</v>
      </c>
      <c r="G128" s="245"/>
      <c r="H128" s="248">
        <v>7.9000000000000004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4" customFormat="1">
      <c r="A129" s="14"/>
      <c r="B129" s="244"/>
      <c r="C129" s="245"/>
      <c r="D129" s="235" t="s">
        <v>143</v>
      </c>
      <c r="E129" s="246" t="s">
        <v>1</v>
      </c>
      <c r="F129" s="247" t="s">
        <v>269</v>
      </c>
      <c r="G129" s="245"/>
      <c r="H129" s="248">
        <v>27.899999999999999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143</v>
      </c>
      <c r="AU129" s="254" t="s">
        <v>86</v>
      </c>
      <c r="AV129" s="14" t="s">
        <v>86</v>
      </c>
      <c r="AW129" s="14" t="s">
        <v>33</v>
      </c>
      <c r="AX129" s="14" t="s">
        <v>76</v>
      </c>
      <c r="AY129" s="254" t="s">
        <v>135</v>
      </c>
    </row>
    <row r="130" s="15" customFormat="1">
      <c r="A130" s="15"/>
      <c r="B130" s="255"/>
      <c r="C130" s="256"/>
      <c r="D130" s="235" t="s">
        <v>143</v>
      </c>
      <c r="E130" s="257" t="s">
        <v>1</v>
      </c>
      <c r="F130" s="258" t="s">
        <v>149</v>
      </c>
      <c r="G130" s="256"/>
      <c r="H130" s="259">
        <v>74.449999999999989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143</v>
      </c>
      <c r="AU130" s="265" t="s">
        <v>86</v>
      </c>
      <c r="AV130" s="15" t="s">
        <v>141</v>
      </c>
      <c r="AW130" s="15" t="s">
        <v>33</v>
      </c>
      <c r="AX130" s="15" t="s">
        <v>84</v>
      </c>
      <c r="AY130" s="265" t="s">
        <v>135</v>
      </c>
    </row>
    <row r="131" s="2" customFormat="1" ht="33" customHeight="1">
      <c r="A131" s="38"/>
      <c r="B131" s="39"/>
      <c r="C131" s="219" t="s">
        <v>86</v>
      </c>
      <c r="D131" s="219" t="s">
        <v>137</v>
      </c>
      <c r="E131" s="220" t="s">
        <v>150</v>
      </c>
      <c r="F131" s="221" t="s">
        <v>151</v>
      </c>
      <c r="G131" s="222" t="s">
        <v>140</v>
      </c>
      <c r="H131" s="223">
        <v>74.450000000000003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141</v>
      </c>
      <c r="AT131" s="231" t="s">
        <v>137</v>
      </c>
      <c r="AU131" s="231" t="s">
        <v>86</v>
      </c>
      <c r="AY131" s="17" t="s">
        <v>135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141</v>
      </c>
      <c r="BM131" s="231" t="s">
        <v>270</v>
      </c>
    </row>
    <row r="132" s="13" customFormat="1">
      <c r="A132" s="13"/>
      <c r="B132" s="233"/>
      <c r="C132" s="234"/>
      <c r="D132" s="235" t="s">
        <v>143</v>
      </c>
      <c r="E132" s="236" t="s">
        <v>1</v>
      </c>
      <c r="F132" s="237" t="s">
        <v>153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143</v>
      </c>
      <c r="AU132" s="243" t="s">
        <v>86</v>
      </c>
      <c r="AV132" s="13" t="s">
        <v>84</v>
      </c>
      <c r="AW132" s="13" t="s">
        <v>33</v>
      </c>
      <c r="AX132" s="13" t="s">
        <v>76</v>
      </c>
      <c r="AY132" s="243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263</v>
      </c>
      <c r="G133" s="245"/>
      <c r="H133" s="248">
        <v>8.1500000000000004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264</v>
      </c>
      <c r="G134" s="245"/>
      <c r="H134" s="248">
        <v>12.5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4" customFormat="1">
      <c r="A135" s="14"/>
      <c r="B135" s="244"/>
      <c r="C135" s="245"/>
      <c r="D135" s="235" t="s">
        <v>143</v>
      </c>
      <c r="E135" s="246" t="s">
        <v>1</v>
      </c>
      <c r="F135" s="247" t="s">
        <v>265</v>
      </c>
      <c r="G135" s="245"/>
      <c r="H135" s="248">
        <v>2.2999999999999998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143</v>
      </c>
      <c r="AU135" s="254" t="s">
        <v>86</v>
      </c>
      <c r="AV135" s="14" t="s">
        <v>86</v>
      </c>
      <c r="AW135" s="14" t="s">
        <v>33</v>
      </c>
      <c r="AX135" s="14" t="s">
        <v>76</v>
      </c>
      <c r="AY135" s="254" t="s">
        <v>135</v>
      </c>
    </row>
    <row r="136" s="14" customFormat="1">
      <c r="A136" s="14"/>
      <c r="B136" s="244"/>
      <c r="C136" s="245"/>
      <c r="D136" s="235" t="s">
        <v>143</v>
      </c>
      <c r="E136" s="246" t="s">
        <v>1</v>
      </c>
      <c r="F136" s="247" t="s">
        <v>266</v>
      </c>
      <c r="G136" s="245"/>
      <c r="H136" s="248">
        <v>0.5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143</v>
      </c>
      <c r="AU136" s="254" t="s">
        <v>86</v>
      </c>
      <c r="AV136" s="14" t="s">
        <v>86</v>
      </c>
      <c r="AW136" s="14" t="s">
        <v>33</v>
      </c>
      <c r="AX136" s="14" t="s">
        <v>76</v>
      </c>
      <c r="AY136" s="254" t="s">
        <v>135</v>
      </c>
    </row>
    <row r="137" s="14" customFormat="1">
      <c r="A137" s="14"/>
      <c r="B137" s="244"/>
      <c r="C137" s="245"/>
      <c r="D137" s="235" t="s">
        <v>143</v>
      </c>
      <c r="E137" s="246" t="s">
        <v>1</v>
      </c>
      <c r="F137" s="247" t="s">
        <v>267</v>
      </c>
      <c r="G137" s="245"/>
      <c r="H137" s="248">
        <v>15.199999999999999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143</v>
      </c>
      <c r="AU137" s="254" t="s">
        <v>86</v>
      </c>
      <c r="AV137" s="14" t="s">
        <v>86</v>
      </c>
      <c r="AW137" s="14" t="s">
        <v>33</v>
      </c>
      <c r="AX137" s="14" t="s">
        <v>76</v>
      </c>
      <c r="AY137" s="254" t="s">
        <v>135</v>
      </c>
    </row>
    <row r="138" s="14" customFormat="1">
      <c r="A138" s="14"/>
      <c r="B138" s="244"/>
      <c r="C138" s="245"/>
      <c r="D138" s="235" t="s">
        <v>143</v>
      </c>
      <c r="E138" s="246" t="s">
        <v>1</v>
      </c>
      <c r="F138" s="247" t="s">
        <v>268</v>
      </c>
      <c r="G138" s="245"/>
      <c r="H138" s="248">
        <v>7.9000000000000004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143</v>
      </c>
      <c r="AU138" s="254" t="s">
        <v>86</v>
      </c>
      <c r="AV138" s="14" t="s">
        <v>86</v>
      </c>
      <c r="AW138" s="14" t="s">
        <v>33</v>
      </c>
      <c r="AX138" s="14" t="s">
        <v>76</v>
      </c>
      <c r="AY138" s="254" t="s">
        <v>135</v>
      </c>
    </row>
    <row r="139" s="14" customFormat="1">
      <c r="A139" s="14"/>
      <c r="B139" s="244"/>
      <c r="C139" s="245"/>
      <c r="D139" s="235" t="s">
        <v>143</v>
      </c>
      <c r="E139" s="246" t="s">
        <v>1</v>
      </c>
      <c r="F139" s="247" t="s">
        <v>269</v>
      </c>
      <c r="G139" s="245"/>
      <c r="H139" s="248">
        <v>27.899999999999999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143</v>
      </c>
      <c r="AU139" s="254" t="s">
        <v>86</v>
      </c>
      <c r="AV139" s="14" t="s">
        <v>86</v>
      </c>
      <c r="AW139" s="14" t="s">
        <v>33</v>
      </c>
      <c r="AX139" s="14" t="s">
        <v>76</v>
      </c>
      <c r="AY139" s="254" t="s">
        <v>135</v>
      </c>
    </row>
    <row r="140" s="15" customFormat="1">
      <c r="A140" s="15"/>
      <c r="B140" s="255"/>
      <c r="C140" s="256"/>
      <c r="D140" s="235" t="s">
        <v>143</v>
      </c>
      <c r="E140" s="257" t="s">
        <v>1</v>
      </c>
      <c r="F140" s="258" t="s">
        <v>149</v>
      </c>
      <c r="G140" s="256"/>
      <c r="H140" s="259">
        <v>74.449999999999989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143</v>
      </c>
      <c r="AU140" s="265" t="s">
        <v>86</v>
      </c>
      <c r="AV140" s="15" t="s">
        <v>141</v>
      </c>
      <c r="AW140" s="15" t="s">
        <v>33</v>
      </c>
      <c r="AX140" s="15" t="s">
        <v>84</v>
      </c>
      <c r="AY140" s="265" t="s">
        <v>135</v>
      </c>
    </row>
    <row r="141" s="2" customFormat="1" ht="24.15" customHeight="1">
      <c r="A141" s="38"/>
      <c r="B141" s="39"/>
      <c r="C141" s="219" t="s">
        <v>154</v>
      </c>
      <c r="D141" s="219" t="s">
        <v>137</v>
      </c>
      <c r="E141" s="220" t="s">
        <v>155</v>
      </c>
      <c r="F141" s="221" t="s">
        <v>156</v>
      </c>
      <c r="G141" s="222" t="s">
        <v>140</v>
      </c>
      <c r="H141" s="223">
        <v>148.90000000000001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271</v>
      </c>
    </row>
    <row r="142" s="2" customFormat="1" ht="37.8" customHeight="1">
      <c r="A142" s="38"/>
      <c r="B142" s="39"/>
      <c r="C142" s="219" t="s">
        <v>141</v>
      </c>
      <c r="D142" s="219" t="s">
        <v>137</v>
      </c>
      <c r="E142" s="220" t="s">
        <v>158</v>
      </c>
      <c r="F142" s="221" t="s">
        <v>159</v>
      </c>
      <c r="G142" s="222" t="s">
        <v>140</v>
      </c>
      <c r="H142" s="223">
        <v>148.90000000000001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141</v>
      </c>
      <c r="AT142" s="231" t="s">
        <v>137</v>
      </c>
      <c r="AU142" s="231" t="s">
        <v>86</v>
      </c>
      <c r="AY142" s="17" t="s">
        <v>135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141</v>
      </c>
      <c r="BM142" s="231" t="s">
        <v>160</v>
      </c>
    </row>
    <row r="143" s="2" customFormat="1" ht="37.8" customHeight="1">
      <c r="A143" s="38"/>
      <c r="B143" s="39"/>
      <c r="C143" s="219" t="s">
        <v>161</v>
      </c>
      <c r="D143" s="219" t="s">
        <v>137</v>
      </c>
      <c r="E143" s="220" t="s">
        <v>162</v>
      </c>
      <c r="F143" s="221" t="s">
        <v>163</v>
      </c>
      <c r="G143" s="222" t="s">
        <v>140</v>
      </c>
      <c r="H143" s="223">
        <v>1191.2000000000001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141</v>
      </c>
      <c r="AT143" s="231" t="s">
        <v>137</v>
      </c>
      <c r="AU143" s="231" t="s">
        <v>86</v>
      </c>
      <c r="AY143" s="17" t="s">
        <v>135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141</v>
      </c>
      <c r="BM143" s="231" t="s">
        <v>164</v>
      </c>
    </row>
    <row r="144" s="14" customFormat="1">
      <c r="A144" s="14"/>
      <c r="B144" s="244"/>
      <c r="C144" s="245"/>
      <c r="D144" s="235" t="s">
        <v>143</v>
      </c>
      <c r="E144" s="246" t="s">
        <v>1</v>
      </c>
      <c r="F144" s="247" t="s">
        <v>272</v>
      </c>
      <c r="G144" s="245"/>
      <c r="H144" s="248">
        <v>1191.2000000000001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143</v>
      </c>
      <c r="AU144" s="254" t="s">
        <v>86</v>
      </c>
      <c r="AV144" s="14" t="s">
        <v>86</v>
      </c>
      <c r="AW144" s="14" t="s">
        <v>33</v>
      </c>
      <c r="AX144" s="14" t="s">
        <v>76</v>
      </c>
      <c r="AY144" s="254" t="s">
        <v>135</v>
      </c>
    </row>
    <row r="145" s="15" customFormat="1">
      <c r="A145" s="15"/>
      <c r="B145" s="255"/>
      <c r="C145" s="256"/>
      <c r="D145" s="235" t="s">
        <v>143</v>
      </c>
      <c r="E145" s="257" t="s">
        <v>1</v>
      </c>
      <c r="F145" s="258" t="s">
        <v>149</v>
      </c>
      <c r="G145" s="256"/>
      <c r="H145" s="259">
        <v>1191.2000000000001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143</v>
      </c>
      <c r="AU145" s="265" t="s">
        <v>86</v>
      </c>
      <c r="AV145" s="15" t="s">
        <v>141</v>
      </c>
      <c r="AW145" s="15" t="s">
        <v>33</v>
      </c>
      <c r="AX145" s="15" t="s">
        <v>84</v>
      </c>
      <c r="AY145" s="265" t="s">
        <v>135</v>
      </c>
    </row>
    <row r="146" s="2" customFormat="1" ht="37.8" customHeight="1">
      <c r="A146" s="38"/>
      <c r="B146" s="39"/>
      <c r="C146" s="219" t="s">
        <v>166</v>
      </c>
      <c r="D146" s="219" t="s">
        <v>137</v>
      </c>
      <c r="E146" s="220" t="s">
        <v>167</v>
      </c>
      <c r="F146" s="221" t="s">
        <v>168</v>
      </c>
      <c r="G146" s="222" t="s">
        <v>140</v>
      </c>
      <c r="H146" s="223">
        <v>148.90000000000001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141</v>
      </c>
      <c r="AT146" s="231" t="s">
        <v>137</v>
      </c>
      <c r="AU146" s="231" t="s">
        <v>86</v>
      </c>
      <c r="AY146" s="17" t="s">
        <v>135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141</v>
      </c>
      <c r="BM146" s="231" t="s">
        <v>169</v>
      </c>
    </row>
    <row r="147" s="2" customFormat="1" ht="16.5" customHeight="1">
      <c r="A147" s="38"/>
      <c r="B147" s="39"/>
      <c r="C147" s="219" t="s">
        <v>170</v>
      </c>
      <c r="D147" s="219" t="s">
        <v>137</v>
      </c>
      <c r="E147" s="220" t="s">
        <v>171</v>
      </c>
      <c r="F147" s="221" t="s">
        <v>172</v>
      </c>
      <c r="G147" s="222" t="s">
        <v>140</v>
      </c>
      <c r="H147" s="223">
        <v>480.89999999999998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141</v>
      </c>
      <c r="AT147" s="231" t="s">
        <v>137</v>
      </c>
      <c r="AU147" s="231" t="s">
        <v>86</v>
      </c>
      <c r="AY147" s="17" t="s">
        <v>135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141</v>
      </c>
      <c r="BM147" s="231" t="s">
        <v>173</v>
      </c>
    </row>
    <row r="148" s="2" customFormat="1" ht="24.15" customHeight="1">
      <c r="A148" s="38"/>
      <c r="B148" s="39"/>
      <c r="C148" s="219" t="s">
        <v>174</v>
      </c>
      <c r="D148" s="219" t="s">
        <v>137</v>
      </c>
      <c r="E148" s="220" t="s">
        <v>175</v>
      </c>
      <c r="F148" s="221" t="s">
        <v>176</v>
      </c>
      <c r="G148" s="222" t="s">
        <v>177</v>
      </c>
      <c r="H148" s="223">
        <v>438.60000000000002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41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141</v>
      </c>
      <c r="AT148" s="231" t="s">
        <v>137</v>
      </c>
      <c r="AU148" s="231" t="s">
        <v>86</v>
      </c>
      <c r="AY148" s="17" t="s">
        <v>135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84</v>
      </c>
      <c r="BK148" s="232">
        <f>ROUND(I148*H148,2)</f>
        <v>0</v>
      </c>
      <c r="BL148" s="17" t="s">
        <v>141</v>
      </c>
      <c r="BM148" s="231" t="s">
        <v>178</v>
      </c>
    </row>
    <row r="149" s="14" customFormat="1">
      <c r="A149" s="14"/>
      <c r="B149" s="244"/>
      <c r="C149" s="245"/>
      <c r="D149" s="235" t="s">
        <v>143</v>
      </c>
      <c r="E149" s="246" t="s">
        <v>1</v>
      </c>
      <c r="F149" s="247" t="s">
        <v>273</v>
      </c>
      <c r="G149" s="245"/>
      <c r="H149" s="248">
        <v>58.700000000000003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143</v>
      </c>
      <c r="AU149" s="254" t="s">
        <v>86</v>
      </c>
      <c r="AV149" s="14" t="s">
        <v>86</v>
      </c>
      <c r="AW149" s="14" t="s">
        <v>33</v>
      </c>
      <c r="AX149" s="14" t="s">
        <v>76</v>
      </c>
      <c r="AY149" s="254" t="s">
        <v>135</v>
      </c>
    </row>
    <row r="150" s="14" customFormat="1">
      <c r="A150" s="14"/>
      <c r="B150" s="244"/>
      <c r="C150" s="245"/>
      <c r="D150" s="235" t="s">
        <v>143</v>
      </c>
      <c r="E150" s="246" t="s">
        <v>1</v>
      </c>
      <c r="F150" s="247" t="s">
        <v>274</v>
      </c>
      <c r="G150" s="245"/>
      <c r="H150" s="248">
        <v>71.200000000000003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143</v>
      </c>
      <c r="AU150" s="254" t="s">
        <v>86</v>
      </c>
      <c r="AV150" s="14" t="s">
        <v>86</v>
      </c>
      <c r="AW150" s="14" t="s">
        <v>33</v>
      </c>
      <c r="AX150" s="14" t="s">
        <v>76</v>
      </c>
      <c r="AY150" s="254" t="s">
        <v>135</v>
      </c>
    </row>
    <row r="151" s="14" customFormat="1">
      <c r="A151" s="14"/>
      <c r="B151" s="244"/>
      <c r="C151" s="245"/>
      <c r="D151" s="235" t="s">
        <v>143</v>
      </c>
      <c r="E151" s="246" t="s">
        <v>1</v>
      </c>
      <c r="F151" s="247" t="s">
        <v>275</v>
      </c>
      <c r="G151" s="245"/>
      <c r="H151" s="248">
        <v>7.2999999999999998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143</v>
      </c>
      <c r="AU151" s="254" t="s">
        <v>86</v>
      </c>
      <c r="AV151" s="14" t="s">
        <v>86</v>
      </c>
      <c r="AW151" s="14" t="s">
        <v>33</v>
      </c>
      <c r="AX151" s="14" t="s">
        <v>76</v>
      </c>
      <c r="AY151" s="254" t="s">
        <v>135</v>
      </c>
    </row>
    <row r="152" s="14" customFormat="1">
      <c r="A152" s="14"/>
      <c r="B152" s="244"/>
      <c r="C152" s="245"/>
      <c r="D152" s="235" t="s">
        <v>143</v>
      </c>
      <c r="E152" s="246" t="s">
        <v>1</v>
      </c>
      <c r="F152" s="247" t="s">
        <v>276</v>
      </c>
      <c r="G152" s="245"/>
      <c r="H152" s="248">
        <v>2.6000000000000001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143</v>
      </c>
      <c r="AU152" s="254" t="s">
        <v>86</v>
      </c>
      <c r="AV152" s="14" t="s">
        <v>86</v>
      </c>
      <c r="AW152" s="14" t="s">
        <v>33</v>
      </c>
      <c r="AX152" s="14" t="s">
        <v>76</v>
      </c>
      <c r="AY152" s="254" t="s">
        <v>135</v>
      </c>
    </row>
    <row r="153" s="14" customFormat="1">
      <c r="A153" s="14"/>
      <c r="B153" s="244"/>
      <c r="C153" s="245"/>
      <c r="D153" s="235" t="s">
        <v>143</v>
      </c>
      <c r="E153" s="246" t="s">
        <v>1</v>
      </c>
      <c r="F153" s="247" t="s">
        <v>277</v>
      </c>
      <c r="G153" s="245"/>
      <c r="H153" s="248">
        <v>67.5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143</v>
      </c>
      <c r="AU153" s="254" t="s">
        <v>86</v>
      </c>
      <c r="AV153" s="14" t="s">
        <v>86</v>
      </c>
      <c r="AW153" s="14" t="s">
        <v>33</v>
      </c>
      <c r="AX153" s="14" t="s">
        <v>76</v>
      </c>
      <c r="AY153" s="254" t="s">
        <v>135</v>
      </c>
    </row>
    <row r="154" s="14" customFormat="1">
      <c r="A154" s="14"/>
      <c r="B154" s="244"/>
      <c r="C154" s="245"/>
      <c r="D154" s="235" t="s">
        <v>143</v>
      </c>
      <c r="E154" s="246" t="s">
        <v>1</v>
      </c>
      <c r="F154" s="247" t="s">
        <v>278</v>
      </c>
      <c r="G154" s="245"/>
      <c r="H154" s="248">
        <v>45.200000000000003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143</v>
      </c>
      <c r="AU154" s="254" t="s">
        <v>86</v>
      </c>
      <c r="AV154" s="14" t="s">
        <v>86</v>
      </c>
      <c r="AW154" s="14" t="s">
        <v>33</v>
      </c>
      <c r="AX154" s="14" t="s">
        <v>76</v>
      </c>
      <c r="AY154" s="254" t="s">
        <v>135</v>
      </c>
    </row>
    <row r="155" s="14" customFormat="1">
      <c r="A155" s="14"/>
      <c r="B155" s="244"/>
      <c r="C155" s="245"/>
      <c r="D155" s="235" t="s">
        <v>143</v>
      </c>
      <c r="E155" s="246" t="s">
        <v>1</v>
      </c>
      <c r="F155" s="247" t="s">
        <v>279</v>
      </c>
      <c r="G155" s="245"/>
      <c r="H155" s="248">
        <v>186.09999999999999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143</v>
      </c>
      <c r="AU155" s="254" t="s">
        <v>86</v>
      </c>
      <c r="AV155" s="14" t="s">
        <v>86</v>
      </c>
      <c r="AW155" s="14" t="s">
        <v>33</v>
      </c>
      <c r="AX155" s="14" t="s">
        <v>76</v>
      </c>
      <c r="AY155" s="254" t="s">
        <v>135</v>
      </c>
    </row>
    <row r="156" s="15" customFormat="1">
      <c r="A156" s="15"/>
      <c r="B156" s="255"/>
      <c r="C156" s="256"/>
      <c r="D156" s="235" t="s">
        <v>143</v>
      </c>
      <c r="E156" s="257" t="s">
        <v>1</v>
      </c>
      <c r="F156" s="258" t="s">
        <v>149</v>
      </c>
      <c r="G156" s="256"/>
      <c r="H156" s="259">
        <v>438.60000000000002</v>
      </c>
      <c r="I156" s="260"/>
      <c r="J156" s="256"/>
      <c r="K156" s="256"/>
      <c r="L156" s="261"/>
      <c r="M156" s="271"/>
      <c r="N156" s="272"/>
      <c r="O156" s="272"/>
      <c r="P156" s="272"/>
      <c r="Q156" s="272"/>
      <c r="R156" s="272"/>
      <c r="S156" s="272"/>
      <c r="T156" s="27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143</v>
      </c>
      <c r="AU156" s="265" t="s">
        <v>86</v>
      </c>
      <c r="AV156" s="15" t="s">
        <v>141</v>
      </c>
      <c r="AW156" s="15" t="s">
        <v>33</v>
      </c>
      <c r="AX156" s="15" t="s">
        <v>84</v>
      </c>
      <c r="AY156" s="265" t="s">
        <v>135</v>
      </c>
    </row>
    <row r="157" s="2" customFormat="1" ht="6.96" customHeight="1">
      <c r="A157" s="38"/>
      <c r="B157" s="66"/>
      <c r="C157" s="67"/>
      <c r="D157" s="67"/>
      <c r="E157" s="67"/>
      <c r="F157" s="67"/>
      <c r="G157" s="67"/>
      <c r="H157" s="67"/>
      <c r="I157" s="67"/>
      <c r="J157" s="67"/>
      <c r="K157" s="67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LCAaxpAKJHa1SnEZDd4YkfDn20Cc/9Y9nKAN/vWhHNWPRqOUlE0B+SkI/RkpXide/pPyosRdELlT5/w8dxLkoA==" hashValue="NI7esZDf+gLJt3UQ3/zBvBgHbmCfP+axpYEz6ZLZMNqvmMDyWgfsTRMobXoFlskgu4G6YYHff7w3yWgkJMu3hw==" algorithmName="SHA-512" password="CC35"/>
  <autoFilter ref="C117:K15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ROUND((SUM(BE118:BE153)),  2)</f>
        <v>0</v>
      </c>
      <c r="G33" s="38"/>
      <c r="H33" s="38"/>
      <c r="I33" s="155">
        <v>0.20999999999999999</v>
      </c>
      <c r="J33" s="154">
        <f>ROUND(((SUM(BE118:BE153))*I33),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ROUND((SUM(BF118:BF153)),  2)</f>
        <v>0</v>
      </c>
      <c r="G34" s="38"/>
      <c r="H34" s="38"/>
      <c r="I34" s="155">
        <v>0.12</v>
      </c>
      <c r="J34" s="154">
        <f>ROUND(((SUM(BF118:BF153))*I34),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SO6 - úsek 6 - VT Ondřejnice km 4,939 - 5,425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SO6 - úsek 6 - VT Ondřejnice km 4,939 - 5,425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SUM(P121:P153)</f>
        <v>0</v>
      </c>
      <c r="Q120" s="211"/>
      <c r="R120" s="212">
        <f>SUM(R121:R153)</f>
        <v>0</v>
      </c>
      <c r="S120" s="211"/>
      <c r="T120" s="213">
        <f>SUM(T121:T153)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SUM(BK121:BK153)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148.05000000000001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281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282</v>
      </c>
      <c r="G123" s="245"/>
      <c r="H123" s="248">
        <v>99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283</v>
      </c>
      <c r="G124" s="245"/>
      <c r="H124" s="248">
        <v>4.1500000000000004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284</v>
      </c>
      <c r="G125" s="245"/>
      <c r="H125" s="248">
        <v>4.5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285</v>
      </c>
      <c r="G126" s="245"/>
      <c r="H126" s="248">
        <v>2.25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4" customFormat="1">
      <c r="A127" s="14"/>
      <c r="B127" s="244"/>
      <c r="C127" s="245"/>
      <c r="D127" s="235" t="s">
        <v>143</v>
      </c>
      <c r="E127" s="246" t="s">
        <v>1</v>
      </c>
      <c r="F127" s="247" t="s">
        <v>286</v>
      </c>
      <c r="G127" s="245"/>
      <c r="H127" s="248">
        <v>34.649999999999999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86</v>
      </c>
      <c r="AV127" s="14" t="s">
        <v>86</v>
      </c>
      <c r="AW127" s="14" t="s">
        <v>33</v>
      </c>
      <c r="AX127" s="14" t="s">
        <v>76</v>
      </c>
      <c r="AY127" s="254" t="s">
        <v>135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287</v>
      </c>
      <c r="G128" s="245"/>
      <c r="H128" s="248">
        <v>3.5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5" customFormat="1">
      <c r="A129" s="15"/>
      <c r="B129" s="255"/>
      <c r="C129" s="256"/>
      <c r="D129" s="235" t="s">
        <v>143</v>
      </c>
      <c r="E129" s="257" t="s">
        <v>1</v>
      </c>
      <c r="F129" s="258" t="s">
        <v>149</v>
      </c>
      <c r="G129" s="256"/>
      <c r="H129" s="259">
        <v>148.05000000000001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143</v>
      </c>
      <c r="AU129" s="265" t="s">
        <v>86</v>
      </c>
      <c r="AV129" s="15" t="s">
        <v>141</v>
      </c>
      <c r="AW129" s="15" t="s">
        <v>33</v>
      </c>
      <c r="AX129" s="15" t="s">
        <v>84</v>
      </c>
      <c r="AY129" s="265" t="s">
        <v>135</v>
      </c>
    </row>
    <row r="130" s="2" customFormat="1" ht="33" customHeight="1">
      <c r="A130" s="38"/>
      <c r="B130" s="39"/>
      <c r="C130" s="219" t="s">
        <v>86</v>
      </c>
      <c r="D130" s="219" t="s">
        <v>137</v>
      </c>
      <c r="E130" s="220" t="s">
        <v>150</v>
      </c>
      <c r="F130" s="221" t="s">
        <v>151</v>
      </c>
      <c r="G130" s="222" t="s">
        <v>140</v>
      </c>
      <c r="H130" s="223">
        <v>148.05000000000001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141</v>
      </c>
      <c r="AT130" s="231" t="s">
        <v>137</v>
      </c>
      <c r="AU130" s="231" t="s">
        <v>86</v>
      </c>
      <c r="AY130" s="17" t="s">
        <v>135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141</v>
      </c>
      <c r="BM130" s="231" t="s">
        <v>288</v>
      </c>
    </row>
    <row r="131" s="13" customFormat="1">
      <c r="A131" s="13"/>
      <c r="B131" s="233"/>
      <c r="C131" s="234"/>
      <c r="D131" s="235" t="s">
        <v>143</v>
      </c>
      <c r="E131" s="236" t="s">
        <v>1</v>
      </c>
      <c r="F131" s="237" t="s">
        <v>153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143</v>
      </c>
      <c r="AU131" s="243" t="s">
        <v>86</v>
      </c>
      <c r="AV131" s="13" t="s">
        <v>84</v>
      </c>
      <c r="AW131" s="13" t="s">
        <v>33</v>
      </c>
      <c r="AX131" s="13" t="s">
        <v>76</v>
      </c>
      <c r="AY131" s="243" t="s">
        <v>135</v>
      </c>
    </row>
    <row r="132" s="14" customFormat="1">
      <c r="A132" s="14"/>
      <c r="B132" s="244"/>
      <c r="C132" s="245"/>
      <c r="D132" s="235" t="s">
        <v>143</v>
      </c>
      <c r="E132" s="246" t="s">
        <v>1</v>
      </c>
      <c r="F132" s="247" t="s">
        <v>282</v>
      </c>
      <c r="G132" s="245"/>
      <c r="H132" s="248">
        <v>99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143</v>
      </c>
      <c r="AU132" s="254" t="s">
        <v>86</v>
      </c>
      <c r="AV132" s="14" t="s">
        <v>86</v>
      </c>
      <c r="AW132" s="14" t="s">
        <v>33</v>
      </c>
      <c r="AX132" s="14" t="s">
        <v>76</v>
      </c>
      <c r="AY132" s="254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283</v>
      </c>
      <c r="G133" s="245"/>
      <c r="H133" s="248">
        <v>4.1500000000000004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284</v>
      </c>
      <c r="G134" s="245"/>
      <c r="H134" s="248">
        <v>4.5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4" customFormat="1">
      <c r="A135" s="14"/>
      <c r="B135" s="244"/>
      <c r="C135" s="245"/>
      <c r="D135" s="235" t="s">
        <v>143</v>
      </c>
      <c r="E135" s="246" t="s">
        <v>1</v>
      </c>
      <c r="F135" s="247" t="s">
        <v>285</v>
      </c>
      <c r="G135" s="245"/>
      <c r="H135" s="248">
        <v>2.25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143</v>
      </c>
      <c r="AU135" s="254" t="s">
        <v>86</v>
      </c>
      <c r="AV135" s="14" t="s">
        <v>86</v>
      </c>
      <c r="AW135" s="14" t="s">
        <v>33</v>
      </c>
      <c r="AX135" s="14" t="s">
        <v>76</v>
      </c>
      <c r="AY135" s="254" t="s">
        <v>135</v>
      </c>
    </row>
    <row r="136" s="14" customFormat="1">
      <c r="A136" s="14"/>
      <c r="B136" s="244"/>
      <c r="C136" s="245"/>
      <c r="D136" s="235" t="s">
        <v>143</v>
      </c>
      <c r="E136" s="246" t="s">
        <v>1</v>
      </c>
      <c r="F136" s="247" t="s">
        <v>286</v>
      </c>
      <c r="G136" s="245"/>
      <c r="H136" s="248">
        <v>34.649999999999999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143</v>
      </c>
      <c r="AU136" s="254" t="s">
        <v>86</v>
      </c>
      <c r="AV136" s="14" t="s">
        <v>86</v>
      </c>
      <c r="AW136" s="14" t="s">
        <v>33</v>
      </c>
      <c r="AX136" s="14" t="s">
        <v>76</v>
      </c>
      <c r="AY136" s="254" t="s">
        <v>135</v>
      </c>
    </row>
    <row r="137" s="14" customFormat="1">
      <c r="A137" s="14"/>
      <c r="B137" s="244"/>
      <c r="C137" s="245"/>
      <c r="D137" s="235" t="s">
        <v>143</v>
      </c>
      <c r="E137" s="246" t="s">
        <v>1</v>
      </c>
      <c r="F137" s="247" t="s">
        <v>287</v>
      </c>
      <c r="G137" s="245"/>
      <c r="H137" s="248">
        <v>3.5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143</v>
      </c>
      <c r="AU137" s="254" t="s">
        <v>86</v>
      </c>
      <c r="AV137" s="14" t="s">
        <v>86</v>
      </c>
      <c r="AW137" s="14" t="s">
        <v>33</v>
      </c>
      <c r="AX137" s="14" t="s">
        <v>76</v>
      </c>
      <c r="AY137" s="254" t="s">
        <v>135</v>
      </c>
    </row>
    <row r="138" s="15" customFormat="1">
      <c r="A138" s="15"/>
      <c r="B138" s="255"/>
      <c r="C138" s="256"/>
      <c r="D138" s="235" t="s">
        <v>143</v>
      </c>
      <c r="E138" s="257" t="s">
        <v>1</v>
      </c>
      <c r="F138" s="258" t="s">
        <v>149</v>
      </c>
      <c r="G138" s="256"/>
      <c r="H138" s="259">
        <v>148.05000000000001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143</v>
      </c>
      <c r="AU138" s="265" t="s">
        <v>86</v>
      </c>
      <c r="AV138" s="15" t="s">
        <v>141</v>
      </c>
      <c r="AW138" s="15" t="s">
        <v>33</v>
      </c>
      <c r="AX138" s="15" t="s">
        <v>84</v>
      </c>
      <c r="AY138" s="265" t="s">
        <v>135</v>
      </c>
    </row>
    <row r="139" s="2" customFormat="1" ht="24.15" customHeight="1">
      <c r="A139" s="38"/>
      <c r="B139" s="39"/>
      <c r="C139" s="219" t="s">
        <v>154</v>
      </c>
      <c r="D139" s="219" t="s">
        <v>137</v>
      </c>
      <c r="E139" s="220" t="s">
        <v>155</v>
      </c>
      <c r="F139" s="221" t="s">
        <v>156</v>
      </c>
      <c r="G139" s="222" t="s">
        <v>140</v>
      </c>
      <c r="H139" s="223">
        <v>296.10000000000002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141</v>
      </c>
      <c r="AT139" s="231" t="s">
        <v>137</v>
      </c>
      <c r="AU139" s="231" t="s">
        <v>86</v>
      </c>
      <c r="AY139" s="17" t="s">
        <v>135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141</v>
      </c>
      <c r="BM139" s="231" t="s">
        <v>289</v>
      </c>
    </row>
    <row r="140" s="2" customFormat="1" ht="37.8" customHeight="1">
      <c r="A140" s="38"/>
      <c r="B140" s="39"/>
      <c r="C140" s="219" t="s">
        <v>141</v>
      </c>
      <c r="D140" s="219" t="s">
        <v>137</v>
      </c>
      <c r="E140" s="220" t="s">
        <v>158</v>
      </c>
      <c r="F140" s="221" t="s">
        <v>159</v>
      </c>
      <c r="G140" s="222" t="s">
        <v>140</v>
      </c>
      <c r="H140" s="223">
        <v>296.10000000000002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141</v>
      </c>
      <c r="AT140" s="231" t="s">
        <v>137</v>
      </c>
      <c r="AU140" s="231" t="s">
        <v>86</v>
      </c>
      <c r="AY140" s="17" t="s">
        <v>135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141</v>
      </c>
      <c r="BM140" s="231" t="s">
        <v>160</v>
      </c>
    </row>
    <row r="141" s="2" customFormat="1" ht="37.8" customHeight="1">
      <c r="A141" s="38"/>
      <c r="B141" s="39"/>
      <c r="C141" s="219" t="s">
        <v>161</v>
      </c>
      <c r="D141" s="219" t="s">
        <v>137</v>
      </c>
      <c r="E141" s="220" t="s">
        <v>162</v>
      </c>
      <c r="F141" s="221" t="s">
        <v>163</v>
      </c>
      <c r="G141" s="222" t="s">
        <v>140</v>
      </c>
      <c r="H141" s="223">
        <v>2368.8000000000002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164</v>
      </c>
    </row>
    <row r="142" s="14" customFormat="1">
      <c r="A142" s="14"/>
      <c r="B142" s="244"/>
      <c r="C142" s="245"/>
      <c r="D142" s="235" t="s">
        <v>143</v>
      </c>
      <c r="E142" s="246" t="s">
        <v>1</v>
      </c>
      <c r="F142" s="247" t="s">
        <v>290</v>
      </c>
      <c r="G142" s="245"/>
      <c r="H142" s="248">
        <v>2368.8000000000002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143</v>
      </c>
      <c r="AU142" s="254" t="s">
        <v>86</v>
      </c>
      <c r="AV142" s="14" t="s">
        <v>86</v>
      </c>
      <c r="AW142" s="14" t="s">
        <v>33</v>
      </c>
      <c r="AX142" s="14" t="s">
        <v>76</v>
      </c>
      <c r="AY142" s="254" t="s">
        <v>135</v>
      </c>
    </row>
    <row r="143" s="15" customFormat="1">
      <c r="A143" s="15"/>
      <c r="B143" s="255"/>
      <c r="C143" s="256"/>
      <c r="D143" s="235" t="s">
        <v>143</v>
      </c>
      <c r="E143" s="257" t="s">
        <v>1</v>
      </c>
      <c r="F143" s="258" t="s">
        <v>149</v>
      </c>
      <c r="G143" s="256"/>
      <c r="H143" s="259">
        <v>2368.8000000000002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143</v>
      </c>
      <c r="AU143" s="265" t="s">
        <v>86</v>
      </c>
      <c r="AV143" s="15" t="s">
        <v>141</v>
      </c>
      <c r="AW143" s="15" t="s">
        <v>33</v>
      </c>
      <c r="AX143" s="15" t="s">
        <v>84</v>
      </c>
      <c r="AY143" s="265" t="s">
        <v>135</v>
      </c>
    </row>
    <row r="144" s="2" customFormat="1" ht="37.8" customHeight="1">
      <c r="A144" s="38"/>
      <c r="B144" s="39"/>
      <c r="C144" s="219" t="s">
        <v>166</v>
      </c>
      <c r="D144" s="219" t="s">
        <v>137</v>
      </c>
      <c r="E144" s="220" t="s">
        <v>167</v>
      </c>
      <c r="F144" s="221" t="s">
        <v>168</v>
      </c>
      <c r="G144" s="222" t="s">
        <v>140</v>
      </c>
      <c r="H144" s="223">
        <v>296.10000000000002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141</v>
      </c>
      <c r="AT144" s="231" t="s">
        <v>137</v>
      </c>
      <c r="AU144" s="231" t="s">
        <v>86</v>
      </c>
      <c r="AY144" s="17" t="s">
        <v>135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141</v>
      </c>
      <c r="BM144" s="231" t="s">
        <v>169</v>
      </c>
    </row>
    <row r="145" s="2" customFormat="1" ht="16.5" customHeight="1">
      <c r="A145" s="38"/>
      <c r="B145" s="39"/>
      <c r="C145" s="219" t="s">
        <v>170</v>
      </c>
      <c r="D145" s="219" t="s">
        <v>137</v>
      </c>
      <c r="E145" s="220" t="s">
        <v>171</v>
      </c>
      <c r="F145" s="221" t="s">
        <v>172</v>
      </c>
      <c r="G145" s="222" t="s">
        <v>140</v>
      </c>
      <c r="H145" s="223">
        <v>296.10000000000002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141</v>
      </c>
      <c r="AT145" s="231" t="s">
        <v>137</v>
      </c>
      <c r="AU145" s="231" t="s">
        <v>86</v>
      </c>
      <c r="AY145" s="17" t="s">
        <v>135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141</v>
      </c>
      <c r="BM145" s="231" t="s">
        <v>173</v>
      </c>
    </row>
    <row r="146" s="2" customFormat="1" ht="24.15" customHeight="1">
      <c r="A146" s="38"/>
      <c r="B146" s="39"/>
      <c r="C146" s="219" t="s">
        <v>174</v>
      </c>
      <c r="D146" s="219" t="s">
        <v>137</v>
      </c>
      <c r="E146" s="220" t="s">
        <v>175</v>
      </c>
      <c r="F146" s="221" t="s">
        <v>176</v>
      </c>
      <c r="G146" s="222" t="s">
        <v>177</v>
      </c>
      <c r="H146" s="223">
        <v>925.20000000000005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141</v>
      </c>
      <c r="AT146" s="231" t="s">
        <v>137</v>
      </c>
      <c r="AU146" s="231" t="s">
        <v>86</v>
      </c>
      <c r="AY146" s="17" t="s">
        <v>135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141</v>
      </c>
      <c r="BM146" s="231" t="s">
        <v>178</v>
      </c>
    </row>
    <row r="147" s="14" customFormat="1">
      <c r="A147" s="14"/>
      <c r="B147" s="244"/>
      <c r="C147" s="245"/>
      <c r="D147" s="235" t="s">
        <v>143</v>
      </c>
      <c r="E147" s="246" t="s">
        <v>1</v>
      </c>
      <c r="F147" s="247" t="s">
        <v>291</v>
      </c>
      <c r="G147" s="245"/>
      <c r="H147" s="248">
        <v>614.79999999999995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143</v>
      </c>
      <c r="AU147" s="254" t="s">
        <v>86</v>
      </c>
      <c r="AV147" s="14" t="s">
        <v>86</v>
      </c>
      <c r="AW147" s="14" t="s">
        <v>33</v>
      </c>
      <c r="AX147" s="14" t="s">
        <v>76</v>
      </c>
      <c r="AY147" s="254" t="s">
        <v>135</v>
      </c>
    </row>
    <row r="148" s="14" customFormat="1">
      <c r="A148" s="14"/>
      <c r="B148" s="244"/>
      <c r="C148" s="245"/>
      <c r="D148" s="235" t="s">
        <v>143</v>
      </c>
      <c r="E148" s="246" t="s">
        <v>1</v>
      </c>
      <c r="F148" s="247" t="s">
        <v>292</v>
      </c>
      <c r="G148" s="245"/>
      <c r="H148" s="248">
        <v>33.200000000000003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143</v>
      </c>
      <c r="AU148" s="254" t="s">
        <v>86</v>
      </c>
      <c r="AV148" s="14" t="s">
        <v>86</v>
      </c>
      <c r="AW148" s="14" t="s">
        <v>33</v>
      </c>
      <c r="AX148" s="14" t="s">
        <v>76</v>
      </c>
      <c r="AY148" s="254" t="s">
        <v>135</v>
      </c>
    </row>
    <row r="149" s="14" customFormat="1">
      <c r="A149" s="14"/>
      <c r="B149" s="244"/>
      <c r="C149" s="245"/>
      <c r="D149" s="235" t="s">
        <v>143</v>
      </c>
      <c r="E149" s="246" t="s">
        <v>1</v>
      </c>
      <c r="F149" s="247" t="s">
        <v>293</v>
      </c>
      <c r="G149" s="245"/>
      <c r="H149" s="248">
        <v>24.899999999999999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143</v>
      </c>
      <c r="AU149" s="254" t="s">
        <v>86</v>
      </c>
      <c r="AV149" s="14" t="s">
        <v>86</v>
      </c>
      <c r="AW149" s="14" t="s">
        <v>33</v>
      </c>
      <c r="AX149" s="14" t="s">
        <v>76</v>
      </c>
      <c r="AY149" s="254" t="s">
        <v>135</v>
      </c>
    </row>
    <row r="150" s="14" customFormat="1">
      <c r="A150" s="14"/>
      <c r="B150" s="244"/>
      <c r="C150" s="245"/>
      <c r="D150" s="235" t="s">
        <v>143</v>
      </c>
      <c r="E150" s="246" t="s">
        <v>1</v>
      </c>
      <c r="F150" s="247" t="s">
        <v>294</v>
      </c>
      <c r="G150" s="245"/>
      <c r="H150" s="248">
        <v>11.699999999999999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143</v>
      </c>
      <c r="AU150" s="254" t="s">
        <v>86</v>
      </c>
      <c r="AV150" s="14" t="s">
        <v>86</v>
      </c>
      <c r="AW150" s="14" t="s">
        <v>33</v>
      </c>
      <c r="AX150" s="14" t="s">
        <v>76</v>
      </c>
      <c r="AY150" s="254" t="s">
        <v>135</v>
      </c>
    </row>
    <row r="151" s="14" customFormat="1">
      <c r="A151" s="14"/>
      <c r="B151" s="244"/>
      <c r="C151" s="245"/>
      <c r="D151" s="235" t="s">
        <v>143</v>
      </c>
      <c r="E151" s="246" t="s">
        <v>1</v>
      </c>
      <c r="F151" s="247" t="s">
        <v>295</v>
      </c>
      <c r="G151" s="245"/>
      <c r="H151" s="248">
        <v>217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143</v>
      </c>
      <c r="AU151" s="254" t="s">
        <v>86</v>
      </c>
      <c r="AV151" s="14" t="s">
        <v>86</v>
      </c>
      <c r="AW151" s="14" t="s">
        <v>33</v>
      </c>
      <c r="AX151" s="14" t="s">
        <v>76</v>
      </c>
      <c r="AY151" s="254" t="s">
        <v>135</v>
      </c>
    </row>
    <row r="152" s="14" customFormat="1">
      <c r="A152" s="14"/>
      <c r="B152" s="244"/>
      <c r="C152" s="245"/>
      <c r="D152" s="235" t="s">
        <v>143</v>
      </c>
      <c r="E152" s="246" t="s">
        <v>1</v>
      </c>
      <c r="F152" s="247" t="s">
        <v>296</v>
      </c>
      <c r="G152" s="245"/>
      <c r="H152" s="248">
        <v>23.600000000000001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143</v>
      </c>
      <c r="AU152" s="254" t="s">
        <v>86</v>
      </c>
      <c r="AV152" s="14" t="s">
        <v>86</v>
      </c>
      <c r="AW152" s="14" t="s">
        <v>33</v>
      </c>
      <c r="AX152" s="14" t="s">
        <v>76</v>
      </c>
      <c r="AY152" s="254" t="s">
        <v>135</v>
      </c>
    </row>
    <row r="153" s="15" customFormat="1">
      <c r="A153" s="15"/>
      <c r="B153" s="255"/>
      <c r="C153" s="256"/>
      <c r="D153" s="235" t="s">
        <v>143</v>
      </c>
      <c r="E153" s="257" t="s">
        <v>1</v>
      </c>
      <c r="F153" s="258" t="s">
        <v>149</v>
      </c>
      <c r="G153" s="256"/>
      <c r="H153" s="259">
        <v>925.20000000000005</v>
      </c>
      <c r="I153" s="260"/>
      <c r="J153" s="256"/>
      <c r="K153" s="256"/>
      <c r="L153" s="261"/>
      <c r="M153" s="271"/>
      <c r="N153" s="272"/>
      <c r="O153" s="272"/>
      <c r="P153" s="272"/>
      <c r="Q153" s="272"/>
      <c r="R153" s="272"/>
      <c r="S153" s="272"/>
      <c r="T153" s="27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143</v>
      </c>
      <c r="AU153" s="265" t="s">
        <v>86</v>
      </c>
      <c r="AV153" s="15" t="s">
        <v>141</v>
      </c>
      <c r="AW153" s="15" t="s">
        <v>33</v>
      </c>
      <c r="AX153" s="15" t="s">
        <v>84</v>
      </c>
      <c r="AY153" s="265" t="s">
        <v>135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Occ8GyqHELd2mDKjtd49o0mW7Ze7Mf2tqI3trz+QofDSQurrrnerxbAVU0Zt6PbPw3ynpan/XN+v3QWgEJXAMA==" hashValue="7ac1xJVBbt9qFMvMZSRoWqMyN8QeTpYx3yqXMZTLYJ5sfk7sdQ9C1iPqEUrmP6K48VyezwL4lXI+8wAoyoa3Zw==" algorithmName="SHA-512" password="CC35"/>
  <autoFilter ref="C117:K15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ROUND((SUM(BE118:BE147)),  2)</f>
        <v>0</v>
      </c>
      <c r="G33" s="38"/>
      <c r="H33" s="38"/>
      <c r="I33" s="155">
        <v>0.20999999999999999</v>
      </c>
      <c r="J33" s="154">
        <f>ROUND(((SUM(BE118:BE147))*I33),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ROUND((SUM(BF118:BF147)),  2)</f>
        <v>0</v>
      </c>
      <c r="G34" s="38"/>
      <c r="H34" s="38"/>
      <c r="I34" s="155">
        <v>0.12</v>
      </c>
      <c r="J34" s="154">
        <f>ROUND(((SUM(BF118:BF147))*I34),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ROUND((SUM(BG118:BG147)),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ROUND((SUM(BH118:BH147)),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ROUND((SUM(BI118:BI147)),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SO7 - úsek 7 - VT Ondřejnice km 5,493 - 5,784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SO7 - úsek 7 - VT Ondřejnice km 5,493 - 5,784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SUM(P121:P147)</f>
        <v>0</v>
      </c>
      <c r="Q120" s="211"/>
      <c r="R120" s="212">
        <f>SUM(R121:R147)</f>
        <v>0</v>
      </c>
      <c r="S120" s="211"/>
      <c r="T120" s="213">
        <f>SUM(T121:T147)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SUM(BK121:BK147)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138</v>
      </c>
      <c r="F121" s="221" t="s">
        <v>139</v>
      </c>
      <c r="G121" s="222" t="s">
        <v>140</v>
      </c>
      <c r="H121" s="223">
        <v>98.549999999999997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298</v>
      </c>
    </row>
    <row r="122" s="13" customFormat="1">
      <c r="A122" s="13"/>
      <c r="B122" s="233"/>
      <c r="C122" s="234"/>
      <c r="D122" s="235" t="s">
        <v>143</v>
      </c>
      <c r="E122" s="236" t="s">
        <v>1</v>
      </c>
      <c r="F122" s="237" t="s">
        <v>153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143</v>
      </c>
      <c r="AU122" s="243" t="s">
        <v>86</v>
      </c>
      <c r="AV122" s="13" t="s">
        <v>84</v>
      </c>
      <c r="AW122" s="13" t="s">
        <v>33</v>
      </c>
      <c r="AX122" s="13" t="s">
        <v>76</v>
      </c>
      <c r="AY122" s="243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299</v>
      </c>
      <c r="G123" s="245"/>
      <c r="H123" s="248">
        <v>8.0999999999999996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4" customFormat="1">
      <c r="A124" s="14"/>
      <c r="B124" s="244"/>
      <c r="C124" s="245"/>
      <c r="D124" s="235" t="s">
        <v>143</v>
      </c>
      <c r="E124" s="246" t="s">
        <v>1</v>
      </c>
      <c r="F124" s="247" t="s">
        <v>300</v>
      </c>
      <c r="G124" s="245"/>
      <c r="H124" s="248">
        <v>0.59999999999999998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143</v>
      </c>
      <c r="AU124" s="254" t="s">
        <v>86</v>
      </c>
      <c r="AV124" s="14" t="s">
        <v>86</v>
      </c>
      <c r="AW124" s="14" t="s">
        <v>33</v>
      </c>
      <c r="AX124" s="14" t="s">
        <v>76</v>
      </c>
      <c r="AY124" s="254" t="s">
        <v>135</v>
      </c>
    </row>
    <row r="125" s="14" customFormat="1">
      <c r="A125" s="14"/>
      <c r="B125" s="244"/>
      <c r="C125" s="245"/>
      <c r="D125" s="235" t="s">
        <v>143</v>
      </c>
      <c r="E125" s="246" t="s">
        <v>1</v>
      </c>
      <c r="F125" s="247" t="s">
        <v>301</v>
      </c>
      <c r="G125" s="245"/>
      <c r="H125" s="248">
        <v>24.199999999999999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143</v>
      </c>
      <c r="AU125" s="254" t="s">
        <v>86</v>
      </c>
      <c r="AV125" s="14" t="s">
        <v>86</v>
      </c>
      <c r="AW125" s="14" t="s">
        <v>33</v>
      </c>
      <c r="AX125" s="14" t="s">
        <v>76</v>
      </c>
      <c r="AY125" s="254" t="s">
        <v>135</v>
      </c>
    </row>
    <row r="126" s="14" customFormat="1">
      <c r="A126" s="14"/>
      <c r="B126" s="244"/>
      <c r="C126" s="245"/>
      <c r="D126" s="235" t="s">
        <v>143</v>
      </c>
      <c r="E126" s="246" t="s">
        <v>1</v>
      </c>
      <c r="F126" s="247" t="s">
        <v>302</v>
      </c>
      <c r="G126" s="245"/>
      <c r="H126" s="248">
        <v>65.650000000000006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143</v>
      </c>
      <c r="AU126" s="254" t="s">
        <v>86</v>
      </c>
      <c r="AV126" s="14" t="s">
        <v>86</v>
      </c>
      <c r="AW126" s="14" t="s">
        <v>33</v>
      </c>
      <c r="AX126" s="14" t="s">
        <v>76</v>
      </c>
      <c r="AY126" s="254" t="s">
        <v>135</v>
      </c>
    </row>
    <row r="127" s="15" customFormat="1">
      <c r="A127" s="15"/>
      <c r="B127" s="255"/>
      <c r="C127" s="256"/>
      <c r="D127" s="235" t="s">
        <v>143</v>
      </c>
      <c r="E127" s="257" t="s">
        <v>1</v>
      </c>
      <c r="F127" s="258" t="s">
        <v>149</v>
      </c>
      <c r="G127" s="256"/>
      <c r="H127" s="259">
        <v>98.550000000000011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143</v>
      </c>
      <c r="AU127" s="265" t="s">
        <v>86</v>
      </c>
      <c r="AV127" s="15" t="s">
        <v>141</v>
      </c>
      <c r="AW127" s="15" t="s">
        <v>33</v>
      </c>
      <c r="AX127" s="15" t="s">
        <v>84</v>
      </c>
      <c r="AY127" s="265" t="s">
        <v>135</v>
      </c>
    </row>
    <row r="128" s="2" customFormat="1" ht="33" customHeight="1">
      <c r="A128" s="38"/>
      <c r="B128" s="39"/>
      <c r="C128" s="219" t="s">
        <v>86</v>
      </c>
      <c r="D128" s="219" t="s">
        <v>137</v>
      </c>
      <c r="E128" s="220" t="s">
        <v>150</v>
      </c>
      <c r="F128" s="221" t="s">
        <v>151</v>
      </c>
      <c r="G128" s="222" t="s">
        <v>140</v>
      </c>
      <c r="H128" s="223">
        <v>98.549999999999997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141</v>
      </c>
      <c r="AT128" s="231" t="s">
        <v>137</v>
      </c>
      <c r="AU128" s="231" t="s">
        <v>86</v>
      </c>
      <c r="AY128" s="17" t="s">
        <v>135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141</v>
      </c>
      <c r="BM128" s="231" t="s">
        <v>303</v>
      </c>
    </row>
    <row r="129" s="13" customFormat="1">
      <c r="A129" s="13"/>
      <c r="B129" s="233"/>
      <c r="C129" s="234"/>
      <c r="D129" s="235" t="s">
        <v>143</v>
      </c>
      <c r="E129" s="236" t="s">
        <v>1</v>
      </c>
      <c r="F129" s="237" t="s">
        <v>153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143</v>
      </c>
      <c r="AU129" s="243" t="s">
        <v>86</v>
      </c>
      <c r="AV129" s="13" t="s">
        <v>84</v>
      </c>
      <c r="AW129" s="13" t="s">
        <v>33</v>
      </c>
      <c r="AX129" s="13" t="s">
        <v>76</v>
      </c>
      <c r="AY129" s="243" t="s">
        <v>135</v>
      </c>
    </row>
    <row r="130" s="14" customFormat="1">
      <c r="A130" s="14"/>
      <c r="B130" s="244"/>
      <c r="C130" s="245"/>
      <c r="D130" s="235" t="s">
        <v>143</v>
      </c>
      <c r="E130" s="246" t="s">
        <v>1</v>
      </c>
      <c r="F130" s="247" t="s">
        <v>299</v>
      </c>
      <c r="G130" s="245"/>
      <c r="H130" s="248">
        <v>8.0999999999999996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143</v>
      </c>
      <c r="AU130" s="254" t="s">
        <v>86</v>
      </c>
      <c r="AV130" s="14" t="s">
        <v>86</v>
      </c>
      <c r="AW130" s="14" t="s">
        <v>33</v>
      </c>
      <c r="AX130" s="14" t="s">
        <v>76</v>
      </c>
      <c r="AY130" s="254" t="s">
        <v>135</v>
      </c>
    </row>
    <row r="131" s="14" customFormat="1">
      <c r="A131" s="14"/>
      <c r="B131" s="244"/>
      <c r="C131" s="245"/>
      <c r="D131" s="235" t="s">
        <v>143</v>
      </c>
      <c r="E131" s="246" t="s">
        <v>1</v>
      </c>
      <c r="F131" s="247" t="s">
        <v>300</v>
      </c>
      <c r="G131" s="245"/>
      <c r="H131" s="248">
        <v>0.59999999999999998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143</v>
      </c>
      <c r="AU131" s="254" t="s">
        <v>86</v>
      </c>
      <c r="AV131" s="14" t="s">
        <v>86</v>
      </c>
      <c r="AW131" s="14" t="s">
        <v>33</v>
      </c>
      <c r="AX131" s="14" t="s">
        <v>76</v>
      </c>
      <c r="AY131" s="254" t="s">
        <v>135</v>
      </c>
    </row>
    <row r="132" s="14" customFormat="1">
      <c r="A132" s="14"/>
      <c r="B132" s="244"/>
      <c r="C132" s="245"/>
      <c r="D132" s="235" t="s">
        <v>143</v>
      </c>
      <c r="E132" s="246" t="s">
        <v>1</v>
      </c>
      <c r="F132" s="247" t="s">
        <v>301</v>
      </c>
      <c r="G132" s="245"/>
      <c r="H132" s="248">
        <v>24.199999999999999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143</v>
      </c>
      <c r="AU132" s="254" t="s">
        <v>86</v>
      </c>
      <c r="AV132" s="14" t="s">
        <v>86</v>
      </c>
      <c r="AW132" s="14" t="s">
        <v>33</v>
      </c>
      <c r="AX132" s="14" t="s">
        <v>76</v>
      </c>
      <c r="AY132" s="254" t="s">
        <v>135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302</v>
      </c>
      <c r="G133" s="245"/>
      <c r="H133" s="248">
        <v>65.650000000000006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5" customFormat="1">
      <c r="A134" s="15"/>
      <c r="B134" s="255"/>
      <c r="C134" s="256"/>
      <c r="D134" s="235" t="s">
        <v>143</v>
      </c>
      <c r="E134" s="257" t="s">
        <v>1</v>
      </c>
      <c r="F134" s="258" t="s">
        <v>149</v>
      </c>
      <c r="G134" s="256"/>
      <c r="H134" s="259">
        <v>98.550000000000011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143</v>
      </c>
      <c r="AU134" s="265" t="s">
        <v>86</v>
      </c>
      <c r="AV134" s="15" t="s">
        <v>141</v>
      </c>
      <c r="AW134" s="15" t="s">
        <v>33</v>
      </c>
      <c r="AX134" s="15" t="s">
        <v>84</v>
      </c>
      <c r="AY134" s="265" t="s">
        <v>135</v>
      </c>
    </row>
    <row r="135" s="2" customFormat="1" ht="24.15" customHeight="1">
      <c r="A135" s="38"/>
      <c r="B135" s="39"/>
      <c r="C135" s="219" t="s">
        <v>154</v>
      </c>
      <c r="D135" s="219" t="s">
        <v>137</v>
      </c>
      <c r="E135" s="220" t="s">
        <v>155</v>
      </c>
      <c r="F135" s="221" t="s">
        <v>156</v>
      </c>
      <c r="G135" s="222" t="s">
        <v>140</v>
      </c>
      <c r="H135" s="223">
        <v>197.09999999999999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141</v>
      </c>
      <c r="AT135" s="231" t="s">
        <v>137</v>
      </c>
      <c r="AU135" s="231" t="s">
        <v>86</v>
      </c>
      <c r="AY135" s="17" t="s">
        <v>135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141</v>
      </c>
      <c r="BM135" s="231" t="s">
        <v>304</v>
      </c>
    </row>
    <row r="136" s="2" customFormat="1" ht="37.8" customHeight="1">
      <c r="A136" s="38"/>
      <c r="B136" s="39"/>
      <c r="C136" s="219" t="s">
        <v>141</v>
      </c>
      <c r="D136" s="219" t="s">
        <v>137</v>
      </c>
      <c r="E136" s="220" t="s">
        <v>158</v>
      </c>
      <c r="F136" s="221" t="s">
        <v>159</v>
      </c>
      <c r="G136" s="222" t="s">
        <v>140</v>
      </c>
      <c r="H136" s="223">
        <v>197.09999999999999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141</v>
      </c>
      <c r="AT136" s="231" t="s">
        <v>137</v>
      </c>
      <c r="AU136" s="231" t="s">
        <v>86</v>
      </c>
      <c r="AY136" s="17" t="s">
        <v>135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141</v>
      </c>
      <c r="BM136" s="231" t="s">
        <v>160</v>
      </c>
    </row>
    <row r="137" s="2" customFormat="1" ht="37.8" customHeight="1">
      <c r="A137" s="38"/>
      <c r="B137" s="39"/>
      <c r="C137" s="219" t="s">
        <v>161</v>
      </c>
      <c r="D137" s="219" t="s">
        <v>137</v>
      </c>
      <c r="E137" s="220" t="s">
        <v>162</v>
      </c>
      <c r="F137" s="221" t="s">
        <v>163</v>
      </c>
      <c r="G137" s="222" t="s">
        <v>140</v>
      </c>
      <c r="H137" s="223">
        <v>1576.8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141</v>
      </c>
      <c r="AT137" s="231" t="s">
        <v>137</v>
      </c>
      <c r="AU137" s="231" t="s">
        <v>86</v>
      </c>
      <c r="AY137" s="17" t="s">
        <v>135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141</v>
      </c>
      <c r="BM137" s="231" t="s">
        <v>164</v>
      </c>
    </row>
    <row r="138" s="14" customFormat="1">
      <c r="A138" s="14"/>
      <c r="B138" s="244"/>
      <c r="C138" s="245"/>
      <c r="D138" s="235" t="s">
        <v>143</v>
      </c>
      <c r="E138" s="246" t="s">
        <v>1</v>
      </c>
      <c r="F138" s="247" t="s">
        <v>305</v>
      </c>
      <c r="G138" s="245"/>
      <c r="H138" s="248">
        <v>1576.8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143</v>
      </c>
      <c r="AU138" s="254" t="s">
        <v>86</v>
      </c>
      <c r="AV138" s="14" t="s">
        <v>86</v>
      </c>
      <c r="AW138" s="14" t="s">
        <v>33</v>
      </c>
      <c r="AX138" s="14" t="s">
        <v>76</v>
      </c>
      <c r="AY138" s="254" t="s">
        <v>135</v>
      </c>
    </row>
    <row r="139" s="15" customFormat="1">
      <c r="A139" s="15"/>
      <c r="B139" s="255"/>
      <c r="C139" s="256"/>
      <c r="D139" s="235" t="s">
        <v>143</v>
      </c>
      <c r="E139" s="257" t="s">
        <v>1</v>
      </c>
      <c r="F139" s="258" t="s">
        <v>149</v>
      </c>
      <c r="G139" s="256"/>
      <c r="H139" s="259">
        <v>1576.8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143</v>
      </c>
      <c r="AU139" s="265" t="s">
        <v>86</v>
      </c>
      <c r="AV139" s="15" t="s">
        <v>141</v>
      </c>
      <c r="AW139" s="15" t="s">
        <v>33</v>
      </c>
      <c r="AX139" s="15" t="s">
        <v>84</v>
      </c>
      <c r="AY139" s="265" t="s">
        <v>135</v>
      </c>
    </row>
    <row r="140" s="2" customFormat="1" ht="37.8" customHeight="1">
      <c r="A140" s="38"/>
      <c r="B140" s="39"/>
      <c r="C140" s="219" t="s">
        <v>166</v>
      </c>
      <c r="D140" s="219" t="s">
        <v>137</v>
      </c>
      <c r="E140" s="220" t="s">
        <v>167</v>
      </c>
      <c r="F140" s="221" t="s">
        <v>168</v>
      </c>
      <c r="G140" s="222" t="s">
        <v>140</v>
      </c>
      <c r="H140" s="223">
        <v>197.09999999999999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141</v>
      </c>
      <c r="AT140" s="231" t="s">
        <v>137</v>
      </c>
      <c r="AU140" s="231" t="s">
        <v>86</v>
      </c>
      <c r="AY140" s="17" t="s">
        <v>135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141</v>
      </c>
      <c r="BM140" s="231" t="s">
        <v>169</v>
      </c>
    </row>
    <row r="141" s="2" customFormat="1" ht="16.5" customHeight="1">
      <c r="A141" s="38"/>
      <c r="B141" s="39"/>
      <c r="C141" s="219" t="s">
        <v>170</v>
      </c>
      <c r="D141" s="219" t="s">
        <v>137</v>
      </c>
      <c r="E141" s="220" t="s">
        <v>171</v>
      </c>
      <c r="F141" s="221" t="s">
        <v>172</v>
      </c>
      <c r="G141" s="222" t="s">
        <v>140</v>
      </c>
      <c r="H141" s="223">
        <v>197.09999999999999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141</v>
      </c>
      <c r="AT141" s="231" t="s">
        <v>137</v>
      </c>
      <c r="AU141" s="231" t="s">
        <v>86</v>
      </c>
      <c r="AY141" s="17" t="s">
        <v>135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141</v>
      </c>
      <c r="BM141" s="231" t="s">
        <v>173</v>
      </c>
    </row>
    <row r="142" s="2" customFormat="1" ht="24.15" customHeight="1">
      <c r="A142" s="38"/>
      <c r="B142" s="39"/>
      <c r="C142" s="219" t="s">
        <v>174</v>
      </c>
      <c r="D142" s="219" t="s">
        <v>137</v>
      </c>
      <c r="E142" s="220" t="s">
        <v>175</v>
      </c>
      <c r="F142" s="221" t="s">
        <v>176</v>
      </c>
      <c r="G142" s="222" t="s">
        <v>177</v>
      </c>
      <c r="H142" s="223">
        <v>519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141</v>
      </c>
      <c r="AT142" s="231" t="s">
        <v>137</v>
      </c>
      <c r="AU142" s="231" t="s">
        <v>86</v>
      </c>
      <c r="AY142" s="17" t="s">
        <v>135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141</v>
      </c>
      <c r="BM142" s="231" t="s">
        <v>178</v>
      </c>
    </row>
    <row r="143" s="14" customFormat="1">
      <c r="A143" s="14"/>
      <c r="B143" s="244"/>
      <c r="C143" s="245"/>
      <c r="D143" s="235" t="s">
        <v>143</v>
      </c>
      <c r="E143" s="246" t="s">
        <v>1</v>
      </c>
      <c r="F143" s="247" t="s">
        <v>306</v>
      </c>
      <c r="G143" s="245"/>
      <c r="H143" s="248">
        <v>80.900000000000006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143</v>
      </c>
      <c r="AU143" s="254" t="s">
        <v>86</v>
      </c>
      <c r="AV143" s="14" t="s">
        <v>86</v>
      </c>
      <c r="AW143" s="14" t="s">
        <v>33</v>
      </c>
      <c r="AX143" s="14" t="s">
        <v>76</v>
      </c>
      <c r="AY143" s="254" t="s">
        <v>135</v>
      </c>
    </row>
    <row r="144" s="14" customFormat="1">
      <c r="A144" s="14"/>
      <c r="B144" s="244"/>
      <c r="C144" s="245"/>
      <c r="D144" s="235" t="s">
        <v>143</v>
      </c>
      <c r="E144" s="246" t="s">
        <v>1</v>
      </c>
      <c r="F144" s="247" t="s">
        <v>307</v>
      </c>
      <c r="G144" s="245"/>
      <c r="H144" s="248">
        <v>5.7999999999999998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143</v>
      </c>
      <c r="AU144" s="254" t="s">
        <v>86</v>
      </c>
      <c r="AV144" s="14" t="s">
        <v>86</v>
      </c>
      <c r="AW144" s="14" t="s">
        <v>33</v>
      </c>
      <c r="AX144" s="14" t="s">
        <v>76</v>
      </c>
      <c r="AY144" s="254" t="s">
        <v>135</v>
      </c>
    </row>
    <row r="145" s="14" customFormat="1">
      <c r="A145" s="14"/>
      <c r="B145" s="244"/>
      <c r="C145" s="245"/>
      <c r="D145" s="235" t="s">
        <v>143</v>
      </c>
      <c r="E145" s="246" t="s">
        <v>1</v>
      </c>
      <c r="F145" s="247" t="s">
        <v>308</v>
      </c>
      <c r="G145" s="245"/>
      <c r="H145" s="248">
        <v>161.30000000000001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143</v>
      </c>
      <c r="AU145" s="254" t="s">
        <v>86</v>
      </c>
      <c r="AV145" s="14" t="s">
        <v>86</v>
      </c>
      <c r="AW145" s="14" t="s">
        <v>33</v>
      </c>
      <c r="AX145" s="14" t="s">
        <v>76</v>
      </c>
      <c r="AY145" s="254" t="s">
        <v>135</v>
      </c>
    </row>
    <row r="146" s="14" customFormat="1">
      <c r="A146" s="14"/>
      <c r="B146" s="244"/>
      <c r="C146" s="245"/>
      <c r="D146" s="235" t="s">
        <v>143</v>
      </c>
      <c r="E146" s="246" t="s">
        <v>1</v>
      </c>
      <c r="F146" s="247" t="s">
        <v>309</v>
      </c>
      <c r="G146" s="245"/>
      <c r="H146" s="248">
        <v>271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143</v>
      </c>
      <c r="AU146" s="254" t="s">
        <v>86</v>
      </c>
      <c r="AV146" s="14" t="s">
        <v>86</v>
      </c>
      <c r="AW146" s="14" t="s">
        <v>33</v>
      </c>
      <c r="AX146" s="14" t="s">
        <v>76</v>
      </c>
      <c r="AY146" s="254" t="s">
        <v>135</v>
      </c>
    </row>
    <row r="147" s="15" customFormat="1">
      <c r="A147" s="15"/>
      <c r="B147" s="255"/>
      <c r="C147" s="256"/>
      <c r="D147" s="235" t="s">
        <v>143</v>
      </c>
      <c r="E147" s="257" t="s">
        <v>1</v>
      </c>
      <c r="F147" s="258" t="s">
        <v>149</v>
      </c>
      <c r="G147" s="256"/>
      <c r="H147" s="259">
        <v>519</v>
      </c>
      <c r="I147" s="260"/>
      <c r="J147" s="256"/>
      <c r="K147" s="256"/>
      <c r="L147" s="261"/>
      <c r="M147" s="271"/>
      <c r="N147" s="272"/>
      <c r="O147" s="272"/>
      <c r="P147" s="272"/>
      <c r="Q147" s="272"/>
      <c r="R147" s="272"/>
      <c r="S147" s="272"/>
      <c r="T147" s="27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143</v>
      </c>
      <c r="AU147" s="265" t="s">
        <v>86</v>
      </c>
      <c r="AV147" s="15" t="s">
        <v>141</v>
      </c>
      <c r="AW147" s="15" t="s">
        <v>33</v>
      </c>
      <c r="AX147" s="15" t="s">
        <v>84</v>
      </c>
      <c r="AY147" s="265" t="s">
        <v>135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VQxCakge7Ok32vxurdQc7VQqF4X2vzAvKbrgg9sVcKt/a7wIPgduR42L+Pzm2nbB9DFud4410KRF3k7GiBroSA==" hashValue="GZNW5vujJhgQFoLcFsHnvTRHKXIrqTcwr3OE+xGOR3aKQ+a1vA72sv8Q8BBrRgB/DldgR5E+3Djz0542HNSxnA==" algorithmName="SHA-512" password="CC35"/>
  <autoFilter ref="C117:K14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OPŠ 09/2024,VT Ondřejnice,km  3,000  6,300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ROUND((SUM(BE118:BE135)),  2)</f>
        <v>0</v>
      </c>
      <c r="G33" s="38"/>
      <c r="H33" s="38"/>
      <c r="I33" s="155">
        <v>0.20999999999999999</v>
      </c>
      <c r="J33" s="154">
        <f>ROUND(((SUM(BE118:BE135))*I33),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ROUND((SUM(BF118:BF135)),  2)</f>
        <v>0</v>
      </c>
      <c r="G34" s="38"/>
      <c r="H34" s="38"/>
      <c r="I34" s="155">
        <v>0.12</v>
      </c>
      <c r="J34" s="154">
        <f>ROUND(((SUM(BF118:BF135))*I34),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ROUND((SUM(BG118:BG135)),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ROUND((SUM(BH118:BH135)),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ROUND((SUM(BI118:BI135)),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OPŠ 09/2024,VT Ondřejnice,km  3,000  6,300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SO8 - úsek 8 - VT Ondřejnice km 5,902 - 6,250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 ,státní podnik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112</v>
      </c>
      <c r="D94" s="176"/>
      <c r="E94" s="176"/>
      <c r="F94" s="176"/>
      <c r="G94" s="176"/>
      <c r="H94" s="176"/>
      <c r="I94" s="176"/>
      <c r="J94" s="177" t="s">
        <v>113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79"/>
      <c r="C97" s="180"/>
      <c r="D97" s="181" t="s">
        <v>116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OPŠ 09/2024,VT Ondřejnice,km  3,000  6,300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SO8 - úsek 8 - VT Ondřejnice km 5,902 - 6,250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4. 12. 2025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 ,státní podnik</v>
      </c>
      <c r="G114" s="40"/>
      <c r="H114" s="40"/>
      <c r="I114" s="32" t="s">
        <v>32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121</v>
      </c>
      <c r="D117" s="194" t="s">
        <v>61</v>
      </c>
      <c r="E117" s="194" t="s">
        <v>57</v>
      </c>
      <c r="F117" s="194" t="s">
        <v>58</v>
      </c>
      <c r="G117" s="194" t="s">
        <v>122</v>
      </c>
      <c r="H117" s="194" t="s">
        <v>123</v>
      </c>
      <c r="I117" s="194" t="s">
        <v>124</v>
      </c>
      <c r="J117" s="195" t="s">
        <v>113</v>
      </c>
      <c r="K117" s="196" t="s">
        <v>125</v>
      </c>
      <c r="L117" s="197"/>
      <c r="M117" s="100" t="s">
        <v>1</v>
      </c>
      <c r="N117" s="101" t="s">
        <v>40</v>
      </c>
      <c r="O117" s="101" t="s">
        <v>126</v>
      </c>
      <c r="P117" s="101" t="s">
        <v>127</v>
      </c>
      <c r="Q117" s="101" t="s">
        <v>128</v>
      </c>
      <c r="R117" s="101" t="s">
        <v>129</v>
      </c>
      <c r="S117" s="101" t="s">
        <v>130</v>
      </c>
      <c r="T117" s="102" t="s">
        <v>131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133</v>
      </c>
      <c r="F119" s="206" t="s">
        <v>134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135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84</v>
      </c>
      <c r="F120" s="217" t="s">
        <v>136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SUM(P121:P135)</f>
        <v>0</v>
      </c>
      <c r="Q120" s="211"/>
      <c r="R120" s="212">
        <f>SUM(R121:R135)</f>
        <v>0</v>
      </c>
      <c r="S120" s="211"/>
      <c r="T120" s="213">
        <f>SUM(T121:T135)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135</v>
      </c>
      <c r="BK120" s="216">
        <f>SUM(BK121:BK135)</f>
        <v>0</v>
      </c>
    </row>
    <row r="121" s="2" customFormat="1" ht="33" customHeight="1">
      <c r="A121" s="38"/>
      <c r="B121" s="39"/>
      <c r="C121" s="219" t="s">
        <v>84</v>
      </c>
      <c r="D121" s="219" t="s">
        <v>137</v>
      </c>
      <c r="E121" s="220" t="s">
        <v>150</v>
      </c>
      <c r="F121" s="221" t="s">
        <v>151</v>
      </c>
      <c r="G121" s="222" t="s">
        <v>140</v>
      </c>
      <c r="H121" s="223">
        <v>283.39999999999998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141</v>
      </c>
      <c r="AT121" s="231" t="s">
        <v>137</v>
      </c>
      <c r="AU121" s="231" t="s">
        <v>86</v>
      </c>
      <c r="AY121" s="17" t="s">
        <v>135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141</v>
      </c>
      <c r="BM121" s="231" t="s">
        <v>311</v>
      </c>
    </row>
    <row r="122" s="14" customFormat="1">
      <c r="A122" s="14"/>
      <c r="B122" s="244"/>
      <c r="C122" s="245"/>
      <c r="D122" s="235" t="s">
        <v>143</v>
      </c>
      <c r="E122" s="246" t="s">
        <v>1</v>
      </c>
      <c r="F122" s="247" t="s">
        <v>312</v>
      </c>
      <c r="G122" s="245"/>
      <c r="H122" s="248">
        <v>56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143</v>
      </c>
      <c r="AU122" s="254" t="s">
        <v>86</v>
      </c>
      <c r="AV122" s="14" t="s">
        <v>86</v>
      </c>
      <c r="AW122" s="14" t="s">
        <v>33</v>
      </c>
      <c r="AX122" s="14" t="s">
        <v>76</v>
      </c>
      <c r="AY122" s="254" t="s">
        <v>135</v>
      </c>
    </row>
    <row r="123" s="14" customFormat="1">
      <c r="A123" s="14"/>
      <c r="B123" s="244"/>
      <c r="C123" s="245"/>
      <c r="D123" s="235" t="s">
        <v>143</v>
      </c>
      <c r="E123" s="246" t="s">
        <v>1</v>
      </c>
      <c r="F123" s="247" t="s">
        <v>313</v>
      </c>
      <c r="G123" s="245"/>
      <c r="H123" s="248">
        <v>227.40000000000001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143</v>
      </c>
      <c r="AU123" s="254" t="s">
        <v>86</v>
      </c>
      <c r="AV123" s="14" t="s">
        <v>86</v>
      </c>
      <c r="AW123" s="14" t="s">
        <v>33</v>
      </c>
      <c r="AX123" s="14" t="s">
        <v>76</v>
      </c>
      <c r="AY123" s="254" t="s">
        <v>135</v>
      </c>
    </row>
    <row r="124" s="15" customFormat="1">
      <c r="A124" s="15"/>
      <c r="B124" s="255"/>
      <c r="C124" s="256"/>
      <c r="D124" s="235" t="s">
        <v>143</v>
      </c>
      <c r="E124" s="257" t="s">
        <v>1</v>
      </c>
      <c r="F124" s="258" t="s">
        <v>149</v>
      </c>
      <c r="G124" s="256"/>
      <c r="H124" s="259">
        <v>283.39999999999998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143</v>
      </c>
      <c r="AU124" s="265" t="s">
        <v>86</v>
      </c>
      <c r="AV124" s="15" t="s">
        <v>141</v>
      </c>
      <c r="AW124" s="15" t="s">
        <v>33</v>
      </c>
      <c r="AX124" s="15" t="s">
        <v>84</v>
      </c>
      <c r="AY124" s="265" t="s">
        <v>135</v>
      </c>
    </row>
    <row r="125" s="2" customFormat="1" ht="24.15" customHeight="1">
      <c r="A125" s="38"/>
      <c r="B125" s="39"/>
      <c r="C125" s="219" t="s">
        <v>86</v>
      </c>
      <c r="D125" s="219" t="s">
        <v>137</v>
      </c>
      <c r="E125" s="220" t="s">
        <v>155</v>
      </c>
      <c r="F125" s="221" t="s">
        <v>156</v>
      </c>
      <c r="G125" s="222" t="s">
        <v>140</v>
      </c>
      <c r="H125" s="223">
        <v>283.39999999999998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141</v>
      </c>
      <c r="AT125" s="231" t="s">
        <v>137</v>
      </c>
      <c r="AU125" s="231" t="s">
        <v>86</v>
      </c>
      <c r="AY125" s="17" t="s">
        <v>135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141</v>
      </c>
      <c r="BM125" s="231" t="s">
        <v>314</v>
      </c>
    </row>
    <row r="126" s="2" customFormat="1" ht="37.8" customHeight="1">
      <c r="A126" s="38"/>
      <c r="B126" s="39"/>
      <c r="C126" s="219" t="s">
        <v>154</v>
      </c>
      <c r="D126" s="219" t="s">
        <v>137</v>
      </c>
      <c r="E126" s="220" t="s">
        <v>158</v>
      </c>
      <c r="F126" s="221" t="s">
        <v>159</v>
      </c>
      <c r="G126" s="222" t="s">
        <v>140</v>
      </c>
      <c r="H126" s="223">
        <v>283.39999999999998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141</v>
      </c>
      <c r="AT126" s="231" t="s">
        <v>137</v>
      </c>
      <c r="AU126" s="231" t="s">
        <v>86</v>
      </c>
      <c r="AY126" s="17" t="s">
        <v>135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141</v>
      </c>
      <c r="BM126" s="231" t="s">
        <v>160</v>
      </c>
    </row>
    <row r="127" s="2" customFormat="1" ht="37.8" customHeight="1">
      <c r="A127" s="38"/>
      <c r="B127" s="39"/>
      <c r="C127" s="219" t="s">
        <v>141</v>
      </c>
      <c r="D127" s="219" t="s">
        <v>137</v>
      </c>
      <c r="E127" s="220" t="s">
        <v>162</v>
      </c>
      <c r="F127" s="221" t="s">
        <v>163</v>
      </c>
      <c r="G127" s="222" t="s">
        <v>140</v>
      </c>
      <c r="H127" s="223">
        <v>2267.1999999999998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141</v>
      </c>
      <c r="AT127" s="231" t="s">
        <v>137</v>
      </c>
      <c r="AU127" s="231" t="s">
        <v>86</v>
      </c>
      <c r="AY127" s="17" t="s">
        <v>135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141</v>
      </c>
      <c r="BM127" s="231" t="s">
        <v>164</v>
      </c>
    </row>
    <row r="128" s="14" customFormat="1">
      <c r="A128" s="14"/>
      <c r="B128" s="244"/>
      <c r="C128" s="245"/>
      <c r="D128" s="235" t="s">
        <v>143</v>
      </c>
      <c r="E128" s="246" t="s">
        <v>1</v>
      </c>
      <c r="F128" s="247" t="s">
        <v>315</v>
      </c>
      <c r="G128" s="245"/>
      <c r="H128" s="248">
        <v>2267.1999999999998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143</v>
      </c>
      <c r="AU128" s="254" t="s">
        <v>86</v>
      </c>
      <c r="AV128" s="14" t="s">
        <v>86</v>
      </c>
      <c r="AW128" s="14" t="s">
        <v>33</v>
      </c>
      <c r="AX128" s="14" t="s">
        <v>76</v>
      </c>
      <c r="AY128" s="254" t="s">
        <v>135</v>
      </c>
    </row>
    <row r="129" s="15" customFormat="1">
      <c r="A129" s="15"/>
      <c r="B129" s="255"/>
      <c r="C129" s="256"/>
      <c r="D129" s="235" t="s">
        <v>143</v>
      </c>
      <c r="E129" s="257" t="s">
        <v>1</v>
      </c>
      <c r="F129" s="258" t="s">
        <v>149</v>
      </c>
      <c r="G129" s="256"/>
      <c r="H129" s="259">
        <v>2267.1999999999998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143</v>
      </c>
      <c r="AU129" s="265" t="s">
        <v>86</v>
      </c>
      <c r="AV129" s="15" t="s">
        <v>141</v>
      </c>
      <c r="AW129" s="15" t="s">
        <v>33</v>
      </c>
      <c r="AX129" s="15" t="s">
        <v>84</v>
      </c>
      <c r="AY129" s="265" t="s">
        <v>135</v>
      </c>
    </row>
    <row r="130" s="2" customFormat="1" ht="37.8" customHeight="1">
      <c r="A130" s="38"/>
      <c r="B130" s="39"/>
      <c r="C130" s="219" t="s">
        <v>161</v>
      </c>
      <c r="D130" s="219" t="s">
        <v>137</v>
      </c>
      <c r="E130" s="220" t="s">
        <v>167</v>
      </c>
      <c r="F130" s="221" t="s">
        <v>168</v>
      </c>
      <c r="G130" s="222" t="s">
        <v>140</v>
      </c>
      <c r="H130" s="223">
        <v>283.39999999999998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141</v>
      </c>
      <c r="AT130" s="231" t="s">
        <v>137</v>
      </c>
      <c r="AU130" s="231" t="s">
        <v>86</v>
      </c>
      <c r="AY130" s="17" t="s">
        <v>135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141</v>
      </c>
      <c r="BM130" s="231" t="s">
        <v>169</v>
      </c>
    </row>
    <row r="131" s="2" customFormat="1" ht="16.5" customHeight="1">
      <c r="A131" s="38"/>
      <c r="B131" s="39"/>
      <c r="C131" s="219" t="s">
        <v>166</v>
      </c>
      <c r="D131" s="219" t="s">
        <v>137</v>
      </c>
      <c r="E131" s="220" t="s">
        <v>171</v>
      </c>
      <c r="F131" s="221" t="s">
        <v>172</v>
      </c>
      <c r="G131" s="222" t="s">
        <v>140</v>
      </c>
      <c r="H131" s="223">
        <v>283.39999999999998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141</v>
      </c>
      <c r="AT131" s="231" t="s">
        <v>137</v>
      </c>
      <c r="AU131" s="231" t="s">
        <v>86</v>
      </c>
      <c r="AY131" s="17" t="s">
        <v>135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141</v>
      </c>
      <c r="BM131" s="231" t="s">
        <v>173</v>
      </c>
    </row>
    <row r="132" s="2" customFormat="1" ht="24.15" customHeight="1">
      <c r="A132" s="38"/>
      <c r="B132" s="39"/>
      <c r="C132" s="219" t="s">
        <v>170</v>
      </c>
      <c r="D132" s="219" t="s">
        <v>137</v>
      </c>
      <c r="E132" s="220" t="s">
        <v>175</v>
      </c>
      <c r="F132" s="221" t="s">
        <v>176</v>
      </c>
      <c r="G132" s="222" t="s">
        <v>177</v>
      </c>
      <c r="H132" s="223">
        <v>970.60000000000002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41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141</v>
      </c>
      <c r="AT132" s="231" t="s">
        <v>137</v>
      </c>
      <c r="AU132" s="231" t="s">
        <v>86</v>
      </c>
      <c r="AY132" s="17" t="s">
        <v>135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141</v>
      </c>
      <c r="BM132" s="231" t="s">
        <v>178</v>
      </c>
    </row>
    <row r="133" s="14" customFormat="1">
      <c r="A133" s="14"/>
      <c r="B133" s="244"/>
      <c r="C133" s="245"/>
      <c r="D133" s="235" t="s">
        <v>143</v>
      </c>
      <c r="E133" s="246" t="s">
        <v>1</v>
      </c>
      <c r="F133" s="247" t="s">
        <v>316</v>
      </c>
      <c r="G133" s="245"/>
      <c r="H133" s="248">
        <v>320.80000000000001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143</v>
      </c>
      <c r="AU133" s="254" t="s">
        <v>86</v>
      </c>
      <c r="AV133" s="14" t="s">
        <v>86</v>
      </c>
      <c r="AW133" s="14" t="s">
        <v>33</v>
      </c>
      <c r="AX133" s="14" t="s">
        <v>76</v>
      </c>
      <c r="AY133" s="254" t="s">
        <v>135</v>
      </c>
    </row>
    <row r="134" s="14" customFormat="1">
      <c r="A134" s="14"/>
      <c r="B134" s="244"/>
      <c r="C134" s="245"/>
      <c r="D134" s="235" t="s">
        <v>143</v>
      </c>
      <c r="E134" s="246" t="s">
        <v>1</v>
      </c>
      <c r="F134" s="247" t="s">
        <v>317</v>
      </c>
      <c r="G134" s="245"/>
      <c r="H134" s="248">
        <v>649.79999999999995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86</v>
      </c>
      <c r="AV134" s="14" t="s">
        <v>86</v>
      </c>
      <c r="AW134" s="14" t="s">
        <v>33</v>
      </c>
      <c r="AX134" s="14" t="s">
        <v>76</v>
      </c>
      <c r="AY134" s="254" t="s">
        <v>135</v>
      </c>
    </row>
    <row r="135" s="15" customFormat="1">
      <c r="A135" s="15"/>
      <c r="B135" s="255"/>
      <c r="C135" s="256"/>
      <c r="D135" s="235" t="s">
        <v>143</v>
      </c>
      <c r="E135" s="257" t="s">
        <v>1</v>
      </c>
      <c r="F135" s="258" t="s">
        <v>149</v>
      </c>
      <c r="G135" s="256"/>
      <c r="H135" s="259">
        <v>970.59999999999991</v>
      </c>
      <c r="I135" s="260"/>
      <c r="J135" s="256"/>
      <c r="K135" s="256"/>
      <c r="L135" s="261"/>
      <c r="M135" s="271"/>
      <c r="N135" s="272"/>
      <c r="O135" s="272"/>
      <c r="P135" s="272"/>
      <c r="Q135" s="272"/>
      <c r="R135" s="272"/>
      <c r="S135" s="272"/>
      <c r="T135" s="27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143</v>
      </c>
      <c r="AU135" s="265" t="s">
        <v>86</v>
      </c>
      <c r="AV135" s="15" t="s">
        <v>141</v>
      </c>
      <c r="AW135" s="15" t="s">
        <v>33</v>
      </c>
      <c r="AX135" s="15" t="s">
        <v>84</v>
      </c>
      <c r="AY135" s="265" t="s">
        <v>135</v>
      </c>
    </row>
    <row r="136" s="2" customFormat="1" ht="6.96" customHeight="1">
      <c r="A136" s="38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44"/>
      <c r="M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</sheetData>
  <sheetProtection sheet="1" autoFilter="0" formatColumns="0" formatRows="0" objects="1" scenarios="1" spinCount="100000" saltValue="VD0MQ0wuHV8OitRMaq8+khxmavKg1CGF1XM43l/qURAtvX1T5aZqnYeE5FA7kr6kp1gN08RQgZuPIwSoqXephQ==" hashValue="l16zd7vbJXwPJHlk1LFqritmj+Ka+D5n/MfWDL7By/F6BLJdBWo4pP9SfJ0reUq/QQCGb+ew6qBKT+TcwLG3Kg==" algorithmName="SHA-512" password="CC35"/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Soňa Wunschová</dc:creator>
  <cp:lastModifiedBy>Soňa Wunschová</cp:lastModifiedBy>
  <dcterms:created xsi:type="dcterms:W3CDTF">2026-01-05T19:03:19Z</dcterms:created>
  <dcterms:modified xsi:type="dcterms:W3CDTF">2026-01-05T19:03:23Z</dcterms:modified>
</cp:coreProperties>
</file>