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6-2025 - Loučná, Počap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'006-2025 - Loučná, Počapl...'!$C$120:$K$168</definedName>
    <definedName name="_xlnm.Print_Area" localSheetId="1">'006-2025 - Loučná, Počapl...'!$C$4:$J$76,'006-2025 - Loučná, Počapl...'!$C$82:$J$104,'006-2025 - Loučná, Počapl...'!$C$110:$K$168</definedName>
    <definedName name="_xlnm.Print_Titles" localSheetId="1">'006-2025 - Loučná, Počapl...'!$120:$120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T159"/>
  <c r="R160"/>
  <c r="R159"/>
  <c r="P160"/>
  <c r="P159"/>
  <c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T123"/>
  <c r="T122"/>
  <c r="R124"/>
  <c r="R123"/>
  <c r="R122"/>
  <c r="P124"/>
  <c r="P123"/>
  <c r="P122"/>
  <c r="F117"/>
  <c r="F115"/>
  <c r="E113"/>
  <c r="F89"/>
  <c r="F87"/>
  <c r="E85"/>
  <c r="J22"/>
  <c r="E22"/>
  <c r="J90"/>
  <c r="J21"/>
  <c r="J19"/>
  <c r="E19"/>
  <c r="J117"/>
  <c r="J18"/>
  <c r="J16"/>
  <c r="E16"/>
  <c r="F118"/>
  <c r="J15"/>
  <c r="J10"/>
  <c r="J87"/>
  <c i="1" r="L90"/>
  <c r="AM90"/>
  <c r="AM89"/>
  <c r="L89"/>
  <c r="AM87"/>
  <c r="L87"/>
  <c r="L85"/>
  <c r="L84"/>
  <c i="2" r="BK131"/>
  <c r="J151"/>
  <c r="J145"/>
  <c r="BK139"/>
  <c r="BK145"/>
  <c r="J163"/>
  <c r="F35"/>
  <c i="1" r="BD95"/>
  <c r="BD94"/>
  <c r="W33"/>
  <c i="2" r="J124"/>
  <c r="J166"/>
  <c r="BK143"/>
  <c r="J153"/>
  <c r="F34"/>
  <c i="1" r="BC95"/>
  <c r="BC94"/>
  <c r="W32"/>
  <c i="2" r="BK134"/>
  <c r="BK148"/>
  <c r="BK160"/>
  <c r="J139"/>
  <c r="BK124"/>
  <c r="BK157"/>
  <c r="BK128"/>
  <c r="J137"/>
  <c r="J131"/>
  <c r="BK166"/>
  <c r="BK141"/>
  <c r="BK151"/>
  <c r="J141"/>
  <c r="J160"/>
  <c r="BK137"/>
  <c r="J148"/>
  <c r="J128"/>
  <c i="1" r="AS94"/>
  <c i="2" r="BK163"/>
  <c r="J134"/>
  <c r="J143"/>
  <c r="BK153"/>
  <c r="J157"/>
  <c r="F33"/>
  <c r="F32"/>
  <c l="1" r="BK136"/>
  <c r="J136"/>
  <c r="J99"/>
  <c r="P136"/>
  <c r="T136"/>
  <c r="BK127"/>
  <c r="BK126"/>
  <c r="J126"/>
  <c r="J97"/>
  <c r="T127"/>
  <c r="T126"/>
  <c r="BK162"/>
  <c r="J162"/>
  <c r="J103"/>
  <c r="R127"/>
  <c r="P162"/>
  <c r="P155"/>
  <c r="R136"/>
  <c r="R162"/>
  <c r="R155"/>
  <c r="P127"/>
  <c r="P126"/>
  <c r="P121"/>
  <c i="1" r="AU95"/>
  <c i="2" r="T162"/>
  <c r="T155"/>
  <c r="BK123"/>
  <c r="J123"/>
  <c r="J96"/>
  <c r="BK156"/>
  <c r="BK155"/>
  <c r="J155"/>
  <c r="J100"/>
  <c r="BK159"/>
  <c r="J159"/>
  <c r="J102"/>
  <c r="F90"/>
  <c r="J115"/>
  <c r="J118"/>
  <c r="BE134"/>
  <c r="BE137"/>
  <c r="BE141"/>
  <c r="BE143"/>
  <c r="BE145"/>
  <c r="BE148"/>
  <c r="BE151"/>
  <c r="BE153"/>
  <c r="BE157"/>
  <c r="BE163"/>
  <c r="BE139"/>
  <c r="BE160"/>
  <c r="J89"/>
  <c r="BE166"/>
  <c r="BE131"/>
  <c r="BE124"/>
  <c r="BE128"/>
  <c i="1" r="BB95"/>
  <c r="BA95"/>
  <c i="2" r="J32"/>
  <c i="1" r="AW95"/>
  <c r="AY94"/>
  <c r="BB94"/>
  <c r="W31"/>
  <c r="AU94"/>
  <c r="BA94"/>
  <c r="W30"/>
  <c i="2" l="1" r="T121"/>
  <c r="R126"/>
  <c r="R121"/>
  <c r="BK122"/>
  <c r="J122"/>
  <c r="J95"/>
  <c r="J127"/>
  <c r="J98"/>
  <c r="J156"/>
  <c r="J101"/>
  <c i="1" r="AW94"/>
  <c r="AK30"/>
  <c i="2" r="J31"/>
  <c i="1" r="AV95"/>
  <c r="AT95"/>
  <c r="AX94"/>
  <c i="2" r="F31"/>
  <c i="1" r="AZ95"/>
  <c r="AZ94"/>
  <c r="W29"/>
  <c i="2" l="1" r="BK121"/>
  <c r="J121"/>
  <c r="J28"/>
  <c i="1" r="AG95"/>
  <c r="AG94"/>
  <c r="AK26"/>
  <c r="AV94"/>
  <c r="AK29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<sst xmlns="http://schemas.openxmlformats.org/spreadsheetml/2006/main">
  <si>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</si>
  <si>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</si>
  <si>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</si>
  <si>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</si>
  <si>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</si>
  <si>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{d1020f1e-4dd0-4971-8af5-42c0ceafc63a}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</si>
  <si>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</si>
  <si>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</si>
  <si>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</si>
  <si>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</si>
  <si>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</si>
  <si>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</si>
  <si>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</si>
  <si>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</si>
  <si>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006/2025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</si>
  <si>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</si>
  <si>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</si>
  <si>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Loučná, Počaply, oprava nátěrů lávky</t>
  </si>
  <si>
    <t>KSO:</t>
  </si>
  <si>
    <t>CC-CZ:</t>
  </si>
  <si>
    <t>Místo:</t>
  </si>
  <si>
    <t>MVE Počaply</t>
  </si>
  <si>
    <t>Datum:</t>
  </si>
  <si>
    <t>14. 10. 2025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</si>
  <si>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</si>
  <si>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</si>
  <si>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</si>
  <si>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</si>
  <si>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</si>
  <si>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</si>
  <si>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</si>
  <si>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</si>
  <si>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</si>
  <si>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</si>
  <si>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</si>
  <si>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</si>
  <si>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</si>
  <si>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</si>
  <si>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</si>
  <si>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</si>
  <si>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</si>
  <si>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</si>
  <si>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</si>
  <si>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</si>
  <si>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</si>
  <si>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</si>
  <si>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</si>
  <si>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</si>
  <si>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</si>
  <si>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</si>
  <si>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</si>
  <si>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</si>
  <si>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</si>
  <si>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</si>
  <si>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</si>
  <si>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</si>
  <si>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</si>
  <si>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</si>
  <si>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</si>
  <si>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</si>
  <si>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</si>
  <si>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</si>
  <si>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</si>
  <si>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</si>
  <si>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</si>
  <si>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</si>
  <si>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</si>
  <si>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</si>
  <si>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</si>
  <si>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</si>
  <si>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</si>
  <si>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</si>
  <si>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</si>
  <si>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</si>
  <si>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</si>
  <si>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</si>
  <si>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</si>
  <si>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</si>
  <si>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</si>
  <si>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</si>
  <si>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</si>
  <si>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</si>
  <si>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</si>
  <si>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</si>
  <si>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</si>
  <si>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</si>
  <si>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</si>
  <si>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</si>
  <si>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</si>
  <si>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</si>
  <si>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</si>
  <si>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</si>
  <si>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>PSV - Práce a dodávky PSV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</si>
  <si>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</si>
  <si>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</si>
  <si>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</si>
  <si>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</si>
  <si>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</si>
  <si>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</si>
  <si>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</si>
  <si>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</si>
  <si>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</si>
  <si>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</si>
  <si>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</si>
  <si>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</si>
  <si>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</si>
  <si>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</si>
  <si>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</si>
  <si>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</si>
  <si>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</si>
  <si>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</si>
  <si>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</si>
  <si>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</si>
  <si>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</si>
  <si>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</si>
  <si>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</si>
  <si>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</si>
  <si>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</si>
  <si>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629995101</t>
  </si>
  <si>
    <t>Očištění vnějších ploch tlakovou vodou</t>
  </si>
  <si>
    <t>m2</t>
  </si>
  <si>
    <t>CS ÚRS 2025 02</t>
  </si>
  <si>
    <t>4</t>
  </si>
  <si>
    <t>1627271216</t>
  </si>
  <si>
    <t>PP</t>
  </si>
  <si>
    <t>Očištění vnějších ploch tlakovou vodou omytím tlakovou vodou</t>
  </si>
  <si>
    <t>PSV</t>
  </si>
  <si>
    <t>Práce a dodávky PSV</t>
  </si>
  <si>
    <t>767</t>
  </si>
  <si>
    <t>Konstrukce zámečnické</t>
  </si>
  <si>
    <t>767590124-R</t>
  </si>
  <si>
    <t>Montáž podlahového roštu šroubovaného</t>
  </si>
  <si>
    <t>kus</t>
  </si>
  <si>
    <t>16</t>
  </si>
  <si>
    <t>-2121455210</t>
  </si>
  <si>
    <t>Montáž podlahových konstrukcí podlahových roštů, podlah připevněných šroubováním</t>
  </si>
  <si>
    <t>P</t>
  </si>
  <si>
    <t xml:space="preserve">Poznámka k položce:_x000d_
Montáž původních roštů - 80 ks._x000d_
rozměr 70 x 25 - 100 cm_x000d_
160 ks příchytek </t>
  </si>
  <si>
    <t>3</t>
  </si>
  <si>
    <t>767590840-R</t>
  </si>
  <si>
    <t>Demontáž podlah z podlahových roštů</t>
  </si>
  <si>
    <t>-809935576</t>
  </si>
  <si>
    <t>Demontáž podlahových konstrukcí šroubovaných , nýtovaných nebo svařovaných z podlahových roštů</t>
  </si>
  <si>
    <t>Poznámka k položce:_x000d_
Stávající rošty budou demontovány a uskladněny pro zpětnou montáž._x000d_
Celkem 80 ks.</t>
  </si>
  <si>
    <t>13</t>
  </si>
  <si>
    <t>998767121</t>
  </si>
  <si>
    <t>Přesun hmot tonážní pro zámečnické konstrukce ruční v objektech v do 6 m</t>
  </si>
  <si>
    <t>t</t>
  </si>
  <si>
    <t>-1380835939</t>
  </si>
  <si>
    <t>Přesun hmot pro zámečnické konstrukce stanovený z hmotnosti přesunovaného materiálu vodorovná dopravní vzdálenost do 50 m ruční (bez užití mechanizace) v objektech výšky do 6 m</t>
  </si>
  <si>
    <t>783</t>
  </si>
  <si>
    <t>Dokončovací práce - nátěry</t>
  </si>
  <si>
    <t>783301303</t>
  </si>
  <si>
    <t>Bezoplachové odrezivění zámečnických konstrukcí</t>
  </si>
  <si>
    <t>-1052789964</t>
  </si>
  <si>
    <t>Příprava podkladu zámečnických konstrukcí před provedením nátěru odrezivění odrezovačem bezoplachovým</t>
  </si>
  <si>
    <t>5</t>
  </si>
  <si>
    <t>783301311</t>
  </si>
  <si>
    <t>Odmaštění zámečnických konstrukcí vodou ředitelným odmašťovačem</t>
  </si>
  <si>
    <t>-1629914111</t>
  </si>
  <si>
    <t>Příprava podkladu zámečnických konstrukcí před provedením nátěru odmaštění odmašťovačem vodou ředitelným</t>
  </si>
  <si>
    <t>783301401</t>
  </si>
  <si>
    <t>Ometení zámečnických konstrukcí</t>
  </si>
  <si>
    <t>-138557890</t>
  </si>
  <si>
    <t>Příprava podkladu zámečnických konstrukcí před provedením nátěru ometení</t>
  </si>
  <si>
    <t>7</t>
  </si>
  <si>
    <t>783306809</t>
  </si>
  <si>
    <t>Odstranění nátěru ze zámečnických konstrukcí okartáčováním</t>
  </si>
  <si>
    <t>1181364056</t>
  </si>
  <si>
    <t>Odstranění nátěrů ze zámečnických konstrukcí okartáčováním</t>
  </si>
  <si>
    <t>8</t>
  </si>
  <si>
    <t>783334201</t>
  </si>
  <si>
    <t>Základní antikorozní jednonásobný epoxidový nátěr zámečnických konstrukcí</t>
  </si>
  <si>
    <t>-1724841202</t>
  </si>
  <si>
    <t>Základní antikorozní nátěr zámečnických konstrukcí jednonásobný epoxidový</t>
  </si>
  <si>
    <t>Poznámka k položce:_x000d_
Tloušťka základního nátěru bude min. 100 mikronů.</t>
  </si>
  <si>
    <t>10</t>
  </si>
  <si>
    <t>783347101</t>
  </si>
  <si>
    <t>Krycí jednonásobný polyuretanový nátěr zámečnických konstrukcí</t>
  </si>
  <si>
    <t>-1379946637</t>
  </si>
  <si>
    <t>Krycí nátěr (email) zámečnických konstrukcí jednonásobný polyuretanový</t>
  </si>
  <si>
    <t>Poznámka k položce:_x000d_
Tloušťka vrchního (konečného) nátěru bude min. 140 mikronů.</t>
  </si>
  <si>
    <t>11</t>
  </si>
  <si>
    <t>999-01</t>
  </si>
  <si>
    <t>Zajištění přístupu ke spodní části ocelové konstrukce</t>
  </si>
  <si>
    <t>kpl</t>
  </si>
  <si>
    <t>195577322</t>
  </si>
  <si>
    <t>Zhotovitel si pro přístup ke spodní části ocelové konstrukce zajistí lávku, loďku či ponton. Loďku či ponton je možno spustit na vodu v areálu VD Počáply.</t>
  </si>
  <si>
    <t>999-02</t>
  </si>
  <si>
    <t>Likvidace odpadů</t>
  </si>
  <si>
    <t>797641694</t>
  </si>
  <si>
    <t>Veškeré odpady vzniklé během nátěru (odstraněné části původního nátěru, tryskající médium apod.) budou zachytávány a zlikvidovány dodavatelem.
Položka obsahuje i potřebná technická opatření pro zachycení odstraňovaného nátěru a čistících prostředků.</t>
  </si>
  <si>
    <t>VRN</t>
  </si>
  <si>
    <t>Vedlejší rozpočtové náklady</t>
  </si>
  <si>
    <t>VRN1</t>
  </si>
  <si>
    <t>Průzkumné, zeměměřičské a projektové práce</t>
  </si>
  <si>
    <t>18</t>
  </si>
  <si>
    <t>013284000</t>
  </si>
  <si>
    <t>Pasportizace objektu po provedení prací</t>
  </si>
  <si>
    <t>soubor</t>
  </si>
  <si>
    <t>1024</t>
  </si>
  <si>
    <t>-1398026975</t>
  </si>
  <si>
    <t>Položka obsahuje:
- doložení o měření tloušťek nátěrů
- prohlášení o shodě použitých materiálů
- fotodokumentace
- pasportizaci použitých pozemků a protokolární předání jejich vlastníkům</t>
  </si>
  <si>
    <t>VRN3</t>
  </si>
  <si>
    <t>Zařízení staveniště</t>
  </si>
  <si>
    <t>14</t>
  </si>
  <si>
    <t>030001000</t>
  </si>
  <si>
    <t>-119770483</t>
  </si>
  <si>
    <t>Zařízení staveniště bude po předchozí domluvě s TDS umístěno v areálu MVE.</t>
  </si>
  <si>
    <t>VRN4</t>
  </si>
  <si>
    <t>Inženýrská činnost</t>
  </si>
  <si>
    <t>15</t>
  </si>
  <si>
    <t>040001000R</t>
  </si>
  <si>
    <t>Zpracování Povodňového plánu stavby</t>
  </si>
  <si>
    <t>65633707</t>
  </si>
  <si>
    <t>Poznámka k položce:_x000d_
Zpracování Povodňového plánu stavby vč. projednání.</t>
  </si>
  <si>
    <t>040001000R1</t>
  </si>
  <si>
    <t>Zpracování Havarijního plánu stavby</t>
  </si>
  <si>
    <t>-900889635</t>
  </si>
  <si>
    <t>Poznámka k položce:_x000d_
Zpracování Havarijního plánu stavby vč. projednání.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</si>
</sst>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006/2025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Loučná, Počaply, oprava nátěrů lávky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MVE Počaply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14. 10. 2025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Povodí Labe, státní podnik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'006-2025 - Loučná, Počapl...'!J28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'006-2025 - Loučná, Počapl...'!P121</f>
        <v>0</v>
      </c>
      <c r="AV95" s="124">
        <f>'006-2025 - Loučná, Počapl...'!J31</f>
        <v>0</v>
      </c>
      <c r="AW95" s="124">
        <f>'006-2025 - Loučná, Počapl...'!J32</f>
        <v>0</v>
      </c>
      <c r="AX95" s="124">
        <f>'006-2025 - Loučná, Počapl...'!J33</f>
        <v>0</v>
      </c>
      <c r="AY95" s="124">
        <f>'006-2025 - Loučná, Počapl...'!J34</f>
        <v>0</v>
      </c>
      <c r="AZ95" s="124">
        <f>'006-2025 - Loučná, Počapl...'!F31</f>
        <v>0</v>
      </c>
      <c r="BA95" s="124">
        <f>'006-2025 - Loučná, Počapl...'!F32</f>
        <v>0</v>
      </c>
      <c r="BB95" s="124">
        <f>'006-2025 - Loučná, Počapl...'!F33</f>
        <v>0</v>
      </c>
      <c r="BC95" s="124">
        <f>'006-2025 - Loučná, Počapl...'!F34</f>
        <v>0</v>
      </c>
      <c r="BD95" s="126">
        <f>'006-2025 - Loučná, Počapl...'!F35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c5kDsSKkWg0fntypr0oQTCKebUqxLvgFu9GE6WY+L2bVJ/XcBwT55/duxVHQ0ixzdq+DPYh7Sp9Jxm1pYrjdsw==" hashValue="whq3E/z41PlX5/ADbq81rPyKQsPXMcCB0x4XwIJFr/D9HDEysMhbucIJwWSuflvae2j7cEDztLim99LGmOSlM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6-2025 - Loučná, Počap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14. 10. 2025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27</v>
      </c>
      <c r="F13" s="35"/>
      <c r="G13" s="35"/>
      <c r="H13" s="35"/>
      <c r="I13" s="132" t="s">
        <v>28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29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28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31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28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34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28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ROUND(J121,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ROUND((SUM(BE121:BE168)),  2)</f>
        <v>0</v>
      </c>
      <c r="G31" s="35"/>
      <c r="H31" s="35"/>
      <c r="I31" s="146">
        <v>0.20999999999999999</v>
      </c>
      <c r="J31" s="145">
        <f>ROUND(((SUM(BE121:BE168))*I31),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ROUND((SUM(BF121:BF168)),  2)</f>
        <v>0</v>
      </c>
      <c r="G32" s="35"/>
      <c r="H32" s="35"/>
      <c r="I32" s="146">
        <v>0.12</v>
      </c>
      <c r="J32" s="145">
        <f>ROUND(((SUM(BF121:BF168))*I32),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ROUND((SUM(BG121:BG168)),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ROUND((SUM(BH121:BH168)),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ROUND((SUM(BI121:BI168)),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3" t="str">
        <f>E7</f>
        <v>Loučná, Počaply, oprava nátěrů lávky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7"/>
      <c r="E87" s="37"/>
      <c r="F87" s="24" t="str">
        <f>F10</f>
        <v>MVE Počaply</v>
      </c>
      <c r="G87" s="37"/>
      <c r="H87" s="37"/>
      <c r="I87" s="29" t="s">
        <v>22</v>
      </c>
      <c r="J87" s="76" t="str">
        <f>IF(J10="","",J10)</f>
        <v>14. 10. 2025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Povodí Labe, státní podnik</v>
      </c>
      <c r="G89" s="37"/>
      <c r="H89" s="37"/>
      <c r="I89" s="29" t="s">
        <v>31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J121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J122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J123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69"/>
      <c r="C97" s="170"/>
      <c r="D97" s="171" t="s">
        <v>92</v>
      </c>
      <c r="E97" s="172"/>
      <c r="F97" s="172"/>
      <c r="G97" s="172"/>
      <c r="H97" s="172"/>
      <c r="I97" s="172"/>
      <c r="J97" s="173">
        <f>J126</f>
        <v>0</v>
      </c>
      <c r="K97" s="170"/>
      <c r="L97" s="17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J127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J136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9"/>
      <c r="C100" s="170"/>
      <c r="D100" s="171" t="s">
        <v>95</v>
      </c>
      <c r="E100" s="172"/>
      <c r="F100" s="172"/>
      <c r="G100" s="172"/>
      <c r="H100" s="172"/>
      <c r="I100" s="172"/>
      <c r="J100" s="173">
        <f>J155</f>
        <v>0</v>
      </c>
      <c r="K100" s="170"/>
      <c r="L100" s="17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J156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J159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J162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99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E7</f>
        <v>Loučná, Počaply, oprava nátěrů lávky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F10</f>
        <v>MVE Počaply</v>
      </c>
      <c r="G115" s="37"/>
      <c r="H115" s="37"/>
      <c r="I115" s="29" t="s">
        <v>22</v>
      </c>
      <c r="J115" s="76" t="str">
        <f>IF(J10="","",J10)</f>
        <v>14. 10. 2025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E13</f>
        <v>Povodí Labe, státní podnik</v>
      </c>
      <c r="G117" s="37"/>
      <c r="H117" s="37"/>
      <c r="I117" s="29" t="s">
        <v>31</v>
      </c>
      <c r="J117" s="33" t="str">
        <f>E19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29</v>
      </c>
      <c r="D118" s="37"/>
      <c r="E118" s="37"/>
      <c r="F118" s="24" t="str">
        <f>IF(E16="","",E16)</f>
        <v>Vyplň údaj</v>
      </c>
      <c r="G118" s="37"/>
      <c r="H118" s="37"/>
      <c r="I118" s="29" t="s">
        <v>34</v>
      </c>
      <c r="J118" s="33" t="str">
        <f>E22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1"/>
      <c r="B120" s="182"/>
      <c r="C120" s="183" t="s">
        <v>100</v>
      </c>
      <c r="D120" s="184" t="s">
        <v>61</v>
      </c>
      <c r="E120" s="184" t="s">
        <v>57</v>
      </c>
      <c r="F120" s="184" t="s">
        <v>58</v>
      </c>
      <c r="G120" s="184" t="s">
        <v>101</v>
      </c>
      <c r="H120" s="184" t="s">
        <v>102</v>
      </c>
      <c r="I120" s="184" t="s">
        <v>103</v>
      </c>
      <c r="J120" s="184" t="s">
        <v>87</v>
      </c>
      <c r="K120" s="185" t="s">
        <v>104</v>
      </c>
      <c r="L120" s="186"/>
      <c r="M120" s="97" t="s">
        <v>1</v>
      </c>
      <c r="N120" s="98" t="s">
        <v>40</v>
      </c>
      <c r="O120" s="98" t="s">
        <v>105</v>
      </c>
      <c r="P120" s="98" t="s">
        <v>106</v>
      </c>
      <c r="Q120" s="98" t="s">
        <v>107</v>
      </c>
      <c r="R120" s="98" t="s">
        <v>108</v>
      </c>
      <c r="S120" s="98" t="s">
        <v>109</v>
      </c>
      <c r="T120" s="99" t="s">
        <v>110</v>
      </c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</row>
    <row r="121" s="2" customFormat="1" ht="22.8" customHeight="1">
      <c r="A121" s="35"/>
      <c r="B121" s="36"/>
      <c r="C121" s="104" t="s">
        <v>111</v>
      </c>
      <c r="D121" s="37"/>
      <c r="E121" s="37"/>
      <c r="F121" s="37"/>
      <c r="G121" s="37"/>
      <c r="H121" s="37"/>
      <c r="I121" s="37"/>
      <c r="J121" s="187">
        <f>BK121</f>
        <v>0</v>
      </c>
      <c r="K121" s="37"/>
      <c r="L121" s="41"/>
      <c r="M121" s="100"/>
      <c r="N121" s="188"/>
      <c r="O121" s="101"/>
      <c r="P121" s="189">
        <f>P122+P126+P155</f>
        <v>0</v>
      </c>
      <c r="Q121" s="101"/>
      <c r="R121" s="189">
        <f>R122+R126+R155</f>
        <v>0.091900000000000009</v>
      </c>
      <c r="S121" s="101"/>
      <c r="T121" s="190">
        <f>T122+T126+T155</f>
        <v>0.80000000000000004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75</v>
      </c>
      <c r="AU121" s="14" t="s">
        <v>89</v>
      </c>
      <c r="BK121" s="191">
        <f>BK122+BK126+BK155</f>
        <v>0</v>
      </c>
    </row>
    <row r="122" s="12" customFormat="1" ht="25.92" customHeight="1">
      <c r="A122" s="12"/>
      <c r="B122" s="192"/>
      <c r="C122" s="193"/>
      <c r="D122" s="194" t="s">
        <v>75</v>
      </c>
      <c r="E122" s="195" t="s">
        <v>112</v>
      </c>
      <c r="F122" s="195" t="s">
        <v>113</v>
      </c>
      <c r="G122" s="193"/>
      <c r="H122" s="193"/>
      <c r="I122" s="196"/>
      <c r="J122" s="197">
        <f>BK122</f>
        <v>0</v>
      </c>
      <c r="K122" s="193"/>
      <c r="L122" s="198"/>
      <c r="M122" s="199"/>
      <c r="N122" s="200"/>
      <c r="O122" s="200"/>
      <c r="P122" s="201">
        <f>P123</f>
        <v>0</v>
      </c>
      <c r="Q122" s="200"/>
      <c r="R122" s="201">
        <f>R123</f>
        <v>0</v>
      </c>
      <c r="S122" s="200"/>
      <c r="T122" s="202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3" t="s">
        <v>81</v>
      </c>
      <c r="AT122" s="204" t="s">
        <v>75</v>
      </c>
      <c r="AU122" s="204" t="s">
        <v>76</v>
      </c>
      <c r="AY122" s="203" t="s">
        <v>114</v>
      </c>
      <c r="BK122" s="205">
        <f>BK123</f>
        <v>0</v>
      </c>
    </row>
    <row r="123" s="12" customFormat="1" ht="22.8" customHeight="1">
      <c r="A123" s="12"/>
      <c r="B123" s="192"/>
      <c r="C123" s="193"/>
      <c r="D123" s="194" t="s">
        <v>75</v>
      </c>
      <c r="E123" s="206" t="s">
        <v>115</v>
      </c>
      <c r="F123" s="206" t="s">
        <v>116</v>
      </c>
      <c r="G123" s="193"/>
      <c r="H123" s="193"/>
      <c r="I123" s="196"/>
      <c r="J123" s="207">
        <f>BK123</f>
        <v>0</v>
      </c>
      <c r="K123" s="193"/>
      <c r="L123" s="198"/>
      <c r="M123" s="199"/>
      <c r="N123" s="200"/>
      <c r="O123" s="200"/>
      <c r="P123" s="201">
        <f>SUM(P124:P125)</f>
        <v>0</v>
      </c>
      <c r="Q123" s="200"/>
      <c r="R123" s="201">
        <f>SUM(R124:R125)</f>
        <v>0</v>
      </c>
      <c r="S123" s="200"/>
      <c r="T123" s="20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81</v>
      </c>
      <c r="AT123" s="204" t="s">
        <v>75</v>
      </c>
      <c r="AU123" s="204" t="s">
        <v>81</v>
      </c>
      <c r="AY123" s="203" t="s">
        <v>114</v>
      </c>
      <c r="BK123" s="205">
        <f>SUM(BK124:BK125)</f>
        <v>0</v>
      </c>
    </row>
    <row r="124" s="2" customFormat="1" ht="16.5" customHeight="1">
      <c r="A124" s="35"/>
      <c r="B124" s="36"/>
      <c r="C124" s="208" t="s">
        <v>81</v>
      </c>
      <c r="D124" s="208" t="s">
        <v>117</v>
      </c>
      <c r="E124" s="209" t="s">
        <v>118</v>
      </c>
      <c r="F124" s="210" t="s">
        <v>119</v>
      </c>
      <c r="G124" s="211" t="s">
        <v>120</v>
      </c>
      <c r="H124" s="212">
        <v>280</v>
      </c>
      <c r="I124" s="213"/>
      <c r="J124" s="214">
        <f>ROUND(I124*H124,2)</f>
        <v>0</v>
      </c>
      <c r="K124" s="210" t="s">
        <v>121</v>
      </c>
      <c r="L124" s="41"/>
      <c r="M124" s="215" t="s">
        <v>1</v>
      </c>
      <c r="N124" s="216" t="s">
        <v>41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9" t="s">
        <v>122</v>
      </c>
      <c r="AT124" s="219" t="s">
        <v>117</v>
      </c>
      <c r="AU124" s="219" t="s">
        <v>83</v>
      </c>
      <c r="AY124" s="14" t="s">
        <v>114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14" t="s">
        <v>81</v>
      </c>
      <c r="BK124" s="220">
        <f>ROUND(I124*H124,2)</f>
        <v>0</v>
      </c>
      <c r="BL124" s="14" t="s">
        <v>122</v>
      </c>
      <c r="BM124" s="219" t="s">
        <v>123</v>
      </c>
    </row>
    <row r="125" s="2" customFormat="1">
      <c r="A125" s="35"/>
      <c r="B125" s="36"/>
      <c r="C125" s="37"/>
      <c r="D125" s="221" t="s">
        <v>124</v>
      </c>
      <c r="E125" s="37"/>
      <c r="F125" s="222" t="s">
        <v>125</v>
      </c>
      <c r="G125" s="37"/>
      <c r="H125" s="37"/>
      <c r="I125" s="223"/>
      <c r="J125" s="37"/>
      <c r="K125" s="37"/>
      <c r="L125" s="41"/>
      <c r="M125" s="224"/>
      <c r="N125" s="225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124</v>
      </c>
      <c r="AU125" s="14" t="s">
        <v>83</v>
      </c>
    </row>
    <row r="126" s="12" customFormat="1" ht="25.92" customHeight="1">
      <c r="A126" s="12"/>
      <c r="B126" s="192"/>
      <c r="C126" s="193"/>
      <c r="D126" s="194" t="s">
        <v>75</v>
      </c>
      <c r="E126" s="195" t="s">
        <v>126</v>
      </c>
      <c r="F126" s="195" t="s">
        <v>127</v>
      </c>
      <c r="G126" s="193"/>
      <c r="H126" s="193"/>
      <c r="I126" s="196"/>
      <c r="J126" s="197">
        <f>BK126</f>
        <v>0</v>
      </c>
      <c r="K126" s="193"/>
      <c r="L126" s="198"/>
      <c r="M126" s="199"/>
      <c r="N126" s="200"/>
      <c r="O126" s="200"/>
      <c r="P126" s="201">
        <f>P127+P136</f>
        <v>0</v>
      </c>
      <c r="Q126" s="200"/>
      <c r="R126" s="201">
        <f>R127+R136</f>
        <v>0.091900000000000009</v>
      </c>
      <c r="S126" s="200"/>
      <c r="T126" s="202">
        <f>T127+T136</f>
        <v>0.80000000000000004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3" t="s">
        <v>83</v>
      </c>
      <c r="AT126" s="204" t="s">
        <v>75</v>
      </c>
      <c r="AU126" s="204" t="s">
        <v>76</v>
      </c>
      <c r="AY126" s="203" t="s">
        <v>114</v>
      </c>
      <c r="BK126" s="205">
        <f>BK127+BK136</f>
        <v>0</v>
      </c>
    </row>
    <row r="127" s="12" customFormat="1" ht="22.8" customHeight="1">
      <c r="A127" s="12"/>
      <c r="B127" s="192"/>
      <c r="C127" s="193"/>
      <c r="D127" s="194" t="s">
        <v>75</v>
      </c>
      <c r="E127" s="206" t="s">
        <v>128</v>
      </c>
      <c r="F127" s="206" t="s">
        <v>129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SUM(P128:P135)</f>
        <v>0</v>
      </c>
      <c r="Q127" s="200"/>
      <c r="R127" s="201">
        <f>SUM(R128:R135)</f>
        <v>0.0016000000000000001</v>
      </c>
      <c r="S127" s="200"/>
      <c r="T127" s="202">
        <f>SUM(T128:T135)</f>
        <v>0.80000000000000004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83</v>
      </c>
      <c r="AT127" s="204" t="s">
        <v>75</v>
      </c>
      <c r="AU127" s="204" t="s">
        <v>81</v>
      </c>
      <c r="AY127" s="203" t="s">
        <v>114</v>
      </c>
      <c r="BK127" s="205">
        <f>SUM(BK128:BK135)</f>
        <v>0</v>
      </c>
    </row>
    <row r="128" s="2" customFormat="1" ht="16.5" customHeight="1">
      <c r="A128" s="35"/>
      <c r="B128" s="36"/>
      <c r="C128" s="208" t="s">
        <v>83</v>
      </c>
      <c r="D128" s="208" t="s">
        <v>117</v>
      </c>
      <c r="E128" s="209" t="s">
        <v>130</v>
      </c>
      <c r="F128" s="210" t="s">
        <v>131</v>
      </c>
      <c r="G128" s="211" t="s">
        <v>132</v>
      </c>
      <c r="H128" s="212">
        <v>80</v>
      </c>
      <c r="I128" s="213"/>
      <c r="J128" s="214">
        <f>ROUND(I128*H128,2)</f>
        <v>0</v>
      </c>
      <c r="K128" s="210" t="s">
        <v>1</v>
      </c>
      <c r="L128" s="41"/>
      <c r="M128" s="215" t="s">
        <v>1</v>
      </c>
      <c r="N128" s="216" t="s">
        <v>41</v>
      </c>
      <c r="O128" s="88"/>
      <c r="P128" s="217">
        <f>O128*H128</f>
        <v>0</v>
      </c>
      <c r="Q128" s="217">
        <v>2.0000000000000002E-05</v>
      </c>
      <c r="R128" s="217">
        <f>Q128*H128</f>
        <v>0.0016000000000000001</v>
      </c>
      <c r="S128" s="217">
        <v>0</v>
      </c>
      <c r="T128" s="218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9" t="s">
        <v>133</v>
      </c>
      <c r="AT128" s="219" t="s">
        <v>117</v>
      </c>
      <c r="AU128" s="219" t="s">
        <v>83</v>
      </c>
      <c r="AY128" s="14" t="s">
        <v>114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14" t="s">
        <v>81</v>
      </c>
      <c r="BK128" s="220">
        <f>ROUND(I128*H128,2)</f>
        <v>0</v>
      </c>
      <c r="BL128" s="14" t="s">
        <v>133</v>
      </c>
      <c r="BM128" s="219" t="s">
        <v>134</v>
      </c>
    </row>
    <row r="129" s="2" customFormat="1">
      <c r="A129" s="35"/>
      <c r="B129" s="36"/>
      <c r="C129" s="37"/>
      <c r="D129" s="221" t="s">
        <v>124</v>
      </c>
      <c r="E129" s="37"/>
      <c r="F129" s="222" t="s">
        <v>135</v>
      </c>
      <c r="G129" s="37"/>
      <c r="H129" s="37"/>
      <c r="I129" s="223"/>
      <c r="J129" s="37"/>
      <c r="K129" s="37"/>
      <c r="L129" s="41"/>
      <c r="M129" s="224"/>
      <c r="N129" s="225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124</v>
      </c>
      <c r="AU129" s="14" t="s">
        <v>83</v>
      </c>
    </row>
    <row r="130" s="2" customFormat="1">
      <c r="A130" s="35"/>
      <c r="B130" s="36"/>
      <c r="C130" s="37"/>
      <c r="D130" s="221" t="s">
        <v>136</v>
      </c>
      <c r="E130" s="37"/>
      <c r="F130" s="226" t="s">
        <v>137</v>
      </c>
      <c r="G130" s="37"/>
      <c r="H130" s="37"/>
      <c r="I130" s="223"/>
      <c r="J130" s="37"/>
      <c r="K130" s="37"/>
      <c r="L130" s="41"/>
      <c r="M130" s="224"/>
      <c r="N130" s="225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136</v>
      </c>
      <c r="AU130" s="14" t="s">
        <v>83</v>
      </c>
    </row>
    <row r="131" s="2" customFormat="1" ht="16.5" customHeight="1">
      <c r="A131" s="35"/>
      <c r="B131" s="36"/>
      <c r="C131" s="208" t="s">
        <v>138</v>
      </c>
      <c r="D131" s="208" t="s">
        <v>117</v>
      </c>
      <c r="E131" s="209" t="s">
        <v>139</v>
      </c>
      <c r="F131" s="210" t="s">
        <v>140</v>
      </c>
      <c r="G131" s="211" t="s">
        <v>132</v>
      </c>
      <c r="H131" s="212">
        <v>80</v>
      </c>
      <c r="I131" s="213"/>
      <c r="J131" s="214">
        <f>ROUND(I131*H131,2)</f>
        <v>0</v>
      </c>
      <c r="K131" s="210" t="s">
        <v>1</v>
      </c>
      <c r="L131" s="41"/>
      <c r="M131" s="215" t="s">
        <v>1</v>
      </c>
      <c r="N131" s="216" t="s">
        <v>41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0.01</v>
      </c>
      <c r="T131" s="218">
        <f>S131*H131</f>
        <v>0.80000000000000004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9" t="s">
        <v>133</v>
      </c>
      <c r="AT131" s="219" t="s">
        <v>117</v>
      </c>
      <c r="AU131" s="219" t="s">
        <v>83</v>
      </c>
      <c r="AY131" s="14" t="s">
        <v>114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4" t="s">
        <v>81</v>
      </c>
      <c r="BK131" s="220">
        <f>ROUND(I131*H131,2)</f>
        <v>0</v>
      </c>
      <c r="BL131" s="14" t="s">
        <v>133</v>
      </c>
      <c r="BM131" s="219" t="s">
        <v>141</v>
      </c>
    </row>
    <row r="132" s="2" customFormat="1">
      <c r="A132" s="35"/>
      <c r="B132" s="36"/>
      <c r="C132" s="37"/>
      <c r="D132" s="221" t="s">
        <v>124</v>
      </c>
      <c r="E132" s="37"/>
      <c r="F132" s="222" t="s">
        <v>142</v>
      </c>
      <c r="G132" s="37"/>
      <c r="H132" s="37"/>
      <c r="I132" s="223"/>
      <c r="J132" s="37"/>
      <c r="K132" s="37"/>
      <c r="L132" s="41"/>
      <c r="M132" s="224"/>
      <c r="N132" s="225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124</v>
      </c>
      <c r="AU132" s="14" t="s">
        <v>83</v>
      </c>
    </row>
    <row r="133" s="2" customFormat="1">
      <c r="A133" s="35"/>
      <c r="B133" s="36"/>
      <c r="C133" s="37"/>
      <c r="D133" s="221" t="s">
        <v>136</v>
      </c>
      <c r="E133" s="37"/>
      <c r="F133" s="226" t="s">
        <v>143</v>
      </c>
      <c r="G133" s="37"/>
      <c r="H133" s="37"/>
      <c r="I133" s="223"/>
      <c r="J133" s="37"/>
      <c r="K133" s="37"/>
      <c r="L133" s="41"/>
      <c r="M133" s="224"/>
      <c r="N133" s="225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136</v>
      </c>
      <c r="AU133" s="14" t="s">
        <v>83</v>
      </c>
    </row>
    <row r="134" s="2" customFormat="1" ht="24.15" customHeight="1">
      <c r="A134" s="35"/>
      <c r="B134" s="36"/>
      <c r="C134" s="208" t="s">
        <v>144</v>
      </c>
      <c r="D134" s="208" t="s">
        <v>117</v>
      </c>
      <c r="E134" s="209" t="s">
        <v>145</v>
      </c>
      <c r="F134" s="210" t="s">
        <v>146</v>
      </c>
      <c r="G134" s="211" t="s">
        <v>147</v>
      </c>
      <c r="H134" s="212">
        <v>8.4000000000000004</v>
      </c>
      <c r="I134" s="213"/>
      <c r="J134" s="214">
        <f>ROUND(I134*H134,2)</f>
        <v>0</v>
      </c>
      <c r="K134" s="210" t="s">
        <v>121</v>
      </c>
      <c r="L134" s="41"/>
      <c r="M134" s="215" t="s">
        <v>1</v>
      </c>
      <c r="N134" s="216" t="s">
        <v>41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9" t="s">
        <v>133</v>
      </c>
      <c r="AT134" s="219" t="s">
        <v>117</v>
      </c>
      <c r="AU134" s="219" t="s">
        <v>83</v>
      </c>
      <c r="AY134" s="14" t="s">
        <v>114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4" t="s">
        <v>81</v>
      </c>
      <c r="BK134" s="220">
        <f>ROUND(I134*H134,2)</f>
        <v>0</v>
      </c>
      <c r="BL134" s="14" t="s">
        <v>133</v>
      </c>
      <c r="BM134" s="219" t="s">
        <v>148</v>
      </c>
    </row>
    <row r="135" s="2" customFormat="1">
      <c r="A135" s="35"/>
      <c r="B135" s="36"/>
      <c r="C135" s="37"/>
      <c r="D135" s="221" t="s">
        <v>124</v>
      </c>
      <c r="E135" s="37"/>
      <c r="F135" s="222" t="s">
        <v>149</v>
      </c>
      <c r="G135" s="37"/>
      <c r="H135" s="37"/>
      <c r="I135" s="223"/>
      <c r="J135" s="37"/>
      <c r="K135" s="37"/>
      <c r="L135" s="41"/>
      <c r="M135" s="224"/>
      <c r="N135" s="225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124</v>
      </c>
      <c r="AU135" s="14" t="s">
        <v>83</v>
      </c>
    </row>
    <row r="136" s="12" customFormat="1" ht="22.8" customHeight="1">
      <c r="A136" s="12"/>
      <c r="B136" s="192"/>
      <c r="C136" s="193"/>
      <c r="D136" s="194" t="s">
        <v>75</v>
      </c>
      <c r="E136" s="206" t="s">
        <v>150</v>
      </c>
      <c r="F136" s="206" t="s">
        <v>151</v>
      </c>
      <c r="G136" s="193"/>
      <c r="H136" s="193"/>
      <c r="I136" s="196"/>
      <c r="J136" s="207">
        <f>BK136</f>
        <v>0</v>
      </c>
      <c r="K136" s="193"/>
      <c r="L136" s="198"/>
      <c r="M136" s="199"/>
      <c r="N136" s="200"/>
      <c r="O136" s="200"/>
      <c r="P136" s="201">
        <f>SUM(P137:P154)</f>
        <v>0</v>
      </c>
      <c r="Q136" s="200"/>
      <c r="R136" s="201">
        <f>SUM(R137:R154)</f>
        <v>0.090300000000000005</v>
      </c>
      <c r="S136" s="200"/>
      <c r="T136" s="202">
        <f>SUM(T137:T154)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3" t="s">
        <v>83</v>
      </c>
      <c r="AT136" s="204" t="s">
        <v>75</v>
      </c>
      <c r="AU136" s="204" t="s">
        <v>81</v>
      </c>
      <c r="AY136" s="203" t="s">
        <v>114</v>
      </c>
      <c r="BK136" s="205">
        <f>SUM(BK137:BK154)</f>
        <v>0</v>
      </c>
    </row>
    <row r="137" s="2" customFormat="1" ht="16.5" customHeight="1">
      <c r="A137" s="35"/>
      <c r="B137" s="36"/>
      <c r="C137" s="208" t="s">
        <v>122</v>
      </c>
      <c r="D137" s="208" t="s">
        <v>117</v>
      </c>
      <c r="E137" s="209" t="s">
        <v>152</v>
      </c>
      <c r="F137" s="210" t="s">
        <v>153</v>
      </c>
      <c r="G137" s="211" t="s">
        <v>120</v>
      </c>
      <c r="H137" s="212">
        <v>50</v>
      </c>
      <c r="I137" s="213"/>
      <c r="J137" s="214">
        <f>ROUND(I137*H137,2)</f>
        <v>0</v>
      </c>
      <c r="K137" s="210" t="s">
        <v>121</v>
      </c>
      <c r="L137" s="41"/>
      <c r="M137" s="215" t="s">
        <v>1</v>
      </c>
      <c r="N137" s="216" t="s">
        <v>41</v>
      </c>
      <c r="O137" s="88"/>
      <c r="P137" s="217">
        <f>O137*H137</f>
        <v>0</v>
      </c>
      <c r="Q137" s="217">
        <v>6.9999999999999994E-05</v>
      </c>
      <c r="R137" s="217">
        <f>Q137*H137</f>
        <v>0.0034999999999999996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133</v>
      </c>
      <c r="AT137" s="219" t="s">
        <v>117</v>
      </c>
      <c r="AU137" s="219" t="s">
        <v>83</v>
      </c>
      <c r="AY137" s="14" t="s">
        <v>114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81</v>
      </c>
      <c r="BK137" s="220">
        <f>ROUND(I137*H137,2)</f>
        <v>0</v>
      </c>
      <c r="BL137" s="14" t="s">
        <v>133</v>
      </c>
      <c r="BM137" s="219" t="s">
        <v>154</v>
      </c>
    </row>
    <row r="138" s="2" customFormat="1">
      <c r="A138" s="35"/>
      <c r="B138" s="36"/>
      <c r="C138" s="37"/>
      <c r="D138" s="221" t="s">
        <v>124</v>
      </c>
      <c r="E138" s="37"/>
      <c r="F138" s="222" t="s">
        <v>155</v>
      </c>
      <c r="G138" s="37"/>
      <c r="H138" s="37"/>
      <c r="I138" s="223"/>
      <c r="J138" s="37"/>
      <c r="K138" s="37"/>
      <c r="L138" s="41"/>
      <c r="M138" s="224"/>
      <c r="N138" s="225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124</v>
      </c>
      <c r="AU138" s="14" t="s">
        <v>83</v>
      </c>
    </row>
    <row r="139" s="2" customFormat="1" ht="24.15" customHeight="1">
      <c r="A139" s="35"/>
      <c r="B139" s="36"/>
      <c r="C139" s="208" t="s">
        <v>156</v>
      </c>
      <c r="D139" s="208" t="s">
        <v>117</v>
      </c>
      <c r="E139" s="209" t="s">
        <v>157</v>
      </c>
      <c r="F139" s="210" t="s">
        <v>158</v>
      </c>
      <c r="G139" s="211" t="s">
        <v>120</v>
      </c>
      <c r="H139" s="212">
        <v>280</v>
      </c>
      <c r="I139" s="213"/>
      <c r="J139" s="214">
        <f>ROUND(I139*H139,2)</f>
        <v>0</v>
      </c>
      <c r="K139" s="210" t="s">
        <v>121</v>
      </c>
      <c r="L139" s="41"/>
      <c r="M139" s="215" t="s">
        <v>1</v>
      </c>
      <c r="N139" s="216" t="s">
        <v>41</v>
      </c>
      <c r="O139" s="88"/>
      <c r="P139" s="217">
        <f>O139*H139</f>
        <v>0</v>
      </c>
      <c r="Q139" s="217">
        <v>8.0000000000000007E-05</v>
      </c>
      <c r="R139" s="217">
        <f>Q139*H139</f>
        <v>0.022400000000000003</v>
      </c>
      <c r="S139" s="217">
        <v>0</v>
      </c>
      <c r="T139" s="21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9" t="s">
        <v>133</v>
      </c>
      <c r="AT139" s="219" t="s">
        <v>117</v>
      </c>
      <c r="AU139" s="219" t="s">
        <v>83</v>
      </c>
      <c r="AY139" s="14" t="s">
        <v>114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4" t="s">
        <v>81</v>
      </c>
      <c r="BK139" s="220">
        <f>ROUND(I139*H139,2)</f>
        <v>0</v>
      </c>
      <c r="BL139" s="14" t="s">
        <v>133</v>
      </c>
      <c r="BM139" s="219" t="s">
        <v>159</v>
      </c>
    </row>
    <row r="140" s="2" customFormat="1">
      <c r="A140" s="35"/>
      <c r="B140" s="36"/>
      <c r="C140" s="37"/>
      <c r="D140" s="221" t="s">
        <v>124</v>
      </c>
      <c r="E140" s="37"/>
      <c r="F140" s="222" t="s">
        <v>160</v>
      </c>
      <c r="G140" s="37"/>
      <c r="H140" s="37"/>
      <c r="I140" s="223"/>
      <c r="J140" s="37"/>
      <c r="K140" s="37"/>
      <c r="L140" s="41"/>
      <c r="M140" s="224"/>
      <c r="N140" s="225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124</v>
      </c>
      <c r="AU140" s="14" t="s">
        <v>83</v>
      </c>
    </row>
    <row r="141" s="2" customFormat="1" ht="16.5" customHeight="1">
      <c r="A141" s="35"/>
      <c r="B141" s="36"/>
      <c r="C141" s="208" t="s">
        <v>115</v>
      </c>
      <c r="D141" s="208" t="s">
        <v>117</v>
      </c>
      <c r="E141" s="209" t="s">
        <v>161</v>
      </c>
      <c r="F141" s="210" t="s">
        <v>162</v>
      </c>
      <c r="G141" s="211" t="s">
        <v>120</v>
      </c>
      <c r="H141" s="212">
        <v>280</v>
      </c>
      <c r="I141" s="213"/>
      <c r="J141" s="214">
        <f>ROUND(I141*H141,2)</f>
        <v>0</v>
      </c>
      <c r="K141" s="210" t="s">
        <v>121</v>
      </c>
      <c r="L141" s="41"/>
      <c r="M141" s="215" t="s">
        <v>1</v>
      </c>
      <c r="N141" s="216" t="s">
        <v>41</v>
      </c>
      <c r="O141" s="88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9" t="s">
        <v>133</v>
      </c>
      <c r="AT141" s="219" t="s">
        <v>117</v>
      </c>
      <c r="AU141" s="219" t="s">
        <v>83</v>
      </c>
      <c r="AY141" s="14" t="s">
        <v>114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4" t="s">
        <v>81</v>
      </c>
      <c r="BK141" s="220">
        <f>ROUND(I141*H141,2)</f>
        <v>0</v>
      </c>
      <c r="BL141" s="14" t="s">
        <v>133</v>
      </c>
      <c r="BM141" s="219" t="s">
        <v>163</v>
      </c>
    </row>
    <row r="142" s="2" customFormat="1">
      <c r="A142" s="35"/>
      <c r="B142" s="36"/>
      <c r="C142" s="37"/>
      <c r="D142" s="221" t="s">
        <v>124</v>
      </c>
      <c r="E142" s="37"/>
      <c r="F142" s="222" t="s">
        <v>164</v>
      </c>
      <c r="G142" s="37"/>
      <c r="H142" s="37"/>
      <c r="I142" s="223"/>
      <c r="J142" s="37"/>
      <c r="K142" s="37"/>
      <c r="L142" s="41"/>
      <c r="M142" s="224"/>
      <c r="N142" s="225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124</v>
      </c>
      <c r="AU142" s="14" t="s">
        <v>83</v>
      </c>
    </row>
    <row r="143" s="2" customFormat="1" ht="24.15" customHeight="1">
      <c r="A143" s="35"/>
      <c r="B143" s="36"/>
      <c r="C143" s="208" t="s">
        <v>165</v>
      </c>
      <c r="D143" s="208" t="s">
        <v>117</v>
      </c>
      <c r="E143" s="209" t="s">
        <v>166</v>
      </c>
      <c r="F143" s="210" t="s">
        <v>167</v>
      </c>
      <c r="G143" s="211" t="s">
        <v>120</v>
      </c>
      <c r="H143" s="212">
        <v>50</v>
      </c>
      <c r="I143" s="213"/>
      <c r="J143" s="214">
        <f>ROUND(I143*H143,2)</f>
        <v>0</v>
      </c>
      <c r="K143" s="210" t="s">
        <v>121</v>
      </c>
      <c r="L143" s="41"/>
      <c r="M143" s="215" t="s">
        <v>1</v>
      </c>
      <c r="N143" s="216" t="s">
        <v>41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133</v>
      </c>
      <c r="AT143" s="219" t="s">
        <v>117</v>
      </c>
      <c r="AU143" s="219" t="s">
        <v>83</v>
      </c>
      <c r="AY143" s="14" t="s">
        <v>114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81</v>
      </c>
      <c r="BK143" s="220">
        <f>ROUND(I143*H143,2)</f>
        <v>0</v>
      </c>
      <c r="BL143" s="14" t="s">
        <v>133</v>
      </c>
      <c r="BM143" s="219" t="s">
        <v>168</v>
      </c>
    </row>
    <row r="144" s="2" customFormat="1">
      <c r="A144" s="35"/>
      <c r="B144" s="36"/>
      <c r="C144" s="37"/>
      <c r="D144" s="221" t="s">
        <v>124</v>
      </c>
      <c r="E144" s="37"/>
      <c r="F144" s="222" t="s">
        <v>169</v>
      </c>
      <c r="G144" s="37"/>
      <c r="H144" s="37"/>
      <c r="I144" s="223"/>
      <c r="J144" s="37"/>
      <c r="K144" s="37"/>
      <c r="L144" s="41"/>
      <c r="M144" s="224"/>
      <c r="N144" s="225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124</v>
      </c>
      <c r="AU144" s="14" t="s">
        <v>83</v>
      </c>
    </row>
    <row r="145" s="2" customFormat="1" ht="24.15" customHeight="1">
      <c r="A145" s="35"/>
      <c r="B145" s="36"/>
      <c r="C145" s="208" t="s">
        <v>170</v>
      </c>
      <c r="D145" s="208" t="s">
        <v>117</v>
      </c>
      <c r="E145" s="209" t="s">
        <v>171</v>
      </c>
      <c r="F145" s="210" t="s">
        <v>172</v>
      </c>
      <c r="G145" s="211" t="s">
        <v>120</v>
      </c>
      <c r="H145" s="212">
        <v>280</v>
      </c>
      <c r="I145" s="213"/>
      <c r="J145" s="214">
        <f>ROUND(I145*H145,2)</f>
        <v>0</v>
      </c>
      <c r="K145" s="210" t="s">
        <v>121</v>
      </c>
      <c r="L145" s="41"/>
      <c r="M145" s="215" t="s">
        <v>1</v>
      </c>
      <c r="N145" s="216" t="s">
        <v>41</v>
      </c>
      <c r="O145" s="88"/>
      <c r="P145" s="217">
        <f>O145*H145</f>
        <v>0</v>
      </c>
      <c r="Q145" s="217">
        <v>0.00013999999999999999</v>
      </c>
      <c r="R145" s="217">
        <f>Q145*H145</f>
        <v>0.039199999999999999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133</v>
      </c>
      <c r="AT145" s="219" t="s">
        <v>117</v>
      </c>
      <c r="AU145" s="219" t="s">
        <v>83</v>
      </c>
      <c r="AY145" s="14" t="s">
        <v>114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81</v>
      </c>
      <c r="BK145" s="220">
        <f>ROUND(I145*H145,2)</f>
        <v>0</v>
      </c>
      <c r="BL145" s="14" t="s">
        <v>133</v>
      </c>
      <c r="BM145" s="219" t="s">
        <v>173</v>
      </c>
    </row>
    <row r="146" s="2" customFormat="1">
      <c r="A146" s="35"/>
      <c r="B146" s="36"/>
      <c r="C146" s="37"/>
      <c r="D146" s="221" t="s">
        <v>124</v>
      </c>
      <c r="E146" s="37"/>
      <c r="F146" s="222" t="s">
        <v>174</v>
      </c>
      <c r="G146" s="37"/>
      <c r="H146" s="37"/>
      <c r="I146" s="223"/>
      <c r="J146" s="37"/>
      <c r="K146" s="37"/>
      <c r="L146" s="41"/>
      <c r="M146" s="224"/>
      <c r="N146" s="225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124</v>
      </c>
      <c r="AU146" s="14" t="s">
        <v>83</v>
      </c>
    </row>
    <row r="147" s="2" customFormat="1">
      <c r="A147" s="35"/>
      <c r="B147" s="36"/>
      <c r="C147" s="37"/>
      <c r="D147" s="221" t="s">
        <v>136</v>
      </c>
      <c r="E147" s="37"/>
      <c r="F147" s="226" t="s">
        <v>175</v>
      </c>
      <c r="G147" s="37"/>
      <c r="H147" s="37"/>
      <c r="I147" s="223"/>
      <c r="J147" s="37"/>
      <c r="K147" s="37"/>
      <c r="L147" s="41"/>
      <c r="M147" s="224"/>
      <c r="N147" s="225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136</v>
      </c>
      <c r="AU147" s="14" t="s">
        <v>83</v>
      </c>
    </row>
    <row r="148" s="2" customFormat="1" ht="24.15" customHeight="1">
      <c r="A148" s="35"/>
      <c r="B148" s="36"/>
      <c r="C148" s="208" t="s">
        <v>176</v>
      </c>
      <c r="D148" s="208" t="s">
        <v>117</v>
      </c>
      <c r="E148" s="209" t="s">
        <v>177</v>
      </c>
      <c r="F148" s="210" t="s">
        <v>178</v>
      </c>
      <c r="G148" s="211" t="s">
        <v>120</v>
      </c>
      <c r="H148" s="212">
        <v>280</v>
      </c>
      <c r="I148" s="213"/>
      <c r="J148" s="214">
        <f>ROUND(I148*H148,2)</f>
        <v>0</v>
      </c>
      <c r="K148" s="210" t="s">
        <v>121</v>
      </c>
      <c r="L148" s="41"/>
      <c r="M148" s="215" t="s">
        <v>1</v>
      </c>
      <c r="N148" s="216" t="s">
        <v>41</v>
      </c>
      <c r="O148" s="88"/>
      <c r="P148" s="217">
        <f>O148*H148</f>
        <v>0</v>
      </c>
      <c r="Q148" s="217">
        <v>9.0000000000000006E-05</v>
      </c>
      <c r="R148" s="217">
        <f>Q148*H148</f>
        <v>0.0252</v>
      </c>
      <c r="S148" s="217">
        <v>0</v>
      </c>
      <c r="T148" s="21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9" t="s">
        <v>133</v>
      </c>
      <c r="AT148" s="219" t="s">
        <v>117</v>
      </c>
      <c r="AU148" s="219" t="s">
        <v>83</v>
      </c>
      <c r="AY148" s="14" t="s">
        <v>114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4" t="s">
        <v>81</v>
      </c>
      <c r="BK148" s="220">
        <f>ROUND(I148*H148,2)</f>
        <v>0</v>
      </c>
      <c r="BL148" s="14" t="s">
        <v>133</v>
      </c>
      <c r="BM148" s="219" t="s">
        <v>179</v>
      </c>
    </row>
    <row r="149" s="2" customFormat="1">
      <c r="A149" s="35"/>
      <c r="B149" s="36"/>
      <c r="C149" s="37"/>
      <c r="D149" s="221" t="s">
        <v>124</v>
      </c>
      <c r="E149" s="37"/>
      <c r="F149" s="222" t="s">
        <v>180</v>
      </c>
      <c r="G149" s="37"/>
      <c r="H149" s="37"/>
      <c r="I149" s="223"/>
      <c r="J149" s="37"/>
      <c r="K149" s="37"/>
      <c r="L149" s="41"/>
      <c r="M149" s="224"/>
      <c r="N149" s="225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124</v>
      </c>
      <c r="AU149" s="14" t="s">
        <v>83</v>
      </c>
    </row>
    <row r="150" s="2" customFormat="1">
      <c r="A150" s="35"/>
      <c r="B150" s="36"/>
      <c r="C150" s="37"/>
      <c r="D150" s="221" t="s">
        <v>136</v>
      </c>
      <c r="E150" s="37"/>
      <c r="F150" s="226" t="s">
        <v>181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136</v>
      </c>
      <c r="AU150" s="14" t="s">
        <v>83</v>
      </c>
    </row>
    <row r="151" s="2" customFormat="1" ht="21.75" customHeight="1">
      <c r="A151" s="35"/>
      <c r="B151" s="36"/>
      <c r="C151" s="208" t="s">
        <v>182</v>
      </c>
      <c r="D151" s="208" t="s">
        <v>117</v>
      </c>
      <c r="E151" s="209" t="s">
        <v>183</v>
      </c>
      <c r="F151" s="210" t="s">
        <v>184</v>
      </c>
      <c r="G151" s="211" t="s">
        <v>185</v>
      </c>
      <c r="H151" s="212">
        <v>1</v>
      </c>
      <c r="I151" s="213"/>
      <c r="J151" s="214">
        <f>ROUND(I151*H151,2)</f>
        <v>0</v>
      </c>
      <c r="K151" s="210" t="s">
        <v>1</v>
      </c>
      <c r="L151" s="41"/>
      <c r="M151" s="215" t="s">
        <v>1</v>
      </c>
      <c r="N151" s="216" t="s">
        <v>41</v>
      </c>
      <c r="O151" s="88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9" t="s">
        <v>133</v>
      </c>
      <c r="AT151" s="219" t="s">
        <v>117</v>
      </c>
      <c r="AU151" s="219" t="s">
        <v>83</v>
      </c>
      <c r="AY151" s="14" t="s">
        <v>114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4" t="s">
        <v>81</v>
      </c>
      <c r="BK151" s="220">
        <f>ROUND(I151*H151,2)</f>
        <v>0</v>
      </c>
      <c r="BL151" s="14" t="s">
        <v>133</v>
      </c>
      <c r="BM151" s="219" t="s">
        <v>186</v>
      </c>
    </row>
    <row r="152" s="2" customFormat="1">
      <c r="A152" s="35"/>
      <c r="B152" s="36"/>
      <c r="C152" s="37"/>
      <c r="D152" s="221" t="s">
        <v>124</v>
      </c>
      <c r="E152" s="37"/>
      <c r="F152" s="222" t="s">
        <v>187</v>
      </c>
      <c r="G152" s="37"/>
      <c r="H152" s="37"/>
      <c r="I152" s="223"/>
      <c r="J152" s="37"/>
      <c r="K152" s="37"/>
      <c r="L152" s="41"/>
      <c r="M152" s="224"/>
      <c r="N152" s="225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124</v>
      </c>
      <c r="AU152" s="14" t="s">
        <v>83</v>
      </c>
    </row>
    <row r="153" s="2" customFormat="1" ht="16.5" customHeight="1">
      <c r="A153" s="35"/>
      <c r="B153" s="36"/>
      <c r="C153" s="208" t="s">
        <v>8</v>
      </c>
      <c r="D153" s="208" t="s">
        <v>117</v>
      </c>
      <c r="E153" s="209" t="s">
        <v>188</v>
      </c>
      <c r="F153" s="210" t="s">
        <v>189</v>
      </c>
      <c r="G153" s="211" t="s">
        <v>185</v>
      </c>
      <c r="H153" s="212">
        <v>1</v>
      </c>
      <c r="I153" s="213"/>
      <c r="J153" s="214">
        <f>ROUND(I153*H153,2)</f>
        <v>0</v>
      </c>
      <c r="K153" s="210" t="s">
        <v>1</v>
      </c>
      <c r="L153" s="41"/>
      <c r="M153" s="215" t="s">
        <v>1</v>
      </c>
      <c r="N153" s="216" t="s">
        <v>41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9" t="s">
        <v>133</v>
      </c>
      <c r="AT153" s="219" t="s">
        <v>117</v>
      </c>
      <c r="AU153" s="219" t="s">
        <v>83</v>
      </c>
      <c r="AY153" s="14" t="s">
        <v>114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4" t="s">
        <v>81</v>
      </c>
      <c r="BK153" s="220">
        <f>ROUND(I153*H153,2)</f>
        <v>0</v>
      </c>
      <c r="BL153" s="14" t="s">
        <v>133</v>
      </c>
      <c r="BM153" s="219" t="s">
        <v>190</v>
      </c>
    </row>
    <row r="154" s="2" customFormat="1">
      <c r="A154" s="35"/>
      <c r="B154" s="36"/>
      <c r="C154" s="37"/>
      <c r="D154" s="221" t="s">
        <v>124</v>
      </c>
      <c r="E154" s="37"/>
      <c r="F154" s="222" t="s">
        <v>191</v>
      </c>
      <c r="G154" s="37"/>
      <c r="H154" s="37"/>
      <c r="I154" s="223"/>
      <c r="J154" s="37"/>
      <c r="K154" s="37"/>
      <c r="L154" s="41"/>
      <c r="M154" s="224"/>
      <c r="N154" s="22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124</v>
      </c>
      <c r="AU154" s="14" t="s">
        <v>83</v>
      </c>
    </row>
    <row r="155" s="12" customFormat="1" ht="25.92" customHeight="1">
      <c r="A155" s="12"/>
      <c r="B155" s="192"/>
      <c r="C155" s="193"/>
      <c r="D155" s="194" t="s">
        <v>75</v>
      </c>
      <c r="E155" s="195" t="s">
        <v>192</v>
      </c>
      <c r="F155" s="195" t="s">
        <v>193</v>
      </c>
      <c r="G155" s="193"/>
      <c r="H155" s="193"/>
      <c r="I155" s="196"/>
      <c r="J155" s="197">
        <f>BK155</f>
        <v>0</v>
      </c>
      <c r="K155" s="193"/>
      <c r="L155" s="198"/>
      <c r="M155" s="199"/>
      <c r="N155" s="200"/>
      <c r="O155" s="200"/>
      <c r="P155" s="201">
        <f>P156+P159+P162</f>
        <v>0</v>
      </c>
      <c r="Q155" s="200"/>
      <c r="R155" s="201">
        <f>R156+R159+R162</f>
        <v>0</v>
      </c>
      <c r="S155" s="200"/>
      <c r="T155" s="202">
        <f>T156+T159+T162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3" t="s">
        <v>156</v>
      </c>
      <c r="AT155" s="204" t="s">
        <v>75</v>
      </c>
      <c r="AU155" s="204" t="s">
        <v>76</v>
      </c>
      <c r="AY155" s="203" t="s">
        <v>114</v>
      </c>
      <c r="BK155" s="205">
        <f>BK156+BK159+BK162</f>
        <v>0</v>
      </c>
    </row>
    <row r="156" s="12" customFormat="1" ht="22.8" customHeight="1">
      <c r="A156" s="12"/>
      <c r="B156" s="192"/>
      <c r="C156" s="193"/>
      <c r="D156" s="194" t="s">
        <v>75</v>
      </c>
      <c r="E156" s="206" t="s">
        <v>194</v>
      </c>
      <c r="F156" s="206" t="s">
        <v>195</v>
      </c>
      <c r="G156" s="193"/>
      <c r="H156" s="193"/>
      <c r="I156" s="196"/>
      <c r="J156" s="207">
        <f>BK156</f>
        <v>0</v>
      </c>
      <c r="K156" s="193"/>
      <c r="L156" s="198"/>
      <c r="M156" s="199"/>
      <c r="N156" s="200"/>
      <c r="O156" s="200"/>
      <c r="P156" s="201">
        <f>SUM(P157:P158)</f>
        <v>0</v>
      </c>
      <c r="Q156" s="200"/>
      <c r="R156" s="201">
        <f>SUM(R157:R158)</f>
        <v>0</v>
      </c>
      <c r="S156" s="200"/>
      <c r="T156" s="202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156</v>
      </c>
      <c r="AT156" s="204" t="s">
        <v>75</v>
      </c>
      <c r="AU156" s="204" t="s">
        <v>81</v>
      </c>
      <c r="AY156" s="203" t="s">
        <v>114</v>
      </c>
      <c r="BK156" s="205">
        <f>SUM(BK157:BK158)</f>
        <v>0</v>
      </c>
    </row>
    <row r="157" s="2" customFormat="1" ht="16.5" customHeight="1">
      <c r="A157" s="35"/>
      <c r="B157" s="36"/>
      <c r="C157" s="208" t="s">
        <v>196</v>
      </c>
      <c r="D157" s="208" t="s">
        <v>117</v>
      </c>
      <c r="E157" s="209" t="s">
        <v>197</v>
      </c>
      <c r="F157" s="210" t="s">
        <v>198</v>
      </c>
      <c r="G157" s="211" t="s">
        <v>199</v>
      </c>
      <c r="H157" s="212">
        <v>1</v>
      </c>
      <c r="I157" s="213"/>
      <c r="J157" s="214">
        <f>ROUND(I157*H157,2)</f>
        <v>0</v>
      </c>
      <c r="K157" s="210" t="s">
        <v>121</v>
      </c>
      <c r="L157" s="41"/>
      <c r="M157" s="215" t="s">
        <v>1</v>
      </c>
      <c r="N157" s="216" t="s">
        <v>41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9" t="s">
        <v>200</v>
      </c>
      <c r="AT157" s="219" t="s">
        <v>117</v>
      </c>
      <c r="AU157" s="219" t="s">
        <v>83</v>
      </c>
      <c r="AY157" s="14" t="s">
        <v>114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4" t="s">
        <v>81</v>
      </c>
      <c r="BK157" s="220">
        <f>ROUND(I157*H157,2)</f>
        <v>0</v>
      </c>
      <c r="BL157" s="14" t="s">
        <v>200</v>
      </c>
      <c r="BM157" s="219" t="s">
        <v>201</v>
      </c>
    </row>
    <row r="158" s="2" customFormat="1">
      <c r="A158" s="35"/>
      <c r="B158" s="36"/>
      <c r="C158" s="37"/>
      <c r="D158" s="221" t="s">
        <v>124</v>
      </c>
      <c r="E158" s="37"/>
      <c r="F158" s="222" t="s">
        <v>202</v>
      </c>
      <c r="G158" s="37"/>
      <c r="H158" s="37"/>
      <c r="I158" s="223"/>
      <c r="J158" s="37"/>
      <c r="K158" s="37"/>
      <c r="L158" s="41"/>
      <c r="M158" s="224"/>
      <c r="N158" s="225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124</v>
      </c>
      <c r="AU158" s="14" t="s">
        <v>83</v>
      </c>
    </row>
    <row r="159" s="12" customFormat="1" ht="22.8" customHeight="1">
      <c r="A159" s="12"/>
      <c r="B159" s="192"/>
      <c r="C159" s="193"/>
      <c r="D159" s="194" t="s">
        <v>75</v>
      </c>
      <c r="E159" s="206" t="s">
        <v>203</v>
      </c>
      <c r="F159" s="206" t="s">
        <v>204</v>
      </c>
      <c r="G159" s="193"/>
      <c r="H159" s="193"/>
      <c r="I159" s="196"/>
      <c r="J159" s="207">
        <f>BK159</f>
        <v>0</v>
      </c>
      <c r="K159" s="193"/>
      <c r="L159" s="198"/>
      <c r="M159" s="199"/>
      <c r="N159" s="200"/>
      <c r="O159" s="200"/>
      <c r="P159" s="201">
        <f>SUM(P160:P161)</f>
        <v>0</v>
      </c>
      <c r="Q159" s="200"/>
      <c r="R159" s="201">
        <f>SUM(R160:R161)</f>
        <v>0</v>
      </c>
      <c r="S159" s="200"/>
      <c r="T159" s="202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3" t="s">
        <v>156</v>
      </c>
      <c r="AT159" s="204" t="s">
        <v>75</v>
      </c>
      <c r="AU159" s="204" t="s">
        <v>81</v>
      </c>
      <c r="AY159" s="203" t="s">
        <v>114</v>
      </c>
      <c r="BK159" s="205">
        <f>SUM(BK160:BK161)</f>
        <v>0</v>
      </c>
    </row>
    <row r="160" s="2" customFormat="1" ht="16.5" customHeight="1">
      <c r="A160" s="35"/>
      <c r="B160" s="36"/>
      <c r="C160" s="208" t="s">
        <v>205</v>
      </c>
      <c r="D160" s="208" t="s">
        <v>117</v>
      </c>
      <c r="E160" s="209" t="s">
        <v>206</v>
      </c>
      <c r="F160" s="210" t="s">
        <v>204</v>
      </c>
      <c r="G160" s="211" t="s">
        <v>199</v>
      </c>
      <c r="H160" s="212">
        <v>1</v>
      </c>
      <c r="I160" s="213"/>
      <c r="J160" s="214">
        <f>ROUND(I160*H160,2)</f>
        <v>0</v>
      </c>
      <c r="K160" s="210" t="s">
        <v>121</v>
      </c>
      <c r="L160" s="41"/>
      <c r="M160" s="215" t="s">
        <v>1</v>
      </c>
      <c r="N160" s="216" t="s">
        <v>41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9" t="s">
        <v>200</v>
      </c>
      <c r="AT160" s="219" t="s">
        <v>117</v>
      </c>
      <c r="AU160" s="219" t="s">
        <v>83</v>
      </c>
      <c r="AY160" s="14" t="s">
        <v>114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14" t="s">
        <v>81</v>
      </c>
      <c r="BK160" s="220">
        <f>ROUND(I160*H160,2)</f>
        <v>0</v>
      </c>
      <c r="BL160" s="14" t="s">
        <v>200</v>
      </c>
      <c r="BM160" s="219" t="s">
        <v>207</v>
      </c>
    </row>
    <row r="161" s="2" customFormat="1">
      <c r="A161" s="35"/>
      <c r="B161" s="36"/>
      <c r="C161" s="37"/>
      <c r="D161" s="221" t="s">
        <v>124</v>
      </c>
      <c r="E161" s="37"/>
      <c r="F161" s="222" t="s">
        <v>208</v>
      </c>
      <c r="G161" s="37"/>
      <c r="H161" s="37"/>
      <c r="I161" s="223"/>
      <c r="J161" s="37"/>
      <c r="K161" s="37"/>
      <c r="L161" s="41"/>
      <c r="M161" s="224"/>
      <c r="N161" s="225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124</v>
      </c>
      <c r="AU161" s="14" t="s">
        <v>83</v>
      </c>
    </row>
    <row r="162" s="12" customFormat="1" ht="22.8" customHeight="1">
      <c r="A162" s="12"/>
      <c r="B162" s="192"/>
      <c r="C162" s="193"/>
      <c r="D162" s="194" t="s">
        <v>75</v>
      </c>
      <c r="E162" s="206" t="s">
        <v>209</v>
      </c>
      <c r="F162" s="206" t="s">
        <v>210</v>
      </c>
      <c r="G162" s="193"/>
      <c r="H162" s="193"/>
      <c r="I162" s="196"/>
      <c r="J162" s="207">
        <f>BK162</f>
        <v>0</v>
      </c>
      <c r="K162" s="193"/>
      <c r="L162" s="198"/>
      <c r="M162" s="199"/>
      <c r="N162" s="200"/>
      <c r="O162" s="200"/>
      <c r="P162" s="201">
        <f>SUM(P163:P168)</f>
        <v>0</v>
      </c>
      <c r="Q162" s="200"/>
      <c r="R162" s="201">
        <f>SUM(R163:R168)</f>
        <v>0</v>
      </c>
      <c r="S162" s="200"/>
      <c r="T162" s="202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3" t="s">
        <v>156</v>
      </c>
      <c r="AT162" s="204" t="s">
        <v>75</v>
      </c>
      <c r="AU162" s="204" t="s">
        <v>81</v>
      </c>
      <c r="AY162" s="203" t="s">
        <v>114</v>
      </c>
      <c r="BK162" s="205">
        <f>SUM(BK163:BK168)</f>
        <v>0</v>
      </c>
    </row>
    <row r="163" s="2" customFormat="1" ht="16.5" customHeight="1">
      <c r="A163" s="35"/>
      <c r="B163" s="36"/>
      <c r="C163" s="208" t="s">
        <v>211</v>
      </c>
      <c r="D163" s="208" t="s">
        <v>117</v>
      </c>
      <c r="E163" s="209" t="s">
        <v>212</v>
      </c>
      <c r="F163" s="210" t="s">
        <v>213</v>
      </c>
      <c r="G163" s="211" t="s">
        <v>185</v>
      </c>
      <c r="H163" s="212">
        <v>1</v>
      </c>
      <c r="I163" s="213"/>
      <c r="J163" s="214">
        <f>ROUND(I163*H163,2)</f>
        <v>0</v>
      </c>
      <c r="K163" s="210" t="s">
        <v>1</v>
      </c>
      <c r="L163" s="41"/>
      <c r="M163" s="215" t="s">
        <v>1</v>
      </c>
      <c r="N163" s="216" t="s">
        <v>41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200</v>
      </c>
      <c r="AT163" s="219" t="s">
        <v>117</v>
      </c>
      <c r="AU163" s="219" t="s">
        <v>83</v>
      </c>
      <c r="AY163" s="14" t="s">
        <v>114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81</v>
      </c>
      <c r="BK163" s="220">
        <f>ROUND(I163*H163,2)</f>
        <v>0</v>
      </c>
      <c r="BL163" s="14" t="s">
        <v>200</v>
      </c>
      <c r="BM163" s="219" t="s">
        <v>214</v>
      </c>
    </row>
    <row r="164" s="2" customFormat="1">
      <c r="A164" s="35"/>
      <c r="B164" s="36"/>
      <c r="C164" s="37"/>
      <c r="D164" s="221" t="s">
        <v>124</v>
      </c>
      <c r="E164" s="37"/>
      <c r="F164" s="222" t="s">
        <v>210</v>
      </c>
      <c r="G164" s="37"/>
      <c r="H164" s="37"/>
      <c r="I164" s="223"/>
      <c r="J164" s="37"/>
      <c r="K164" s="37"/>
      <c r="L164" s="41"/>
      <c r="M164" s="224"/>
      <c r="N164" s="225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124</v>
      </c>
      <c r="AU164" s="14" t="s">
        <v>83</v>
      </c>
    </row>
    <row r="165" s="2" customFormat="1">
      <c r="A165" s="35"/>
      <c r="B165" s="36"/>
      <c r="C165" s="37"/>
      <c r="D165" s="221" t="s">
        <v>136</v>
      </c>
      <c r="E165" s="37"/>
      <c r="F165" s="226" t="s">
        <v>215</v>
      </c>
      <c r="G165" s="37"/>
      <c r="H165" s="37"/>
      <c r="I165" s="223"/>
      <c r="J165" s="37"/>
      <c r="K165" s="37"/>
      <c r="L165" s="41"/>
      <c r="M165" s="224"/>
      <c r="N165" s="225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136</v>
      </c>
      <c r="AU165" s="14" t="s">
        <v>83</v>
      </c>
    </row>
    <row r="166" s="2" customFormat="1" ht="16.5" customHeight="1">
      <c r="A166" s="35"/>
      <c r="B166" s="36"/>
      <c r="C166" s="208" t="s">
        <v>133</v>
      </c>
      <c r="D166" s="208" t="s">
        <v>117</v>
      </c>
      <c r="E166" s="209" t="s">
        <v>216</v>
      </c>
      <c r="F166" s="210" t="s">
        <v>217</v>
      </c>
      <c r="G166" s="211" t="s">
        <v>185</v>
      </c>
      <c r="H166" s="212">
        <v>1</v>
      </c>
      <c r="I166" s="213"/>
      <c r="J166" s="214">
        <f>ROUND(I166*H166,2)</f>
        <v>0</v>
      </c>
      <c r="K166" s="210" t="s">
        <v>1</v>
      </c>
      <c r="L166" s="41"/>
      <c r="M166" s="215" t="s">
        <v>1</v>
      </c>
      <c r="N166" s="216" t="s">
        <v>41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9" t="s">
        <v>200</v>
      </c>
      <c r="AT166" s="219" t="s">
        <v>117</v>
      </c>
      <c r="AU166" s="219" t="s">
        <v>83</v>
      </c>
      <c r="AY166" s="14" t="s">
        <v>114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4" t="s">
        <v>81</v>
      </c>
      <c r="BK166" s="220">
        <f>ROUND(I166*H166,2)</f>
        <v>0</v>
      </c>
      <c r="BL166" s="14" t="s">
        <v>200</v>
      </c>
      <c r="BM166" s="219" t="s">
        <v>218</v>
      </c>
    </row>
    <row r="167" s="2" customFormat="1">
      <c r="A167" s="35"/>
      <c r="B167" s="36"/>
      <c r="C167" s="37"/>
      <c r="D167" s="221" t="s">
        <v>124</v>
      </c>
      <c r="E167" s="37"/>
      <c r="F167" s="222" t="s">
        <v>210</v>
      </c>
      <c r="G167" s="37"/>
      <c r="H167" s="37"/>
      <c r="I167" s="223"/>
      <c r="J167" s="37"/>
      <c r="K167" s="37"/>
      <c r="L167" s="41"/>
      <c r="M167" s="224"/>
      <c r="N167" s="225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124</v>
      </c>
      <c r="AU167" s="14" t="s">
        <v>83</v>
      </c>
    </row>
    <row r="168" s="2" customFormat="1">
      <c r="A168" s="35"/>
      <c r="B168" s="36"/>
      <c r="C168" s="37"/>
      <c r="D168" s="221" t="s">
        <v>136</v>
      </c>
      <c r="E168" s="37"/>
      <c r="F168" s="226" t="s">
        <v>219</v>
      </c>
      <c r="G168" s="37"/>
      <c r="H168" s="37"/>
      <c r="I168" s="223"/>
      <c r="J168" s="37"/>
      <c r="K168" s="37"/>
      <c r="L168" s="41"/>
      <c r="M168" s="227"/>
      <c r="N168" s="228"/>
      <c r="O168" s="229"/>
      <c r="P168" s="229"/>
      <c r="Q168" s="229"/>
      <c r="R168" s="229"/>
      <c r="S168" s="229"/>
      <c r="T168" s="230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136</v>
      </c>
      <c r="AU168" s="14" t="s">
        <v>83</v>
      </c>
    </row>
    <row r="169" s="2" customFormat="1" ht="6.96" customHeight="1">
      <c r="A169" s="35"/>
      <c r="B169" s="63"/>
      <c r="C169" s="64"/>
      <c r="D169" s="64"/>
      <c r="E169" s="64"/>
      <c r="F169" s="64"/>
      <c r="G169" s="64"/>
      <c r="H169" s="64"/>
      <c r="I169" s="64"/>
      <c r="J169" s="64"/>
      <c r="K169" s="64"/>
      <c r="L169" s="41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</sheetData>
  <sheetProtection sheet="1" autoFilter="0" formatColumns="0" formatRows="0" objects="1" scenarios="1" spinCount="100000" saltValue="Mke+SxuUeEmSWaqsvTEX2EKSIQ2xPVr+y1rUKFvY7nJmx644F0co2HaDYWFED7hgm8sSNAXSC7ok9EheTR2tvg==" hashValue="mgwOYeyy97DOiwbbGV5hfareKqhgQN9oBUnbzDUaSHz4lRiMm5gcrpI2Znf/++DgKxxot07FCINBKtVVTTFmUg==" algorithmName="SHA-512" password="CC35"/>
  <autoFilter ref="C120:K168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2025-10-15T11:19:39Z</dcterms:created>
  <dcterms:modified xsi:type="dcterms:W3CDTF">2025-10-15T11:19:40Z</dcterms:modified>
</cp:coreProperties>
</file>