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2"/>
  </bookViews>
  <sheets>
    <sheet name="Rekapitulace" sheetId="1" r:id="rId1"/>
    <sheet name="položkový výkaz komunikace" sheetId="2" r:id="rId2"/>
    <sheet name="položkový výkaz ozelenění" sheetId="3" r:id="rId3"/>
  </sheets>
  <definedNames>
    <definedName name="cisloobjektu">#REF!</definedName>
    <definedName name="cislostavby">#REF!</definedName>
    <definedName name="Datum">#REF!</definedName>
    <definedName name="Dil">'Rekapitulace'!#REF!</definedName>
    <definedName name="Dodavka">'Rekapitulace'!#REF!</definedName>
    <definedName name="Dodavka0">'položkový výkaz ozelenění'!#REF!</definedName>
    <definedName name="HSV">'Rekapitulace'!#REF!</definedName>
    <definedName name="HSV0">'položkový výkaz ozelenění'!#REF!</definedName>
    <definedName name="HZS">'Rekapitulace'!#REF!</definedName>
    <definedName name="HZS0">'položkový výkaz ozelenění'!#REF!</definedName>
    <definedName name="JKSO">#REF!</definedName>
    <definedName name="MJ">#REF!</definedName>
    <definedName name="Mont">'Rekapitulace'!#REF!</definedName>
    <definedName name="Montaz0">'položkový výkaz ozelenění'!#REF!</definedName>
    <definedName name="NazevDilu">'Rekapitulace'!#REF!</definedName>
    <definedName name="nazevobjektu">#REF!</definedName>
    <definedName name="nazevstavby">#REF!</definedName>
    <definedName name="_xlnm.Print_Titles" localSheetId="2">'položkový výkaz ozelenění'!$1:$6</definedName>
    <definedName name="Objednatel">#REF!</definedName>
    <definedName name="_xlnm.Print_Area" localSheetId="2">'položkový výkaz ozelenění'!$A$1:$G$52</definedName>
    <definedName name="_xlnm.Print_Area" localSheetId="0">'Rekapitulace'!#REF!</definedName>
    <definedName name="PocetMJ">#REF!</definedName>
    <definedName name="Poznamka">#REF!</definedName>
    <definedName name="Projektant">#REF!</definedName>
    <definedName name="PSV">'Rekapitulace'!#REF!</definedName>
    <definedName name="PSV0">'položkový výkaz ozelenění'!#REF!</definedName>
    <definedName name="SloupecCC">'položkový výkaz ozelenění'!$G$6</definedName>
    <definedName name="SloupecCisloPol">'položkový výkaz ozelenění'!$B$6</definedName>
    <definedName name="SloupecJC">'položkový výkaz ozelenění'!$F$6</definedName>
    <definedName name="SloupecMJ">'položkový výkaz ozelenění'!$D$6</definedName>
    <definedName name="SloupecMnozstvi">'položkový výkaz ozelenění'!$E$6</definedName>
    <definedName name="SloupecNazPol">'položkový výkaz ozelenění'!$C$6</definedName>
    <definedName name="SloupecPC">'položkový výkaz ozelenění'!$A$6</definedName>
    <definedName name="solver_lin" localSheetId="2" hidden="1">0</definedName>
    <definedName name="solver_num" localSheetId="2" hidden="1">0</definedName>
    <definedName name="solver_opt" localSheetId="2" hidden="1">'položkový výkaz ozelenění'!#REF!</definedName>
    <definedName name="solver_typ" localSheetId="2" hidden="1">1</definedName>
    <definedName name="solver_val" localSheetId="2" hidden="1">0</definedName>
    <definedName name="Typ">'položkový výkaz ozelenění'!#REF!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<sst xmlns="http://schemas.openxmlformats.org/spreadsheetml/2006/main" count="260" uniqueCount="148">
  <si>
    <t>Objekt :</t>
  </si>
  <si>
    <t>Stavba :</t>
  </si>
  <si>
    <t>Kč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</si>
  <si>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</si>
  <si>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</si>
  <si>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</si>
  <si>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</si>
  <si>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</si>
  <si>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</si>
  <si>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</si>
  <si>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</si>
  <si>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</si>
  <si>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</si>
  <si>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</si>
  <si>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</si>
  <si>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112 10-1112.R00</t>
  </si>
  <si>
    <t xml:space="preserve">Kácení stromů listnatých průměru 30 cm, svah 1:5 </t>
  </si>
  <si>
    <t>111 21-2121.R00</t>
  </si>
  <si>
    <t xml:space="preserve">Odstranění dřevin výš.nad 1m, svah 1:5, bez pařezu </t>
  </si>
  <si>
    <t>m2</t>
  </si>
  <si>
    <t>005-72472</t>
  </si>
  <si>
    <t xml:space="preserve">Směs travní luční III. - dlouhodobá PROFI </t>
  </si>
  <si>
    <t>kg</t>
  </si>
  <si>
    <t>180 40-1211.R00</t>
  </si>
  <si>
    <t>Založení trávníku lučního výsevem v rovině včetně prvního pokosení</t>
  </si>
  <si>
    <t>185 80-3211.R00</t>
  </si>
  <si>
    <t xml:space="preserve">Uválcování trávníku v rovině </t>
  </si>
  <si>
    <t>111 10-4111.R00</t>
  </si>
  <si>
    <t>Pokosení trávníku parter. svah do 1:5, odvoz 20 km v prvním roce (druhé a třetí pokosení 2 x 6148 m2)</t>
  </si>
  <si>
    <t>M005</t>
  </si>
  <si>
    <t xml:space="preserve">Srovnávací (komparativní) řez - vysokokmenů </t>
  </si>
  <si>
    <t>M001</t>
  </si>
  <si>
    <t xml:space="preserve">Listnatý strom - vysokokmen 10-12 </t>
  </si>
  <si>
    <t>183 10-1121.R00</t>
  </si>
  <si>
    <t>Hloubení jamek bez výměny půdy do 1 m3, svah 1:5 (vysokokmeny)</t>
  </si>
  <si>
    <t>184 10-2116.R00</t>
  </si>
  <si>
    <t>Výsadba dřevin s balem D do 80 cm, v rovině (vysokokmeny)</t>
  </si>
  <si>
    <t>184 20-2111.R00</t>
  </si>
  <si>
    <t>Ukotvení dřeviny kůly D do 10 cm, dl. do 2 m (vysokokmeny)</t>
  </si>
  <si>
    <t>184 92-1093.R00</t>
  </si>
  <si>
    <t xml:space="preserve">Mulčování rostlin tl. do 0,1 m rovina </t>
  </si>
  <si>
    <t>184 80-4112.R00</t>
  </si>
  <si>
    <t>184 80-4113.R00</t>
  </si>
  <si>
    <t>2</t>
  </si>
  <si>
    <t>Základy,zvláštní zakládání</t>
  </si>
  <si>
    <t>Pokosení trávníku parter. svah do 1:5, odvoz 20 km 3x</t>
  </si>
  <si>
    <t>184 80-8211.R00</t>
  </si>
  <si>
    <t xml:space="preserve">Ochrana sazenic proti zvěři, nátěr nebo postřik </t>
  </si>
  <si>
    <t xml:space="preserve">Ochrana dřevin před okusem chemicky v rovině </t>
  </si>
  <si>
    <t>185 80-4312.R00</t>
  </si>
  <si>
    <t xml:space="preserve">Zalití rostlin vodou plochy nad 20 m2 </t>
  </si>
  <si>
    <t>m3</t>
  </si>
  <si>
    <t>184 80-1121.R00</t>
  </si>
  <si>
    <t xml:space="preserve">Ošetřování vysazených dřevin v rovině </t>
  </si>
  <si>
    <t>M010</t>
  </si>
  <si>
    <t xml:space="preserve">Přihnojení Silvamix </t>
  </si>
  <si>
    <t>Zalití rostlin vodou plochy nad 20 m2 (vysokokmeny)</t>
  </si>
  <si>
    <t>3</t>
  </si>
  <si>
    <t>Svislé a kompletní konstrukce</t>
  </si>
  <si>
    <t>184 80-8111.R00</t>
  </si>
  <si>
    <t xml:space="preserve">Vyvětvení a tvarový ořez dřevin, H stromu do 3 m </t>
  </si>
  <si>
    <t>4</t>
  </si>
  <si>
    <t>Vodorovné konstrukce</t>
  </si>
  <si>
    <t>Položkový rozpočet  zeleň</t>
  </si>
  <si>
    <t xml:space="preserve">Položkový rozpočet  komunikace </t>
  </si>
  <si>
    <t>Cesta C1</t>
  </si>
  <si>
    <t>ozelenění polní cesty</t>
  </si>
  <si>
    <t>hmotnost/MJ</t>
  </si>
  <si>
    <t>hmotnost celk. (t.)</t>
  </si>
  <si>
    <t>komunikace SO 1 C1 varianta</t>
  </si>
  <si>
    <t>122302203R00</t>
  </si>
  <si>
    <t>Příplatek za lepivost-odkop pro sil v hor. 4</t>
  </si>
  <si>
    <t>Kamenivo drcené frakce 32/63 B</t>
  </si>
  <si>
    <t>5</t>
  </si>
  <si>
    <t>Komunikace</t>
  </si>
  <si>
    <t>vápenec mletý VMV 15/V bal.</t>
  </si>
  <si>
    <t>Podklad ze štěrkodrti po zhutnění 17 cm</t>
  </si>
  <si>
    <t>Podklad ze štěrkodrti po zhutnění 18 cm</t>
  </si>
  <si>
    <t>Nátěr N1VA</t>
  </si>
  <si>
    <t>8</t>
  </si>
  <si>
    <t>Trubní vedení</t>
  </si>
  <si>
    <t>9</t>
  </si>
  <si>
    <t>Ostatní konstrukce, bourání</t>
  </si>
  <si>
    <t>Poplatek za skládku-ostatní zemina</t>
  </si>
  <si>
    <t>99</t>
  </si>
  <si>
    <t>Staveništní přesun hmot</t>
  </si>
  <si>
    <t>Přesun hmot, pozemní komunikace, kryt živičný</t>
  </si>
  <si>
    <t>162701105R00</t>
  </si>
  <si>
    <t>162701109</t>
  </si>
  <si>
    <t>167101101R00</t>
  </si>
  <si>
    <t>174101101R00</t>
  </si>
  <si>
    <t>180401211R00</t>
  </si>
  <si>
    <t>00572407</t>
  </si>
  <si>
    <t>181101102R00</t>
  </si>
  <si>
    <t>181301101R00</t>
  </si>
  <si>
    <t>289971211</t>
  </si>
  <si>
    <t>69366057</t>
  </si>
  <si>
    <t>561431112R00</t>
  </si>
  <si>
    <t>561471115R00</t>
  </si>
  <si>
    <t>58314009</t>
  </si>
  <si>
    <t>564851113R00</t>
  </si>
  <si>
    <t>564851114R00</t>
  </si>
  <si>
    <t>569251111R00</t>
  </si>
  <si>
    <t>573431113P</t>
  </si>
  <si>
    <t>575181111R00</t>
  </si>
  <si>
    <t>871218113P</t>
  </si>
  <si>
    <t>28611225</t>
  </si>
  <si>
    <t>979097115</t>
  </si>
  <si>
    <t>998 22-5111R00</t>
  </si>
  <si>
    <t>m</t>
  </si>
  <si>
    <t xml:space="preserve">Celkem </t>
  </si>
  <si>
    <t xml:space="preserve">cena za komunikaci (díly 1 až 99 ) bez DPH </t>
  </si>
  <si>
    <t>cena za ozelenění (díly 1 až 4)</t>
  </si>
  <si>
    <t>Rekapitulace  výstavby polní cesty C1</t>
  </si>
  <si>
    <t>položka</t>
  </si>
  <si>
    <t xml:space="preserve">název </t>
  </si>
  <si>
    <t xml:space="preserve">cena bez DPH </t>
  </si>
  <si>
    <t>cena včetně DPH (20%)</t>
  </si>
  <si>
    <t xml:space="preserve">komunikace </t>
  </si>
  <si>
    <t>vytyčení stavby</t>
  </si>
  <si>
    <t>ozelenění</t>
  </si>
  <si>
    <t xml:space="preserve">zaměření dokončeného díla </t>
  </si>
  <si>
    <t xml:space="preserve">celkem </t>
  </si>
  <si>
    <t>zařízení staveniště</t>
  </si>
  <si>
    <t>4 Vodorovné konstrukce</t>
  </si>
  <si>
    <t>122302209R00</t>
  </si>
  <si>
    <t>Odkopávky pro silnice v hor 4 do 10000 m3</t>
  </si>
  <si>
    <t>Vodorovné přemístění výkopku z hor 1-4 do 10000 m</t>
  </si>
  <si>
    <t>Příplatek k vodorovnému  přemístění výkopku z hor tř.1-4 ZKD 1000 m přes 10000 m</t>
  </si>
  <si>
    <t>Nakládání výkopku z hor. 1-4 v množství do 100 m3</t>
  </si>
  <si>
    <t xml:space="preserve">Záyp jam, rýh, šachet se zhutněním </t>
  </si>
  <si>
    <t>58341904.4</t>
  </si>
  <si>
    <t>Založení trávníku lučního výsevem v rovině</t>
  </si>
  <si>
    <t>Směs travní do sucha balení 25 kg PROFI</t>
  </si>
  <si>
    <t>Úprava pláně v zářezech v hor 1-4, se zhutněním</t>
  </si>
  <si>
    <t>Rozprostření ornice, rovina, tl. do 10 cm, do 500 m2</t>
  </si>
  <si>
    <t>Základy, zvláštní zakládání</t>
  </si>
  <si>
    <t>Vrstvy geotextilií ve sklonu do 1:5, š do 3 m</t>
  </si>
  <si>
    <t>textilie Geofiltex 63 63/40 400g/m2, do š 8,8,m</t>
  </si>
  <si>
    <t>Podklad ze zeminy stab. vápnem, Road Mix, tl. 10 cm</t>
  </si>
  <si>
    <t>Podklad ze zeminy stab. vápnem, Road Mix, tl. 25 cm</t>
  </si>
  <si>
    <t>t</t>
  </si>
  <si>
    <t>Zpevnění krajnic, štěrkopísek/kamenivo těžené tl 15 cm</t>
  </si>
  <si>
    <t>Makadam živičný vsypný, kamenivo + asfalt 9 cm</t>
  </si>
  <si>
    <t>Kladení dren. potrubí do rýhy, flex. PVC, 160 mm</t>
  </si>
  <si>
    <t>trubka drenážní flexibilní D 160 mm</t>
  </si>
  <si>
    <t xml:space="preserve">Ochrana dřevin před okusem z drát. pletiva v rovině </t>
  </si>
  <si>
    <t>Ochrana dřevin před okusem chemicky v rovině, proti okusu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</si>
</sst>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8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35">
    <xf numFmtId="0" fontId="0" fillId="0" borderId="0" xfId="0" applyAlignment="1">
      <alignment/>
    </xf>
    <xf numFmtId="3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 applyFill="1">
      <alignment/>
      <protection/>
    </xf>
    <xf numFmtId="0" fontId="24" fillId="0" borderId="0" xfId="46" applyFont="1" applyFill="1" applyAlignment="1">
      <alignment horizontal="centerContinuous"/>
      <protection/>
    </xf>
    <xf numFmtId="0" fontId="25" fillId="0" borderId="0" xfId="46" applyFont="1" applyFill="1" applyAlignment="1">
      <alignment horizontal="centerContinuous"/>
      <protection/>
    </xf>
    <xf numFmtId="0" fontId="25" fillId="0" borderId="0" xfId="46" applyFont="1" applyFill="1" applyAlignment="1">
      <alignment horizontal="right"/>
      <protection/>
    </xf>
    <xf numFmtId="0" fontId="3" fillId="0" borderId="10" xfId="46" applyFont="1" applyFill="1" applyBorder="1">
      <alignment/>
      <protection/>
    </xf>
    <xf numFmtId="0" fontId="0" fillId="0" borderId="10" xfId="46" applyFill="1" applyBorder="1">
      <alignment/>
      <protection/>
    </xf>
    <xf numFmtId="0" fontId="22" fillId="0" borderId="10" xfId="46" applyFont="1" applyFill="1" applyBorder="1" applyAlignment="1">
      <alignment horizontal="right"/>
      <protection/>
    </xf>
    <xf numFmtId="0" fontId="0" fillId="0" borderId="10" xfId="46" applyFill="1" applyBorder="1" applyAlignment="1">
      <alignment horizontal="left"/>
      <protection/>
    </xf>
    <xf numFmtId="0" fontId="3" fillId="0" borderId="11" xfId="46" applyFont="1" applyFill="1" applyBorder="1">
      <alignment/>
      <protection/>
    </xf>
    <xf numFmtId="0" fontId="0" fillId="0" borderId="11" xfId="46" applyFill="1" applyBorder="1">
      <alignment/>
      <protection/>
    </xf>
    <xf numFmtId="0" fontId="22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0" fillId="0" borderId="12" xfId="46" applyNumberFormat="1" applyFont="1" applyFill="1" applyBorder="1">
      <alignment/>
      <protection/>
    </xf>
    <xf numFmtId="0" fontId="20" fillId="0" borderId="13" xfId="46" applyFont="1" applyFill="1" applyBorder="1" applyAlignment="1">
      <alignment horizontal="center"/>
      <protection/>
    </xf>
    <xf numFmtId="0" fontId="20" fillId="0" borderId="13" xfId="46" applyNumberFormat="1" applyFont="1" applyFill="1" applyBorder="1" applyAlignment="1">
      <alignment horizontal="center"/>
      <protection/>
    </xf>
    <xf numFmtId="0" fontId="20" fillId="0" borderId="12" xfId="46" applyFont="1" applyFill="1" applyBorder="1" applyAlignment="1">
      <alignment horizontal="center"/>
      <protection/>
    </xf>
    <xf numFmtId="0" fontId="1" fillId="0" borderId="14" xfId="46" applyFont="1" applyFill="1" applyBorder="1" applyAlignment="1">
      <alignment horizontal="center"/>
      <protection/>
    </xf>
    <xf numFmtId="49" fontId="1" fillId="0" borderId="14" xfId="46" applyNumberFormat="1" applyFont="1" applyFill="1" applyBorder="1" applyAlignment="1">
      <alignment horizontal="left"/>
      <protection/>
    </xf>
    <xf numFmtId="0" fontId="1" fillId="0" borderId="14" xfId="46" applyFont="1" applyFill="1" applyBorder="1">
      <alignment/>
      <protection/>
    </xf>
    <xf numFmtId="0" fontId="0" fillId="0" borderId="14" xfId="46" applyFill="1" applyBorder="1" applyAlignment="1">
      <alignment horizontal="center"/>
      <protection/>
    </xf>
    <xf numFmtId="0" fontId="0" fillId="0" borderId="14" xfId="46" applyNumberFormat="1" applyFill="1" applyBorder="1" applyAlignment="1">
      <alignment horizontal="right"/>
      <protection/>
    </xf>
    <xf numFmtId="0" fontId="0" fillId="0" borderId="14" xfId="46" applyNumberFormat="1" applyFill="1" applyBorder="1">
      <alignment/>
      <protection/>
    </xf>
    <xf numFmtId="0" fontId="0" fillId="0" borderId="14" xfId="46" applyFont="1" applyFill="1" applyBorder="1" applyAlignment="1">
      <alignment horizontal="center"/>
      <protection/>
    </xf>
    <xf numFmtId="49" fontId="21" fillId="0" borderId="14" xfId="46" applyNumberFormat="1" applyFont="1" applyFill="1" applyBorder="1" applyAlignment="1">
      <alignment horizontal="left"/>
      <protection/>
    </xf>
    <xf numFmtId="0" fontId="21" fillId="0" borderId="14" xfId="46" applyFont="1" applyFill="1" applyBorder="1" applyAlignment="1">
      <alignment wrapText="1"/>
      <protection/>
    </xf>
    <xf numFmtId="49" fontId="21" fillId="0" borderId="14" xfId="46" applyNumberFormat="1" applyFont="1" applyFill="1" applyBorder="1" applyAlignment="1">
      <alignment horizontal="center" shrinkToFit="1"/>
      <protection/>
    </xf>
    <xf numFmtId="4" fontId="21" fillId="0" borderId="14" xfId="46" applyNumberFormat="1" applyFont="1" applyFill="1" applyBorder="1" applyAlignment="1">
      <alignment horizontal="right"/>
      <protection/>
    </xf>
    <xf numFmtId="4" fontId="21" fillId="0" borderId="14" xfId="46" applyNumberFormat="1" applyFont="1" applyFill="1" applyBorder="1">
      <alignment/>
      <protection/>
    </xf>
    <xf numFmtId="0" fontId="0" fillId="0" borderId="15" xfId="46" applyFill="1" applyBorder="1" applyAlignment="1">
      <alignment horizontal="center"/>
      <protection/>
    </xf>
    <xf numFmtId="49" fontId="3" fillId="0" borderId="15" xfId="46" applyNumberFormat="1" applyFont="1" applyFill="1" applyBorder="1" applyAlignment="1">
      <alignment horizontal="left"/>
      <protection/>
    </xf>
    <xf numFmtId="0" fontId="3" fillId="0" borderId="15" xfId="46" applyFont="1" applyFill="1" applyBorder="1">
      <alignment/>
      <protection/>
    </xf>
    <xf numFmtId="4" fontId="0" fillId="0" borderId="15" xfId="46" applyNumberFormat="1" applyFill="1" applyBorder="1" applyAlignment="1">
      <alignment horizontal="right"/>
      <protection/>
    </xf>
    <xf numFmtId="4" fontId="1" fillId="0" borderId="15" xfId="46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1" fillId="0" borderId="14" xfId="46" applyNumberFormat="1" applyFont="1" applyFill="1" applyBorder="1" applyAlignment="1">
      <alignment horizontal="left" vertical="center"/>
      <protection/>
    </xf>
    <xf numFmtId="169" fontId="0" fillId="0" borderId="18" xfId="0" applyNumberFormat="1" applyBorder="1" applyAlignment="1">
      <alignment/>
    </xf>
    <xf numFmtId="169" fontId="0" fillId="0" borderId="19" xfId="0" applyNumberFormat="1" applyBorder="1" applyAlignment="1">
      <alignment/>
    </xf>
    <xf numFmtId="169" fontId="0" fillId="0" borderId="20" xfId="0" applyNumberFormat="1" applyBorder="1" applyAlignment="1">
      <alignment/>
    </xf>
    <xf numFmtId="169" fontId="0" fillId="0" borderId="21" xfId="0" applyNumberFormat="1" applyBorder="1" applyAlignment="1">
      <alignment/>
    </xf>
    <xf numFmtId="169" fontId="0" fillId="0" borderId="22" xfId="0" applyNumberFormat="1" applyBorder="1" applyAlignment="1">
      <alignment/>
    </xf>
    <xf numFmtId="169" fontId="0" fillId="0" borderId="23" xfId="0" applyNumberFormat="1" applyBorder="1" applyAlignment="1">
      <alignment/>
    </xf>
    <xf numFmtId="169" fontId="1" fillId="0" borderId="23" xfId="0" applyNumberFormat="1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2" xfId="0" applyFont="1" applyBorder="1" applyAlignment="1">
      <alignment/>
    </xf>
    <xf numFmtId="0" fontId="30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30" fillId="0" borderId="24" xfId="0" applyFont="1" applyBorder="1" applyAlignment="1">
      <alignment horizontal="center"/>
    </xf>
    <xf numFmtId="0" fontId="30" fillId="0" borderId="24" xfId="0" applyFont="1" applyBorder="1" applyAlignment="1">
      <alignment/>
    </xf>
    <xf numFmtId="0" fontId="31" fillId="0" borderId="25" xfId="0" applyFont="1" applyBorder="1" applyAlignment="1">
      <alignment horizontal="center"/>
    </xf>
    <xf numFmtId="0" fontId="33" fillId="0" borderId="25" xfId="0" applyFont="1" applyBorder="1" applyAlignment="1">
      <alignment/>
    </xf>
    <xf numFmtId="0" fontId="31" fillId="0" borderId="25" xfId="0" applyFont="1" applyBorder="1" applyAlignment="1">
      <alignment/>
    </xf>
    <xf numFmtId="0" fontId="0" fillId="0" borderId="0" xfId="46" applyBorder="1" applyProtection="1">
      <alignment/>
      <protection locked="0"/>
    </xf>
    <xf numFmtId="0" fontId="0" fillId="0" borderId="0" xfId="46" applyProtection="1">
      <alignment/>
      <protection locked="0"/>
    </xf>
    <xf numFmtId="0" fontId="0" fillId="0" borderId="0" xfId="46" applyFill="1" applyProtection="1">
      <alignment/>
      <protection locked="0"/>
    </xf>
    <xf numFmtId="0" fontId="24" fillId="0" borderId="0" xfId="46" applyFont="1" applyFill="1" applyAlignment="1" applyProtection="1">
      <alignment horizontal="centerContinuous"/>
      <protection locked="0"/>
    </xf>
    <xf numFmtId="0" fontId="25" fillId="0" borderId="0" xfId="46" applyFont="1" applyFill="1" applyAlignment="1" applyProtection="1">
      <alignment horizontal="centerContinuous"/>
      <protection locked="0"/>
    </xf>
    <xf numFmtId="0" fontId="25" fillId="0" borderId="0" xfId="46" applyFont="1" applyFill="1" applyAlignment="1" applyProtection="1">
      <alignment horizontal="right"/>
      <protection locked="0"/>
    </xf>
    <xf numFmtId="0" fontId="3" fillId="0" borderId="10" xfId="46" applyFont="1" applyFill="1" applyBorder="1" applyProtection="1">
      <alignment/>
      <protection locked="0"/>
    </xf>
    <xf numFmtId="0" fontId="0" fillId="0" borderId="10" xfId="46" applyFill="1" applyBorder="1" applyProtection="1">
      <alignment/>
      <protection locked="0"/>
    </xf>
    <xf numFmtId="0" fontId="22" fillId="0" borderId="10" xfId="46" applyFont="1" applyFill="1" applyBorder="1" applyAlignment="1" applyProtection="1">
      <alignment horizontal="right"/>
      <protection locked="0"/>
    </xf>
    <xf numFmtId="0" fontId="0" fillId="0" borderId="10" xfId="46" applyFill="1" applyBorder="1" applyAlignment="1" applyProtection="1">
      <alignment horizontal="left"/>
      <protection locked="0"/>
    </xf>
    <xf numFmtId="0" fontId="0" fillId="0" borderId="16" xfId="46" applyFill="1" applyBorder="1" applyProtection="1">
      <alignment/>
      <protection locked="0"/>
    </xf>
    <xf numFmtId="0" fontId="3" fillId="0" borderId="11" xfId="46" applyFont="1" applyFill="1" applyBorder="1" applyProtection="1">
      <alignment/>
      <protection locked="0"/>
    </xf>
    <xf numFmtId="0" fontId="0" fillId="0" borderId="11" xfId="46" applyFill="1" applyBorder="1" applyProtection="1">
      <alignment/>
      <protection locked="0"/>
    </xf>
    <xf numFmtId="0" fontId="22" fillId="0" borderId="0" xfId="46" applyFont="1" applyFill="1" applyProtection="1">
      <alignment/>
      <protection locked="0"/>
    </xf>
    <xf numFmtId="0" fontId="0" fillId="0" borderId="0" xfId="46" applyFont="1" applyFill="1" applyProtection="1">
      <alignment/>
      <protection locked="0"/>
    </xf>
    <xf numFmtId="0" fontId="0" fillId="0" borderId="0" xfId="46" applyFill="1" applyAlignment="1" applyProtection="1">
      <alignment horizontal="right"/>
      <protection locked="0"/>
    </xf>
    <xf numFmtId="0" fontId="0" fillId="0" borderId="0" xfId="46" applyFill="1" applyAlignment="1" applyProtection="1">
      <alignment/>
      <protection locked="0"/>
    </xf>
    <xf numFmtId="49" fontId="20" fillId="0" borderId="12" xfId="46" applyNumberFormat="1" applyFont="1" applyFill="1" applyBorder="1" applyProtection="1">
      <alignment/>
      <protection locked="0"/>
    </xf>
    <xf numFmtId="0" fontId="20" fillId="0" borderId="13" xfId="46" applyFont="1" applyFill="1" applyBorder="1" applyAlignment="1" applyProtection="1">
      <alignment horizontal="center"/>
      <protection locked="0"/>
    </xf>
    <xf numFmtId="0" fontId="20" fillId="0" borderId="13" xfId="46" applyNumberFormat="1" applyFont="1" applyFill="1" applyBorder="1" applyAlignment="1" applyProtection="1">
      <alignment horizontal="center"/>
      <protection locked="0"/>
    </xf>
    <xf numFmtId="0" fontId="20" fillId="0" borderId="12" xfId="46" applyFont="1" applyFill="1" applyBorder="1" applyAlignment="1" applyProtection="1">
      <alignment horizontal="center"/>
      <protection locked="0"/>
    </xf>
    <xf numFmtId="0" fontId="1" fillId="0" borderId="14" xfId="46" applyFont="1" applyFill="1" applyBorder="1" applyAlignment="1" applyProtection="1">
      <alignment horizontal="center"/>
      <protection locked="0"/>
    </xf>
    <xf numFmtId="49" fontId="1" fillId="0" borderId="14" xfId="46" applyNumberFormat="1" applyFont="1" applyFill="1" applyBorder="1" applyAlignment="1" applyProtection="1">
      <alignment horizontal="left"/>
      <protection locked="0"/>
    </xf>
    <xf numFmtId="0" fontId="1" fillId="0" borderId="14" xfId="46" applyFont="1" applyFill="1" applyBorder="1" applyProtection="1">
      <alignment/>
      <protection locked="0"/>
    </xf>
    <xf numFmtId="0" fontId="0" fillId="0" borderId="14" xfId="46" applyFill="1" applyBorder="1" applyAlignment="1" applyProtection="1">
      <alignment horizontal="center"/>
      <protection locked="0"/>
    </xf>
    <xf numFmtId="0" fontId="0" fillId="0" borderId="14" xfId="46" applyNumberFormat="1" applyFill="1" applyBorder="1" applyAlignment="1" applyProtection="1">
      <alignment horizontal="right"/>
      <protection locked="0"/>
    </xf>
    <xf numFmtId="0" fontId="0" fillId="0" borderId="14" xfId="46" applyNumberFormat="1" applyFill="1" applyBorder="1" applyProtection="1">
      <alignment/>
      <protection locked="0"/>
    </xf>
    <xf numFmtId="0" fontId="0" fillId="0" borderId="0" xfId="46" applyNumberFormat="1" applyProtection="1">
      <alignment/>
      <protection locked="0"/>
    </xf>
    <xf numFmtId="0" fontId="26" fillId="0" borderId="0" xfId="46" applyFont="1" applyProtection="1">
      <alignment/>
      <protection locked="0"/>
    </xf>
    <xf numFmtId="0" fontId="0" fillId="0" borderId="14" xfId="46" applyFont="1" applyFill="1" applyBorder="1" applyAlignment="1" applyProtection="1">
      <alignment horizontal="center"/>
      <protection locked="0"/>
    </xf>
    <xf numFmtId="49" fontId="21" fillId="0" borderId="14" xfId="46" applyNumberFormat="1" applyFont="1" applyFill="1" applyBorder="1" applyAlignment="1" applyProtection="1">
      <alignment horizontal="left"/>
      <protection locked="0"/>
    </xf>
    <xf numFmtId="0" fontId="21" fillId="0" borderId="14" xfId="46" applyFont="1" applyFill="1" applyBorder="1" applyAlignment="1" applyProtection="1">
      <alignment wrapText="1"/>
      <protection locked="0"/>
    </xf>
    <xf numFmtId="49" fontId="21" fillId="0" borderId="14" xfId="46" applyNumberFormat="1" applyFont="1" applyFill="1" applyBorder="1" applyAlignment="1" applyProtection="1">
      <alignment horizontal="center" shrinkToFit="1"/>
      <protection locked="0"/>
    </xf>
    <xf numFmtId="4" fontId="21" fillId="0" borderId="14" xfId="46" applyNumberFormat="1" applyFont="1" applyFill="1" applyBorder="1" applyAlignment="1" applyProtection="1">
      <alignment horizontal="right"/>
      <protection locked="0"/>
    </xf>
    <xf numFmtId="4" fontId="21" fillId="0" borderId="14" xfId="46" applyNumberFormat="1" applyFont="1" applyFill="1" applyBorder="1" applyProtection="1">
      <alignment/>
      <protection locked="0"/>
    </xf>
    <xf numFmtId="0" fontId="0" fillId="0" borderId="15" xfId="46" applyFill="1" applyBorder="1" applyAlignment="1" applyProtection="1">
      <alignment horizontal="center"/>
      <protection locked="0"/>
    </xf>
    <xf numFmtId="49" fontId="3" fillId="0" borderId="15" xfId="46" applyNumberFormat="1" applyFont="1" applyFill="1" applyBorder="1" applyAlignment="1" applyProtection="1">
      <alignment horizontal="left"/>
      <protection locked="0"/>
    </xf>
    <xf numFmtId="0" fontId="3" fillId="0" borderId="15" xfId="46" applyFont="1" applyFill="1" applyBorder="1" applyProtection="1">
      <alignment/>
      <protection locked="0"/>
    </xf>
    <xf numFmtId="4" fontId="0" fillId="0" borderId="15" xfId="46" applyNumberFormat="1" applyFill="1" applyBorder="1" applyAlignment="1" applyProtection="1">
      <alignment horizontal="right"/>
      <protection locked="0"/>
    </xf>
    <xf numFmtId="4" fontId="1" fillId="0" borderId="15" xfId="46" applyNumberFormat="1" applyFont="1" applyFill="1" applyBorder="1" applyProtection="1">
      <alignment/>
      <protection locked="0"/>
    </xf>
    <xf numFmtId="3" fontId="0" fillId="0" borderId="0" xfId="46" applyNumberFormat="1" applyProtection="1">
      <alignment/>
      <protection locked="0"/>
    </xf>
    <xf numFmtId="49" fontId="3" fillId="0" borderId="14" xfId="46" applyNumberFormat="1" applyFont="1" applyFill="1" applyBorder="1" applyAlignment="1" applyProtection="1">
      <alignment horizontal="left"/>
      <protection locked="0"/>
    </xf>
    <xf numFmtId="0" fontId="3" fillId="0" borderId="14" xfId="46" applyFont="1" applyFill="1" applyBorder="1" applyProtection="1">
      <alignment/>
      <protection locked="0"/>
    </xf>
    <xf numFmtId="0" fontId="27" fillId="0" borderId="0" xfId="46" applyFont="1" applyAlignment="1" applyProtection="1">
      <alignment/>
      <protection locked="0"/>
    </xf>
    <xf numFmtId="0" fontId="0" fillId="0" borderId="0" xfId="46" applyAlignment="1" applyProtection="1">
      <alignment horizontal="right"/>
      <protection locked="0"/>
    </xf>
    <xf numFmtId="0" fontId="28" fillId="0" borderId="0" xfId="46" applyFont="1" applyBorder="1" applyProtection="1">
      <alignment/>
      <protection locked="0"/>
    </xf>
    <xf numFmtId="3" fontId="28" fillId="0" borderId="0" xfId="46" applyNumberFormat="1" applyFont="1" applyBorder="1" applyAlignment="1" applyProtection="1">
      <alignment horizontal="right"/>
      <protection locked="0"/>
    </xf>
    <xf numFmtId="4" fontId="28" fillId="0" borderId="0" xfId="46" applyNumberFormat="1" applyFont="1" applyBorder="1" applyProtection="1">
      <alignment/>
      <protection locked="0"/>
    </xf>
    <xf numFmtId="0" fontId="27" fillId="0" borderId="0" xfId="46" applyFont="1" applyBorder="1" applyAlignment="1" applyProtection="1">
      <alignment/>
      <protection locked="0"/>
    </xf>
    <xf numFmtId="0" fontId="0" fillId="0" borderId="0" xfId="46" applyBorder="1" applyAlignment="1" applyProtection="1">
      <alignment horizontal="right"/>
      <protection locked="0"/>
    </xf>
    <xf numFmtId="0" fontId="3" fillId="0" borderId="0" xfId="46" applyFont="1" applyFill="1" applyBorder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18" borderId="27" xfId="0" applyFill="1" applyBorder="1" applyAlignment="1">
      <alignment/>
    </xf>
    <xf numFmtId="0" fontId="30" fillId="18" borderId="27" xfId="0" applyFont="1" applyFill="1" applyBorder="1" applyAlignment="1">
      <alignment/>
    </xf>
    <xf numFmtId="0" fontId="0" fillId="18" borderId="27" xfId="46" applyFill="1" applyBorder="1" applyProtection="1">
      <alignment/>
      <protection locked="0"/>
    </xf>
    <xf numFmtId="0" fontId="31" fillId="18" borderId="27" xfId="46" applyFont="1" applyFill="1" applyBorder="1" applyProtection="1">
      <alignment/>
      <protection locked="0"/>
    </xf>
    <xf numFmtId="0" fontId="32" fillId="18" borderId="27" xfId="46" applyFont="1" applyFill="1" applyBorder="1" applyProtection="1">
      <alignment/>
      <protection locked="0"/>
    </xf>
    <xf numFmtId="0" fontId="0" fillId="0" borderId="27" xfId="46" applyFill="1" applyBorder="1" applyProtection="1">
      <alignment/>
      <protection locked="0"/>
    </xf>
    <xf numFmtId="0" fontId="30" fillId="0" borderId="27" xfId="0" applyFont="1" applyFill="1" applyBorder="1" applyAlignment="1">
      <alignment/>
    </xf>
    <xf numFmtId="0" fontId="30" fillId="18" borderId="12" xfId="0" applyFont="1" applyFill="1" applyBorder="1" applyAlignment="1">
      <alignment/>
    </xf>
    <xf numFmtId="0" fontId="23" fillId="0" borderId="0" xfId="46" applyFont="1" applyAlignment="1">
      <alignment horizontal="center"/>
      <protection/>
    </xf>
    <xf numFmtId="0" fontId="0" fillId="0" borderId="28" xfId="46" applyFont="1" applyFill="1" applyBorder="1" applyAlignment="1">
      <alignment horizontal="center"/>
      <protection/>
    </xf>
    <xf numFmtId="0" fontId="0" fillId="0" borderId="29" xfId="46" applyFont="1" applyFill="1" applyBorder="1" applyAlignment="1">
      <alignment horizontal="center"/>
      <protection/>
    </xf>
    <xf numFmtId="49" fontId="0" fillId="0" borderId="30" xfId="46" applyNumberFormat="1" applyFont="1" applyFill="1" applyBorder="1" applyAlignment="1">
      <alignment horizontal="center"/>
      <protection/>
    </xf>
    <xf numFmtId="0" fontId="0" fillId="0" borderId="31" xfId="46" applyFont="1" applyFill="1" applyBorder="1" applyAlignment="1">
      <alignment horizontal="center"/>
      <protection/>
    </xf>
    <xf numFmtId="0" fontId="0" fillId="0" borderId="11" xfId="46" applyFill="1" applyBorder="1" applyAlignment="1">
      <alignment horizontal="center" shrinkToFit="1"/>
      <protection/>
    </xf>
    <xf numFmtId="0" fontId="23" fillId="0" borderId="0" xfId="46" applyFont="1" applyAlignment="1" applyProtection="1">
      <alignment horizontal="center"/>
      <protection locked="0"/>
    </xf>
    <xf numFmtId="0" fontId="0" fillId="0" borderId="28" xfId="46" applyFont="1" applyFill="1" applyBorder="1" applyAlignment="1" applyProtection="1">
      <alignment horizontal="center"/>
      <protection locked="0"/>
    </xf>
    <xf numFmtId="0" fontId="0" fillId="0" borderId="29" xfId="46" applyFont="1" applyFill="1" applyBorder="1" applyAlignment="1" applyProtection="1">
      <alignment horizontal="center"/>
      <protection locked="0"/>
    </xf>
    <xf numFmtId="49" fontId="0" fillId="0" borderId="30" xfId="46" applyNumberFormat="1" applyFont="1" applyFill="1" applyBorder="1" applyAlignment="1" applyProtection="1">
      <alignment horizontal="center"/>
      <protection locked="0"/>
    </xf>
    <xf numFmtId="0" fontId="0" fillId="0" borderId="31" xfId="46" applyFont="1" applyFill="1" applyBorder="1" applyAlignment="1" applyProtection="1">
      <alignment horizontal="center"/>
      <protection locked="0"/>
    </xf>
    <xf numFmtId="0" fontId="0" fillId="0" borderId="11" xfId="46" applyFill="1" applyBorder="1" applyAlignment="1" applyProtection="1">
      <alignment horizontal="center" shrinkToFit="1"/>
      <protection locked="0"/>
    </xf>
    <xf numFmtId="0" fontId="0" fillId="0" borderId="17" xfId="46" applyFill="1" applyBorder="1" applyAlignment="1" applyProtection="1">
      <alignment horizontal="center" shrinkToFi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3.25390625" style="0" customWidth="1"/>
    <col min="2" max="2" width="13.625" style="0" customWidth="1"/>
    <col min="3" max="3" width="39.625" style="0" customWidth="1"/>
    <col min="4" max="4" width="26.625" style="0" customWidth="1"/>
    <col min="5" max="5" width="31.37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6:9" ht="12.75">
      <c r="F1" s="1"/>
      <c r="G1" s="2"/>
      <c r="H1" s="2"/>
      <c r="I1" s="3"/>
    </row>
    <row r="2" spans="6:9" ht="12.75">
      <c r="F2" s="1"/>
      <c r="G2" s="2"/>
      <c r="H2" s="2"/>
      <c r="I2" s="3"/>
    </row>
    <row r="3" spans="3:9" ht="23.25">
      <c r="C3" s="51" t="s">
        <v>113</v>
      </c>
      <c r="F3" s="1"/>
      <c r="G3" s="2"/>
      <c r="H3" s="2"/>
      <c r="I3" s="3"/>
    </row>
    <row r="4" spans="6:9" ht="12.75">
      <c r="F4" s="1"/>
      <c r="G4" s="2"/>
      <c r="H4" s="2"/>
      <c r="I4" s="3"/>
    </row>
    <row r="5" spans="2:9" ht="18">
      <c r="B5" s="121" t="s">
        <v>114</v>
      </c>
      <c r="C5" s="121" t="s">
        <v>115</v>
      </c>
      <c r="D5" s="121" t="s">
        <v>116</v>
      </c>
      <c r="E5" s="121" t="s">
        <v>117</v>
      </c>
      <c r="F5" s="1"/>
      <c r="G5" s="2"/>
      <c r="H5" s="2"/>
      <c r="I5" s="3"/>
    </row>
    <row r="6" spans="2:9" ht="18">
      <c r="B6" s="54">
        <v>1</v>
      </c>
      <c r="C6" s="53" t="s">
        <v>118</v>
      </c>
      <c r="D6" s="53"/>
      <c r="E6" s="53"/>
      <c r="F6" s="1"/>
      <c r="G6" s="2"/>
      <c r="H6" s="2"/>
      <c r="I6" s="3"/>
    </row>
    <row r="7" spans="2:9" ht="18">
      <c r="B7" s="54">
        <v>2</v>
      </c>
      <c r="C7" s="53" t="s">
        <v>120</v>
      </c>
      <c r="D7" s="53"/>
      <c r="E7" s="53"/>
      <c r="F7" s="1"/>
      <c r="G7" s="2"/>
      <c r="H7" s="2"/>
      <c r="I7" s="3"/>
    </row>
    <row r="8" spans="2:9" ht="18">
      <c r="B8" s="54">
        <v>3</v>
      </c>
      <c r="C8" s="53" t="s">
        <v>119</v>
      </c>
      <c r="D8" s="53"/>
      <c r="E8" s="53"/>
      <c r="F8" s="1"/>
      <c r="G8" s="2"/>
      <c r="H8" s="2"/>
      <c r="I8" s="3"/>
    </row>
    <row r="9" spans="2:9" ht="18">
      <c r="B9" s="56">
        <v>4</v>
      </c>
      <c r="C9" s="57" t="s">
        <v>123</v>
      </c>
      <c r="D9" s="57"/>
      <c r="E9" s="57"/>
      <c r="F9" s="1"/>
      <c r="G9" s="2"/>
      <c r="H9" s="2"/>
      <c r="I9" s="3"/>
    </row>
    <row r="10" spans="2:9" ht="18.75" thickBot="1">
      <c r="B10" s="56">
        <v>5</v>
      </c>
      <c r="C10" s="57" t="s">
        <v>121</v>
      </c>
      <c r="D10" s="57"/>
      <c r="E10" s="57"/>
      <c r="F10" s="1"/>
      <c r="G10" s="2"/>
      <c r="H10" s="2"/>
      <c r="I10" s="3"/>
    </row>
    <row r="11" spans="1:9" ht="24" thickTop="1">
      <c r="A11" s="55"/>
      <c r="B11" s="58"/>
      <c r="C11" s="59" t="s">
        <v>122</v>
      </c>
      <c r="D11" s="60"/>
      <c r="E11" s="60"/>
      <c r="F11" s="1"/>
      <c r="G11" s="2"/>
      <c r="H11" s="2"/>
      <c r="I11" s="3"/>
    </row>
    <row r="12" spans="2:9" ht="18">
      <c r="B12" s="52"/>
      <c r="C12" s="52"/>
      <c r="D12" s="52"/>
      <c r="E12" s="52"/>
      <c r="F12" s="1"/>
      <c r="G12" s="2"/>
      <c r="H12" s="2"/>
      <c r="I12" s="3"/>
    </row>
    <row r="13" spans="2:9" ht="18">
      <c r="B13" s="52"/>
      <c r="C13" s="52"/>
      <c r="D13" s="52"/>
      <c r="E13" s="52"/>
      <c r="F13" s="1"/>
      <c r="G13" s="2"/>
      <c r="H13" s="2"/>
      <c r="I13" s="3"/>
    </row>
    <row r="14" spans="2:9" ht="18">
      <c r="B14" s="52"/>
      <c r="C14" s="52"/>
      <c r="D14" s="52"/>
      <c r="E14" s="52"/>
      <c r="F14" s="1"/>
      <c r="G14" s="2"/>
      <c r="H14" s="2"/>
      <c r="I14" s="3"/>
    </row>
    <row r="15" spans="2:9" ht="18">
      <c r="B15" s="52"/>
      <c r="C15" s="52"/>
      <c r="D15" s="52"/>
      <c r="E15" s="52"/>
      <c r="F15" s="1"/>
      <c r="G15" s="2"/>
      <c r="H15" s="2"/>
      <c r="I15" s="3"/>
    </row>
    <row r="16" spans="2:9" ht="18">
      <c r="B16" s="52"/>
      <c r="C16" s="52"/>
      <c r="D16" s="52"/>
      <c r="E16" s="52"/>
      <c r="F16" s="1"/>
      <c r="G16" s="2"/>
      <c r="H16" s="2"/>
      <c r="I16" s="3"/>
    </row>
    <row r="17" spans="2:9" ht="18">
      <c r="B17" s="52"/>
      <c r="C17" s="52"/>
      <c r="D17" s="52"/>
      <c r="E17" s="52"/>
      <c r="F17" s="1"/>
      <c r="G17" s="2"/>
      <c r="H17" s="2"/>
      <c r="I17" s="3"/>
    </row>
    <row r="18" spans="2:9" ht="18">
      <c r="B18" s="52"/>
      <c r="C18" s="52"/>
      <c r="D18" s="52"/>
      <c r="E18" s="52"/>
      <c r="F18" s="1"/>
      <c r="G18" s="2"/>
      <c r="H18" s="2"/>
      <c r="I18" s="3"/>
    </row>
    <row r="19" spans="2:9" ht="18">
      <c r="B19" s="52"/>
      <c r="C19" s="52"/>
      <c r="D19" s="52"/>
      <c r="E19" s="52"/>
      <c r="F19" s="1"/>
      <c r="G19" s="2"/>
      <c r="H19" s="2"/>
      <c r="I19" s="3"/>
    </row>
    <row r="20" spans="2:9" ht="18">
      <c r="B20" s="52"/>
      <c r="C20" s="52"/>
      <c r="D20" s="52"/>
      <c r="E20" s="52"/>
      <c r="F20" s="1"/>
      <c r="G20" s="2"/>
      <c r="H20" s="2"/>
      <c r="I20" s="3"/>
    </row>
    <row r="21" spans="6:9" ht="12.75">
      <c r="F21" s="1"/>
      <c r="G21" s="2"/>
      <c r="H21" s="2"/>
      <c r="I21" s="3"/>
    </row>
    <row r="22" spans="6:9" ht="12.75">
      <c r="F22" s="1"/>
      <c r="G22" s="2"/>
      <c r="H22" s="2"/>
      <c r="I22" s="3"/>
    </row>
    <row r="23" spans="6:9" ht="12.75">
      <c r="F23" s="1"/>
      <c r="G23" s="2"/>
      <c r="H23" s="2"/>
      <c r="I23" s="3"/>
    </row>
    <row r="24" spans="6:9" ht="12.75">
      <c r="F24" s="1"/>
      <c r="G24" s="2"/>
      <c r="H24" s="2"/>
      <c r="I24" s="3"/>
    </row>
    <row r="25" spans="6:9" ht="12.75">
      <c r="F25" s="1"/>
      <c r="G25" s="2"/>
      <c r="H25" s="2"/>
      <c r="I25" s="3"/>
    </row>
    <row r="26" spans="6:9" ht="12.75">
      <c r="F26" s="1"/>
      <c r="G26" s="2"/>
      <c r="H26" s="2"/>
      <c r="I26" s="3"/>
    </row>
    <row r="27" spans="6:9" ht="12.75">
      <c r="F27" s="1"/>
      <c r="G27" s="2"/>
      <c r="H27" s="2"/>
      <c r="I27" s="3"/>
    </row>
    <row r="28" spans="6:9" ht="12.75">
      <c r="F28" s="1"/>
      <c r="G28" s="2"/>
      <c r="H28" s="2"/>
      <c r="I28" s="3"/>
    </row>
    <row r="29" spans="6:9" ht="12.75">
      <c r="F29" s="1"/>
      <c r="G29" s="2"/>
      <c r="H29" s="2"/>
      <c r="I29" s="3"/>
    </row>
    <row r="30" spans="6:9" ht="12.75">
      <c r="F30" s="1"/>
      <c r="G30" s="2"/>
      <c r="H30" s="2"/>
      <c r="I30" s="3"/>
    </row>
    <row r="31" spans="6:9" ht="12.75">
      <c r="F31" s="1"/>
      <c r="G31" s="2"/>
      <c r="H31" s="2"/>
      <c r="I31" s="3"/>
    </row>
    <row r="32" spans="6:9" ht="12.75">
      <c r="F32" s="1"/>
      <c r="G32" s="2"/>
      <c r="H32" s="2"/>
      <c r="I32" s="3"/>
    </row>
    <row r="33" spans="6:9" ht="12.75">
      <c r="F33" s="1"/>
      <c r="G33" s="2"/>
      <c r="H33" s="2"/>
      <c r="I33" s="3"/>
    </row>
    <row r="34" spans="6:9" ht="12.75">
      <c r="F34" s="1"/>
      <c r="G34" s="2"/>
      <c r="H34" s="2"/>
      <c r="I34" s="3"/>
    </row>
    <row r="35" spans="6:9" ht="12.75">
      <c r="F35" s="1"/>
      <c r="G35" s="2"/>
      <c r="H35" s="2"/>
      <c r="I35" s="3"/>
    </row>
    <row r="36" spans="6:9" ht="12.75">
      <c r="F36" s="1"/>
      <c r="G36" s="2"/>
      <c r="H36" s="2"/>
      <c r="I36" s="3"/>
    </row>
    <row r="37" spans="6:9" ht="12.75">
      <c r="F37" s="1"/>
      <c r="G37" s="2"/>
      <c r="H37" s="2"/>
      <c r="I37" s="3"/>
    </row>
    <row r="38" spans="6:9" ht="12.75">
      <c r="F38" s="1"/>
      <c r="G38" s="2"/>
      <c r="H38" s="2"/>
      <c r="I38" s="3"/>
    </row>
    <row r="39" spans="6:9" ht="12.75">
      <c r="F39" s="1"/>
      <c r="G39" s="2"/>
      <c r="H39" s="2"/>
      <c r="I39" s="3"/>
    </row>
    <row r="40" spans="6:9" ht="12.75">
      <c r="F40" s="1"/>
      <c r="G40" s="2"/>
      <c r="H40" s="2"/>
      <c r="I40" s="3"/>
    </row>
    <row r="41" spans="6:9" ht="12.75">
      <c r="F41" s="1"/>
      <c r="G41" s="2"/>
      <c r="H41" s="2"/>
      <c r="I41" s="3"/>
    </row>
    <row r="42" spans="6:9" ht="12.75">
      <c r="F42" s="1"/>
      <c r="G42" s="2"/>
      <c r="H42" s="2"/>
      <c r="I42" s="3"/>
    </row>
    <row r="43" spans="6:9" ht="12.75">
      <c r="F43" s="1"/>
      <c r="G43" s="2"/>
      <c r="H43" s="2"/>
      <c r="I43" s="3"/>
    </row>
    <row r="44" spans="6:9" ht="12.75">
      <c r="F44" s="1"/>
      <c r="G44" s="2"/>
      <c r="H44" s="2"/>
      <c r="I44" s="3"/>
    </row>
    <row r="45" spans="6:9" ht="12.75">
      <c r="F45" s="1"/>
      <c r="G45" s="2"/>
      <c r="H45" s="2"/>
      <c r="I45" s="3"/>
    </row>
    <row r="46" spans="6:9" ht="12.75">
      <c r="F46" s="1"/>
      <c r="G46" s="2"/>
      <c r="H46" s="2"/>
      <c r="I46" s="3"/>
    </row>
    <row r="47" spans="6:9" ht="12.75">
      <c r="F47" s="1"/>
      <c r="G47" s="2"/>
      <c r="H47" s="2"/>
      <c r="I47" s="3"/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5">
      <selection activeCell="D42" sqref="D42"/>
    </sheetView>
  </sheetViews>
  <sheetFormatPr defaultColWidth="9.00390625" defaultRowHeight="12.75"/>
  <cols>
    <col min="1" max="1" width="3.875" style="0" customWidth="1"/>
    <col min="2" max="2" width="12.00390625" style="0" customWidth="1"/>
    <col min="3" max="3" width="40.375" style="0" customWidth="1"/>
    <col min="4" max="4" width="5.625" style="0" customWidth="1"/>
    <col min="5" max="5" width="8.625" style="0" customWidth="1"/>
    <col min="6" max="6" width="9.875" style="0" customWidth="1"/>
    <col min="7" max="7" width="13.875" style="0" customWidth="1"/>
    <col min="8" max="8" width="16.625" style="0" customWidth="1"/>
    <col min="9" max="9" width="16.125" style="0" customWidth="1"/>
  </cols>
  <sheetData>
    <row r="1" spans="1:7" ht="15.75">
      <c r="A1" s="122" t="s">
        <v>64</v>
      </c>
      <c r="B1" s="122"/>
      <c r="C1" s="122"/>
      <c r="D1" s="122"/>
      <c r="E1" s="122"/>
      <c r="F1" s="122"/>
      <c r="G1" s="122"/>
    </row>
    <row r="2" spans="1:7" ht="6.75" customHeight="1" thickBot="1">
      <c r="A2" s="4"/>
      <c r="B2" s="5"/>
      <c r="C2" s="6"/>
      <c r="D2" s="6"/>
      <c r="E2" s="7"/>
      <c r="F2" s="6"/>
      <c r="G2" s="6"/>
    </row>
    <row r="3" spans="1:9" ht="13.5" thickTop="1">
      <c r="A3" s="123" t="s">
        <v>1</v>
      </c>
      <c r="B3" s="124"/>
      <c r="C3" s="8" t="s">
        <v>65</v>
      </c>
      <c r="D3" s="9"/>
      <c r="E3" s="10"/>
      <c r="F3" s="11"/>
      <c r="G3" s="9"/>
      <c r="H3" s="40"/>
      <c r="I3" s="41"/>
    </row>
    <row r="4" spans="1:9" ht="13.5" thickBot="1">
      <c r="A4" s="125" t="s">
        <v>0</v>
      </c>
      <c r="B4" s="126"/>
      <c r="C4" s="12" t="s">
        <v>69</v>
      </c>
      <c r="D4" s="13"/>
      <c r="E4" s="127"/>
      <c r="F4" s="127"/>
      <c r="G4" s="127"/>
      <c r="H4" s="39"/>
      <c r="I4" s="42"/>
    </row>
    <row r="5" spans="1:7" ht="6" customHeight="1" thickTop="1">
      <c r="A5" s="14"/>
      <c r="B5" s="15"/>
      <c r="C5" s="15"/>
      <c r="D5" s="4"/>
      <c r="E5" s="16"/>
      <c r="F5" s="4"/>
      <c r="G5" s="17"/>
    </row>
    <row r="6" spans="1:9" ht="12.75">
      <c r="A6" s="18" t="s">
        <v>3</v>
      </c>
      <c r="B6" s="19" t="s">
        <v>4</v>
      </c>
      <c r="C6" s="19" t="s">
        <v>5</v>
      </c>
      <c r="D6" s="19" t="s">
        <v>6</v>
      </c>
      <c r="E6" s="20" t="s">
        <v>7</v>
      </c>
      <c r="F6" s="19" t="s">
        <v>8</v>
      </c>
      <c r="G6" s="21" t="s">
        <v>9</v>
      </c>
      <c r="H6" s="21" t="s">
        <v>67</v>
      </c>
      <c r="I6" s="21" t="s">
        <v>68</v>
      </c>
    </row>
    <row r="7" spans="1:9" ht="12.75">
      <c r="A7" s="22" t="s">
        <v>10</v>
      </c>
      <c r="B7" s="23" t="s">
        <v>11</v>
      </c>
      <c r="C7" s="24" t="s">
        <v>12</v>
      </c>
      <c r="D7" s="25"/>
      <c r="E7" s="26"/>
      <c r="F7" s="26"/>
      <c r="G7" s="27"/>
      <c r="H7" s="44"/>
      <c r="I7" s="45"/>
    </row>
    <row r="8" spans="1:9" ht="12.75">
      <c r="A8" s="28">
        <v>1</v>
      </c>
      <c r="B8" s="29" t="s">
        <v>70</v>
      </c>
      <c r="C8" s="30" t="s">
        <v>126</v>
      </c>
      <c r="D8" s="31" t="s">
        <v>51</v>
      </c>
      <c r="E8" s="32">
        <v>1300</v>
      </c>
      <c r="F8" s="32"/>
      <c r="G8" s="33">
        <f aca="true" t="shared" si="0" ref="G8:G18">E8*F8</f>
        <v>0</v>
      </c>
      <c r="H8" s="46"/>
      <c r="I8" s="47"/>
    </row>
    <row r="9" spans="1:9" ht="12.75">
      <c r="A9" s="28">
        <v>2</v>
      </c>
      <c r="B9" s="29" t="s">
        <v>125</v>
      </c>
      <c r="C9" s="30" t="s">
        <v>71</v>
      </c>
      <c r="D9" s="31" t="s">
        <v>51</v>
      </c>
      <c r="E9" s="32">
        <v>390</v>
      </c>
      <c r="F9" s="32"/>
      <c r="G9" s="33">
        <f t="shared" si="0"/>
        <v>0</v>
      </c>
      <c r="H9" s="46"/>
      <c r="I9" s="47"/>
    </row>
    <row r="10" spans="1:9" ht="12.75">
      <c r="A10" s="28">
        <v>3</v>
      </c>
      <c r="B10" s="29" t="s">
        <v>87</v>
      </c>
      <c r="C10" s="30" t="s">
        <v>127</v>
      </c>
      <c r="D10" s="31" t="s">
        <v>51</v>
      </c>
      <c r="E10" s="32">
        <v>1376</v>
      </c>
      <c r="F10" s="32"/>
      <c r="G10" s="33">
        <f t="shared" si="0"/>
        <v>0</v>
      </c>
      <c r="H10" s="46"/>
      <c r="I10" s="47"/>
    </row>
    <row r="11" spans="1:9" ht="22.5">
      <c r="A11" s="28">
        <v>4</v>
      </c>
      <c r="B11" s="43" t="s">
        <v>88</v>
      </c>
      <c r="C11" s="30" t="s">
        <v>128</v>
      </c>
      <c r="D11" s="31" t="s">
        <v>51</v>
      </c>
      <c r="E11" s="32">
        <v>27520</v>
      </c>
      <c r="F11" s="32"/>
      <c r="G11" s="33">
        <f t="shared" si="0"/>
        <v>0</v>
      </c>
      <c r="H11" s="46"/>
      <c r="I11" s="47"/>
    </row>
    <row r="12" spans="1:9" ht="12.75">
      <c r="A12" s="28">
        <v>5</v>
      </c>
      <c r="B12" s="29" t="s">
        <v>89</v>
      </c>
      <c r="C12" s="30" t="s">
        <v>129</v>
      </c>
      <c r="D12" s="31" t="s">
        <v>51</v>
      </c>
      <c r="E12" s="32">
        <v>76</v>
      </c>
      <c r="F12" s="32"/>
      <c r="G12" s="33">
        <f t="shared" si="0"/>
        <v>0</v>
      </c>
      <c r="H12" s="46"/>
      <c r="I12" s="47"/>
    </row>
    <row r="13" spans="1:9" ht="12.75">
      <c r="A13" s="28">
        <v>6</v>
      </c>
      <c r="B13" s="29" t="s">
        <v>90</v>
      </c>
      <c r="C13" s="30" t="s">
        <v>130</v>
      </c>
      <c r="D13" s="31" t="s">
        <v>51</v>
      </c>
      <c r="E13" s="32">
        <v>229.5</v>
      </c>
      <c r="F13" s="32"/>
      <c r="G13" s="33">
        <f t="shared" si="0"/>
        <v>0</v>
      </c>
      <c r="H13" s="46"/>
      <c r="I13" s="47"/>
    </row>
    <row r="14" spans="1:9" ht="12.75">
      <c r="A14" s="28">
        <v>7</v>
      </c>
      <c r="B14" s="29" t="s">
        <v>131</v>
      </c>
      <c r="C14" s="30" t="s">
        <v>72</v>
      </c>
      <c r="D14" s="31" t="s">
        <v>141</v>
      </c>
      <c r="E14" s="32">
        <v>471.42</v>
      </c>
      <c r="F14" s="32"/>
      <c r="G14" s="33">
        <f t="shared" si="0"/>
        <v>0</v>
      </c>
      <c r="H14" s="46">
        <v>1</v>
      </c>
      <c r="I14" s="47">
        <v>471.415</v>
      </c>
    </row>
    <row r="15" spans="1:9" ht="12.75">
      <c r="A15" s="28">
        <v>8</v>
      </c>
      <c r="B15" s="29" t="s">
        <v>91</v>
      </c>
      <c r="C15" s="30" t="s">
        <v>132</v>
      </c>
      <c r="D15" s="31" t="s">
        <v>19</v>
      </c>
      <c r="E15" s="32">
        <v>760</v>
      </c>
      <c r="F15" s="32"/>
      <c r="G15" s="33">
        <f t="shared" si="0"/>
        <v>0</v>
      </c>
      <c r="H15" s="46"/>
      <c r="I15" s="47"/>
    </row>
    <row r="16" spans="1:9" ht="12.75">
      <c r="A16" s="28">
        <v>9</v>
      </c>
      <c r="B16" s="29" t="s">
        <v>92</v>
      </c>
      <c r="C16" s="30" t="s">
        <v>133</v>
      </c>
      <c r="D16" s="31" t="s">
        <v>22</v>
      </c>
      <c r="E16" s="32">
        <v>10.18</v>
      </c>
      <c r="F16" s="32"/>
      <c r="G16" s="33">
        <f t="shared" si="0"/>
        <v>0</v>
      </c>
      <c r="H16" s="46">
        <v>0.001</v>
      </c>
      <c r="I16" s="47">
        <v>0.01018</v>
      </c>
    </row>
    <row r="17" spans="1:9" ht="12.75">
      <c r="A17" s="28">
        <v>10</v>
      </c>
      <c r="B17" s="29" t="s">
        <v>93</v>
      </c>
      <c r="C17" s="30" t="s">
        <v>134</v>
      </c>
      <c r="D17" s="31" t="s">
        <v>19</v>
      </c>
      <c r="E17" s="32">
        <v>3250</v>
      </c>
      <c r="F17" s="32"/>
      <c r="G17" s="33">
        <f t="shared" si="0"/>
        <v>0</v>
      </c>
      <c r="H17" s="46"/>
      <c r="I17" s="47"/>
    </row>
    <row r="18" spans="1:9" ht="12.75">
      <c r="A18" s="28">
        <v>11</v>
      </c>
      <c r="B18" s="29" t="s">
        <v>94</v>
      </c>
      <c r="C18" s="30" t="s">
        <v>135</v>
      </c>
      <c r="D18" s="31" t="s">
        <v>19</v>
      </c>
      <c r="E18" s="32">
        <v>760</v>
      </c>
      <c r="F18" s="32"/>
      <c r="G18" s="33">
        <f t="shared" si="0"/>
        <v>0</v>
      </c>
      <c r="H18" s="46"/>
      <c r="I18" s="47"/>
    </row>
    <row r="19" spans="1:9" ht="12.75">
      <c r="A19" s="34"/>
      <c r="B19" s="35" t="s">
        <v>14</v>
      </c>
      <c r="C19" s="36" t="str">
        <f>CONCATENATE(B7," ",C7)</f>
        <v>1 Zemní práce</v>
      </c>
      <c r="D19" s="34"/>
      <c r="E19" s="37"/>
      <c r="F19" s="37"/>
      <c r="G19" s="38">
        <f>SUM(G7:G18)</f>
        <v>0</v>
      </c>
      <c r="H19" s="48"/>
      <c r="I19" s="50">
        <f>I14+I16</f>
        <v>471.42518</v>
      </c>
    </row>
    <row r="20" spans="1:9" ht="12.75">
      <c r="A20" s="22" t="s">
        <v>10</v>
      </c>
      <c r="B20" s="23" t="s">
        <v>43</v>
      </c>
      <c r="C20" s="24" t="s">
        <v>136</v>
      </c>
      <c r="D20" s="25"/>
      <c r="E20" s="26"/>
      <c r="F20" s="26"/>
      <c r="G20" s="27"/>
      <c r="H20" s="44"/>
      <c r="I20" s="45"/>
    </row>
    <row r="21" spans="1:9" ht="12.75">
      <c r="A21" s="28">
        <v>12</v>
      </c>
      <c r="B21" s="29" t="s">
        <v>95</v>
      </c>
      <c r="C21" s="30" t="s">
        <v>137</v>
      </c>
      <c r="D21" s="31" t="s">
        <v>19</v>
      </c>
      <c r="E21" s="32">
        <v>1912.5</v>
      </c>
      <c r="F21" s="32"/>
      <c r="G21" s="33">
        <f>E21*F21</f>
        <v>0</v>
      </c>
      <c r="H21" s="46">
        <v>3E-05</v>
      </c>
      <c r="I21" s="47">
        <f>H21*E21</f>
        <v>0.057375</v>
      </c>
    </row>
    <row r="22" spans="1:9" ht="12.75">
      <c r="A22" s="28">
        <v>13</v>
      </c>
      <c r="B22" s="29" t="s">
        <v>96</v>
      </c>
      <c r="C22" s="30" t="s">
        <v>138</v>
      </c>
      <c r="D22" s="31" t="s">
        <v>19</v>
      </c>
      <c r="E22" s="32">
        <v>1950.75</v>
      </c>
      <c r="F22" s="32"/>
      <c r="G22" s="33">
        <f>E22*F22</f>
        <v>0</v>
      </c>
      <c r="H22" s="46">
        <v>0.0004</v>
      </c>
      <c r="I22" s="47">
        <f>H22*E22</f>
        <v>0.7803</v>
      </c>
    </row>
    <row r="23" spans="1:9" ht="12.75">
      <c r="A23" s="34"/>
      <c r="B23" s="35" t="s">
        <v>14</v>
      </c>
      <c r="C23" s="36" t="str">
        <f>CONCATENATE(B20," ",C20)</f>
        <v>2 Základy, zvláštní zakládání</v>
      </c>
      <c r="D23" s="34"/>
      <c r="E23" s="37"/>
      <c r="F23" s="37"/>
      <c r="G23" s="38">
        <f>SUM(G20:G22)</f>
        <v>0</v>
      </c>
      <c r="H23" s="48"/>
      <c r="I23" s="50">
        <f>SUM(I21:I22)</f>
        <v>0.837675</v>
      </c>
    </row>
    <row r="24" spans="1:9" ht="12.75">
      <c r="A24" s="22" t="s">
        <v>10</v>
      </c>
      <c r="B24" s="23" t="s">
        <v>73</v>
      </c>
      <c r="C24" s="24" t="s">
        <v>74</v>
      </c>
      <c r="D24" s="25"/>
      <c r="E24" s="26"/>
      <c r="F24" s="26"/>
      <c r="G24" s="27"/>
      <c r="H24" s="44"/>
      <c r="I24" s="45"/>
    </row>
    <row r="25" spans="1:9" ht="12.75">
      <c r="A25" s="28">
        <v>14</v>
      </c>
      <c r="B25" s="29" t="s">
        <v>97</v>
      </c>
      <c r="C25" s="30" t="s">
        <v>139</v>
      </c>
      <c r="D25" s="31" t="s">
        <v>19</v>
      </c>
      <c r="E25" s="32">
        <v>3250</v>
      </c>
      <c r="F25" s="32"/>
      <c r="G25" s="33">
        <f aca="true" t="shared" si="1" ref="G25:G32">E25*F25</f>
        <v>0</v>
      </c>
      <c r="H25" s="46">
        <f>0.05671</f>
        <v>0.05671</v>
      </c>
      <c r="I25" s="47">
        <f>E25*H25</f>
        <v>184.3075</v>
      </c>
    </row>
    <row r="26" spans="1:9" ht="12.75">
      <c r="A26" s="28">
        <v>15</v>
      </c>
      <c r="B26" s="29" t="s">
        <v>98</v>
      </c>
      <c r="C26" s="30" t="s">
        <v>140</v>
      </c>
      <c r="D26" s="31" t="s">
        <v>19</v>
      </c>
      <c r="E26" s="32">
        <v>3250</v>
      </c>
      <c r="F26" s="32"/>
      <c r="G26" s="33">
        <f t="shared" si="1"/>
        <v>0</v>
      </c>
      <c r="H26" s="46">
        <v>0.09419</v>
      </c>
      <c r="I26" s="47">
        <f aca="true" t="shared" si="2" ref="I26:I32">E26*H26</f>
        <v>306.1175</v>
      </c>
    </row>
    <row r="27" spans="1:9" ht="12.75">
      <c r="A27" s="28">
        <v>16</v>
      </c>
      <c r="B27" s="29" t="s">
        <v>99</v>
      </c>
      <c r="C27" s="30" t="s">
        <v>75</v>
      </c>
      <c r="D27" s="31" t="s">
        <v>141</v>
      </c>
      <c r="E27" s="32">
        <v>66.63</v>
      </c>
      <c r="F27" s="32"/>
      <c r="G27" s="33">
        <f t="shared" si="1"/>
        <v>0</v>
      </c>
      <c r="H27" s="46">
        <v>1</v>
      </c>
      <c r="I27" s="47">
        <v>66.625</v>
      </c>
    </row>
    <row r="28" spans="1:9" ht="12.75">
      <c r="A28" s="28">
        <v>17</v>
      </c>
      <c r="B28" s="29" t="s">
        <v>100</v>
      </c>
      <c r="C28" s="30" t="s">
        <v>76</v>
      </c>
      <c r="D28" s="31" t="s">
        <v>19</v>
      </c>
      <c r="E28" s="32">
        <v>3250</v>
      </c>
      <c r="F28" s="32"/>
      <c r="G28" s="33">
        <f t="shared" si="1"/>
        <v>0</v>
      </c>
      <c r="H28" s="46">
        <v>0.35028</v>
      </c>
      <c r="I28" s="47">
        <f t="shared" si="2"/>
        <v>1138.4099999999999</v>
      </c>
    </row>
    <row r="29" spans="1:9" ht="12.75">
      <c r="A29" s="28">
        <v>18</v>
      </c>
      <c r="B29" s="29" t="s">
        <v>101</v>
      </c>
      <c r="C29" s="30" t="s">
        <v>77</v>
      </c>
      <c r="D29" s="31" t="s">
        <v>19</v>
      </c>
      <c r="E29" s="32">
        <v>3250</v>
      </c>
      <c r="F29" s="32"/>
      <c r="G29" s="33">
        <f t="shared" si="1"/>
        <v>0</v>
      </c>
      <c r="H29" s="46">
        <v>0.37046</v>
      </c>
      <c r="I29" s="47">
        <f t="shared" si="2"/>
        <v>1203.9950000000001</v>
      </c>
    </row>
    <row r="30" spans="1:9" ht="12.75">
      <c r="A30" s="28">
        <v>19</v>
      </c>
      <c r="B30" s="29" t="s">
        <v>102</v>
      </c>
      <c r="C30" s="30" t="s">
        <v>142</v>
      </c>
      <c r="D30" s="31" t="s">
        <v>19</v>
      </c>
      <c r="E30" s="32">
        <v>757.7</v>
      </c>
      <c r="F30" s="32"/>
      <c r="G30" s="33">
        <f t="shared" si="1"/>
        <v>0</v>
      </c>
      <c r="H30" s="46">
        <v>0.31861</v>
      </c>
      <c r="I30" s="47">
        <f t="shared" si="2"/>
        <v>241.41079700000003</v>
      </c>
    </row>
    <row r="31" spans="1:9" ht="12.75">
      <c r="A31" s="28">
        <v>20</v>
      </c>
      <c r="B31" s="29" t="s">
        <v>103</v>
      </c>
      <c r="C31" s="30" t="s">
        <v>78</v>
      </c>
      <c r="D31" s="31" t="s">
        <v>19</v>
      </c>
      <c r="E31" s="32">
        <v>3250</v>
      </c>
      <c r="F31" s="32"/>
      <c r="G31" s="33">
        <f t="shared" si="1"/>
        <v>0</v>
      </c>
      <c r="H31" s="46">
        <v>0.02016</v>
      </c>
      <c r="I31" s="47">
        <f t="shared" si="2"/>
        <v>65.52</v>
      </c>
    </row>
    <row r="32" spans="1:9" ht="12.75">
      <c r="A32" s="28">
        <v>21</v>
      </c>
      <c r="B32" s="29" t="s">
        <v>104</v>
      </c>
      <c r="C32" s="30" t="s">
        <v>143</v>
      </c>
      <c r="D32" s="31" t="s">
        <v>19</v>
      </c>
      <c r="E32" s="32">
        <v>3250</v>
      </c>
      <c r="F32" s="32"/>
      <c r="G32" s="33">
        <f t="shared" si="1"/>
        <v>0</v>
      </c>
      <c r="H32" s="46">
        <v>0.2</v>
      </c>
      <c r="I32" s="47">
        <f t="shared" si="2"/>
        <v>650</v>
      </c>
    </row>
    <row r="33" spans="1:9" ht="12.75">
      <c r="A33" s="34"/>
      <c r="B33" s="35" t="s">
        <v>14</v>
      </c>
      <c r="C33" s="36" t="str">
        <f>CONCATENATE(B24," ",C24)</f>
        <v>5 Komunikace</v>
      </c>
      <c r="D33" s="34"/>
      <c r="E33" s="37"/>
      <c r="F33" s="37"/>
      <c r="G33" s="38">
        <f>SUM(G24:G32)</f>
        <v>0</v>
      </c>
      <c r="H33" s="48"/>
      <c r="I33" s="50">
        <f>SUM(I25:I32)</f>
        <v>3856.385797</v>
      </c>
    </row>
    <row r="34" spans="1:9" ht="12.75">
      <c r="A34" s="22" t="s">
        <v>10</v>
      </c>
      <c r="B34" s="23" t="s">
        <v>79</v>
      </c>
      <c r="C34" s="24" t="s">
        <v>80</v>
      </c>
      <c r="D34" s="25"/>
      <c r="E34" s="26"/>
      <c r="F34" s="26"/>
      <c r="G34" s="27"/>
      <c r="H34" s="44"/>
      <c r="I34" s="45"/>
    </row>
    <row r="35" spans="1:9" ht="12.75">
      <c r="A35" s="28">
        <v>22</v>
      </c>
      <c r="B35" s="29" t="s">
        <v>105</v>
      </c>
      <c r="C35" s="30" t="s">
        <v>144</v>
      </c>
      <c r="D35" s="31" t="s">
        <v>109</v>
      </c>
      <c r="E35" s="32">
        <v>765</v>
      </c>
      <c r="F35" s="32"/>
      <c r="G35" s="33">
        <f>E35*F35</f>
        <v>0</v>
      </c>
      <c r="H35" s="46"/>
      <c r="I35" s="47"/>
    </row>
    <row r="36" spans="1:9" ht="12.75">
      <c r="A36" s="28">
        <v>23</v>
      </c>
      <c r="B36" s="29" t="s">
        <v>106</v>
      </c>
      <c r="C36" s="30" t="s">
        <v>145</v>
      </c>
      <c r="D36" s="31" t="s">
        <v>109</v>
      </c>
      <c r="E36" s="32">
        <v>772.65</v>
      </c>
      <c r="F36" s="32"/>
      <c r="G36" s="33">
        <f>E36*F36</f>
        <v>0</v>
      </c>
      <c r="H36" s="46">
        <v>0.00114</v>
      </c>
      <c r="I36" s="47">
        <f>E36*H36</f>
        <v>0.880821</v>
      </c>
    </row>
    <row r="37" spans="1:9" ht="12.75">
      <c r="A37" s="34"/>
      <c r="B37" s="35" t="s">
        <v>14</v>
      </c>
      <c r="C37" s="36" t="str">
        <f>CONCATENATE(B34," ",C34)</f>
        <v>8 Trubní vedení</v>
      </c>
      <c r="D37" s="34"/>
      <c r="E37" s="37"/>
      <c r="F37" s="37"/>
      <c r="G37" s="38">
        <f>SUM(G34:G36)</f>
        <v>0</v>
      </c>
      <c r="H37" s="48"/>
      <c r="I37" s="50">
        <f>I36</f>
        <v>0.880821</v>
      </c>
    </row>
    <row r="38" spans="1:9" ht="12.75">
      <c r="A38" s="22" t="s">
        <v>10</v>
      </c>
      <c r="B38" s="23" t="s">
        <v>81</v>
      </c>
      <c r="C38" s="24" t="s">
        <v>82</v>
      </c>
      <c r="D38" s="25"/>
      <c r="E38" s="26"/>
      <c r="F38" s="26"/>
      <c r="G38" s="27"/>
      <c r="H38" s="44"/>
      <c r="I38" s="45"/>
    </row>
    <row r="39" spans="1:9" ht="12.75">
      <c r="A39" s="28">
        <v>24</v>
      </c>
      <c r="B39" s="29" t="s">
        <v>107</v>
      </c>
      <c r="C39" s="30" t="s">
        <v>83</v>
      </c>
      <c r="D39" s="31" t="s">
        <v>51</v>
      </c>
      <c r="E39" s="32">
        <v>1300</v>
      </c>
      <c r="F39" s="32"/>
      <c r="G39" s="33">
        <f>E39*F39</f>
        <v>0</v>
      </c>
      <c r="H39" s="46"/>
      <c r="I39" s="47"/>
    </row>
    <row r="40" spans="1:9" ht="12.75">
      <c r="A40" s="34"/>
      <c r="B40" s="35" t="s">
        <v>14</v>
      </c>
      <c r="C40" s="36" t="str">
        <f>CONCATENATE(B38," ",C38)</f>
        <v>9 Ostatní konstrukce, bourání</v>
      </c>
      <c r="D40" s="34"/>
      <c r="E40" s="37"/>
      <c r="F40" s="37"/>
      <c r="G40" s="38">
        <f>SUM(G38:G39)</f>
        <v>0</v>
      </c>
      <c r="H40" s="48"/>
      <c r="I40" s="49"/>
    </row>
    <row r="41" spans="1:9" ht="12.75">
      <c r="A41" s="22" t="s">
        <v>10</v>
      </c>
      <c r="B41" s="23" t="s">
        <v>84</v>
      </c>
      <c r="C41" s="24" t="s">
        <v>85</v>
      </c>
      <c r="D41" s="25"/>
      <c r="E41" s="26"/>
      <c r="F41" s="26"/>
      <c r="G41" s="27"/>
      <c r="H41" s="44"/>
      <c r="I41" s="45"/>
    </row>
    <row r="42" spans="1:9" ht="12.75">
      <c r="A42" s="28">
        <v>25</v>
      </c>
      <c r="B42" s="29" t="s">
        <v>108</v>
      </c>
      <c r="C42" s="30" t="s">
        <v>86</v>
      </c>
      <c r="D42" s="31" t="s">
        <v>141</v>
      </c>
      <c r="E42" s="32">
        <v>4329.53</v>
      </c>
      <c r="F42" s="32"/>
      <c r="G42" s="33">
        <f>E42*F42</f>
        <v>0</v>
      </c>
      <c r="H42" s="46"/>
      <c r="I42" s="47"/>
    </row>
    <row r="43" spans="1:9" ht="12.75">
      <c r="A43" s="34"/>
      <c r="B43" s="35" t="s">
        <v>14</v>
      </c>
      <c r="C43" s="36" t="str">
        <f>CONCATENATE(B41," ",C41)</f>
        <v>99 Staveništní přesun hmot</v>
      </c>
      <c r="D43" s="34"/>
      <c r="E43" s="37"/>
      <c r="F43" s="37"/>
      <c r="G43" s="38">
        <f>SUM(G41:G42)</f>
        <v>0</v>
      </c>
      <c r="H43" s="48"/>
      <c r="I43" s="49"/>
    </row>
    <row r="44" ht="12.75">
      <c r="G44" s="113"/>
    </row>
    <row r="45" ht="13.5" thickBot="1">
      <c r="G45" s="39"/>
    </row>
    <row r="46" spans="1:9" ht="19.5" thickBot="1" thickTop="1">
      <c r="A46" s="114"/>
      <c r="B46" s="115" t="s">
        <v>110</v>
      </c>
      <c r="C46" s="115" t="s">
        <v>111</v>
      </c>
      <c r="D46" s="115"/>
      <c r="E46" s="115"/>
      <c r="F46" s="115"/>
      <c r="G46" s="120"/>
      <c r="H46" s="114" t="s">
        <v>2</v>
      </c>
      <c r="I46" s="114"/>
    </row>
    <row r="47" ht="13.5" thickTop="1">
      <c r="G47" s="112"/>
    </row>
    <row r="48" ht="12.75">
      <c r="G48" s="112"/>
    </row>
  </sheetData>
  <sheetProtection/>
  <mergeCells count="4">
    <mergeCell ref="A1:G1"/>
    <mergeCell ref="A3:B3"/>
    <mergeCell ref="A4:B4"/>
    <mergeCell ref="E4:G4"/>
  </mergeCells>
  <printOptions gridLines="1"/>
  <pageMargins left="0.7086614173228347" right="0.7086614173228347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19"/>
  <sheetViews>
    <sheetView showZeros="0" tabSelected="1" workbookViewId="0" topLeftCell="A16">
      <selection activeCell="D46" sqref="D46"/>
    </sheetView>
  </sheetViews>
  <sheetFormatPr defaultColWidth="9.00390625" defaultRowHeight="12.75"/>
  <cols>
    <col min="1" max="1" width="3.875" style="62" customWidth="1"/>
    <col min="2" max="2" width="12.00390625" style="62" customWidth="1"/>
    <col min="3" max="3" width="40.375" style="62" customWidth="1"/>
    <col min="4" max="4" width="5.625" style="62" customWidth="1"/>
    <col min="5" max="5" width="8.625" style="105" customWidth="1"/>
    <col min="6" max="6" width="9.875" style="62" customWidth="1"/>
    <col min="7" max="7" width="13.875" style="62" customWidth="1"/>
    <col min="8" max="16384" width="9.125" style="62" customWidth="1"/>
  </cols>
  <sheetData>
    <row r="1" spans="1:7" ht="15.75">
      <c r="A1" s="128" t="s">
        <v>63</v>
      </c>
      <c r="B1" s="128"/>
      <c r="C1" s="128"/>
      <c r="D1" s="128"/>
      <c r="E1" s="128"/>
      <c r="F1" s="128"/>
      <c r="G1" s="128"/>
    </row>
    <row r="2" spans="1:7" ht="13.5" thickBot="1">
      <c r="A2" s="63"/>
      <c r="B2" s="64"/>
      <c r="C2" s="65"/>
      <c r="D2" s="65"/>
      <c r="E2" s="66"/>
      <c r="F2" s="65"/>
      <c r="G2" s="65"/>
    </row>
    <row r="3" spans="1:7" ht="13.5" thickTop="1">
      <c r="A3" s="129" t="s">
        <v>1</v>
      </c>
      <c r="B3" s="130"/>
      <c r="C3" s="67" t="s">
        <v>65</v>
      </c>
      <c r="D3" s="68"/>
      <c r="E3" s="69"/>
      <c r="F3" s="70"/>
      <c r="G3" s="71"/>
    </row>
    <row r="4" spans="1:7" ht="13.5" thickBot="1">
      <c r="A4" s="131" t="s">
        <v>0</v>
      </c>
      <c r="B4" s="132"/>
      <c r="C4" s="72" t="s">
        <v>66</v>
      </c>
      <c r="D4" s="73"/>
      <c r="E4" s="133"/>
      <c r="F4" s="133"/>
      <c r="G4" s="134"/>
    </row>
    <row r="5" spans="1:7" ht="13.5" thickTop="1">
      <c r="A5" s="74"/>
      <c r="B5" s="75"/>
      <c r="C5" s="75"/>
      <c r="D5" s="63"/>
      <c r="E5" s="76"/>
      <c r="F5" s="63"/>
      <c r="G5" s="77"/>
    </row>
    <row r="6" spans="1:7" ht="12.75">
      <c r="A6" s="78" t="s">
        <v>3</v>
      </c>
      <c r="B6" s="79" t="s">
        <v>4</v>
      </c>
      <c r="C6" s="79" t="s">
        <v>5</v>
      </c>
      <c r="D6" s="79" t="s">
        <v>6</v>
      </c>
      <c r="E6" s="80" t="s">
        <v>7</v>
      </c>
      <c r="F6" s="79" t="s">
        <v>8</v>
      </c>
      <c r="G6" s="81" t="s">
        <v>9</v>
      </c>
    </row>
    <row r="7" spans="1:15" ht="12.75">
      <c r="A7" s="82" t="s">
        <v>10</v>
      </c>
      <c r="B7" s="83" t="s">
        <v>11</v>
      </c>
      <c r="C7" s="84" t="s">
        <v>12</v>
      </c>
      <c r="D7" s="85"/>
      <c r="E7" s="86"/>
      <c r="F7" s="86"/>
      <c r="G7" s="87"/>
      <c r="H7" s="88"/>
      <c r="I7" s="88"/>
      <c r="O7" s="89">
        <v>1</v>
      </c>
    </row>
    <row r="8" spans="1:104" ht="12.75">
      <c r="A8" s="90">
        <v>1</v>
      </c>
      <c r="B8" s="91" t="s">
        <v>15</v>
      </c>
      <c r="C8" s="92" t="s">
        <v>16</v>
      </c>
      <c r="D8" s="93" t="s">
        <v>13</v>
      </c>
      <c r="E8" s="94">
        <v>32</v>
      </c>
      <c r="F8" s="94"/>
      <c r="G8" s="95">
        <f>E8*F8</f>
        <v>0</v>
      </c>
      <c r="O8" s="89">
        <v>2</v>
      </c>
      <c r="AA8" s="62">
        <v>12</v>
      </c>
      <c r="AB8" s="62">
        <v>0</v>
      </c>
      <c r="AC8" s="62">
        <v>1</v>
      </c>
      <c r="AZ8" s="62">
        <v>1</v>
      </c>
      <c r="BA8" s="62">
        <f aca="true" t="shared" si="0" ref="BA8:BA21">IF(AZ8=1,G8,0)</f>
        <v>0</v>
      </c>
      <c r="BB8" s="62">
        <f aca="true" t="shared" si="1" ref="BB8:BB21">IF(AZ8=2,G8,0)</f>
        <v>0</v>
      </c>
      <c r="BC8" s="62">
        <f aca="true" t="shared" si="2" ref="BC8:BC21">IF(AZ8=3,G8,0)</f>
        <v>0</v>
      </c>
      <c r="BD8" s="62">
        <f aca="true" t="shared" si="3" ref="BD8:BD21">IF(AZ8=4,G8,0)</f>
        <v>0</v>
      </c>
      <c r="BE8" s="62">
        <f aca="true" t="shared" si="4" ref="BE8:BE21">IF(AZ8=5,G8,0)</f>
        <v>0</v>
      </c>
      <c r="CZ8" s="62">
        <v>0</v>
      </c>
    </row>
    <row r="9" spans="1:104" ht="12.75">
      <c r="A9" s="90">
        <v>2</v>
      </c>
      <c r="B9" s="91" t="s">
        <v>17</v>
      </c>
      <c r="C9" s="92" t="s">
        <v>18</v>
      </c>
      <c r="D9" s="93" t="s">
        <v>19</v>
      </c>
      <c r="E9" s="94">
        <v>100</v>
      </c>
      <c r="F9" s="94"/>
      <c r="G9" s="95">
        <f aca="true" t="shared" si="5" ref="G9:G21">E9*F9</f>
        <v>0</v>
      </c>
      <c r="O9" s="89">
        <v>2</v>
      </c>
      <c r="AA9" s="62">
        <v>12</v>
      </c>
      <c r="AB9" s="62">
        <v>0</v>
      </c>
      <c r="AC9" s="62">
        <v>2</v>
      </c>
      <c r="AZ9" s="62">
        <v>1</v>
      </c>
      <c r="BA9" s="62">
        <f t="shared" si="0"/>
        <v>0</v>
      </c>
      <c r="BB9" s="62">
        <f t="shared" si="1"/>
        <v>0</v>
      </c>
      <c r="BC9" s="62">
        <f t="shared" si="2"/>
        <v>0</v>
      </c>
      <c r="BD9" s="62">
        <f t="shared" si="3"/>
        <v>0</v>
      </c>
      <c r="BE9" s="62">
        <f t="shared" si="4"/>
        <v>0</v>
      </c>
      <c r="CZ9" s="62">
        <v>0</v>
      </c>
    </row>
    <row r="10" spans="1:104" ht="12.75">
      <c r="A10" s="90">
        <v>3</v>
      </c>
      <c r="B10" s="91" t="s">
        <v>20</v>
      </c>
      <c r="C10" s="92" t="s">
        <v>21</v>
      </c>
      <c r="D10" s="93" t="s">
        <v>22</v>
      </c>
      <c r="E10" s="94">
        <v>13</v>
      </c>
      <c r="F10" s="94"/>
      <c r="G10" s="95">
        <f t="shared" si="5"/>
        <v>0</v>
      </c>
      <c r="O10" s="89">
        <v>2</v>
      </c>
      <c r="AA10" s="62">
        <v>12</v>
      </c>
      <c r="AB10" s="62">
        <v>1</v>
      </c>
      <c r="AC10" s="62">
        <v>3</v>
      </c>
      <c r="AZ10" s="62">
        <v>1</v>
      </c>
      <c r="BA10" s="62">
        <f t="shared" si="0"/>
        <v>0</v>
      </c>
      <c r="BB10" s="62">
        <f t="shared" si="1"/>
        <v>0</v>
      </c>
      <c r="BC10" s="62">
        <f t="shared" si="2"/>
        <v>0</v>
      </c>
      <c r="BD10" s="62">
        <f t="shared" si="3"/>
        <v>0</v>
      </c>
      <c r="BE10" s="62">
        <f t="shared" si="4"/>
        <v>0</v>
      </c>
      <c r="CZ10" s="62">
        <v>0.001</v>
      </c>
    </row>
    <row r="11" spans="1:104" ht="22.5">
      <c r="A11" s="90">
        <v>4</v>
      </c>
      <c r="B11" s="91" t="s">
        <v>23</v>
      </c>
      <c r="C11" s="92" t="s">
        <v>24</v>
      </c>
      <c r="D11" s="93" t="s">
        <v>19</v>
      </c>
      <c r="E11" s="94">
        <v>2600</v>
      </c>
      <c r="F11" s="94"/>
      <c r="G11" s="95">
        <f t="shared" si="5"/>
        <v>0</v>
      </c>
      <c r="O11" s="89">
        <v>2</v>
      </c>
      <c r="AA11" s="62">
        <v>12</v>
      </c>
      <c r="AB11" s="62">
        <v>0</v>
      </c>
      <c r="AC11" s="62">
        <v>4</v>
      </c>
      <c r="AZ11" s="62">
        <v>1</v>
      </c>
      <c r="BA11" s="62">
        <f t="shared" si="0"/>
        <v>0</v>
      </c>
      <c r="BB11" s="62">
        <f t="shared" si="1"/>
        <v>0</v>
      </c>
      <c r="BC11" s="62">
        <f t="shared" si="2"/>
        <v>0</v>
      </c>
      <c r="BD11" s="62">
        <f t="shared" si="3"/>
        <v>0</v>
      </c>
      <c r="BE11" s="62">
        <f t="shared" si="4"/>
        <v>0</v>
      </c>
      <c r="CZ11" s="62">
        <v>0</v>
      </c>
    </row>
    <row r="12" spans="1:104" ht="12.75">
      <c r="A12" s="90">
        <v>5</v>
      </c>
      <c r="B12" s="91" t="s">
        <v>25</v>
      </c>
      <c r="C12" s="92" t="s">
        <v>26</v>
      </c>
      <c r="D12" s="93" t="s">
        <v>19</v>
      </c>
      <c r="E12" s="94">
        <v>2600</v>
      </c>
      <c r="F12" s="94"/>
      <c r="G12" s="95">
        <f t="shared" si="5"/>
        <v>0</v>
      </c>
      <c r="O12" s="89">
        <v>2</v>
      </c>
      <c r="AA12" s="62">
        <v>12</v>
      </c>
      <c r="AB12" s="62">
        <v>0</v>
      </c>
      <c r="AC12" s="62">
        <v>5</v>
      </c>
      <c r="AZ12" s="62">
        <v>1</v>
      </c>
      <c r="BA12" s="62">
        <f t="shared" si="0"/>
        <v>0</v>
      </c>
      <c r="BB12" s="62">
        <f t="shared" si="1"/>
        <v>0</v>
      </c>
      <c r="BC12" s="62">
        <f t="shared" si="2"/>
        <v>0</v>
      </c>
      <c r="BD12" s="62">
        <f t="shared" si="3"/>
        <v>0</v>
      </c>
      <c r="BE12" s="62">
        <f t="shared" si="4"/>
        <v>0</v>
      </c>
      <c r="CZ12" s="62">
        <v>0</v>
      </c>
    </row>
    <row r="13" spans="1:104" ht="22.5">
      <c r="A13" s="90">
        <v>6</v>
      </c>
      <c r="B13" s="91" t="s">
        <v>27</v>
      </c>
      <c r="C13" s="92" t="s">
        <v>28</v>
      </c>
      <c r="D13" s="93" t="s">
        <v>19</v>
      </c>
      <c r="E13" s="94">
        <v>5200</v>
      </c>
      <c r="F13" s="94"/>
      <c r="G13" s="95">
        <f t="shared" si="5"/>
        <v>0</v>
      </c>
      <c r="O13" s="89">
        <v>2</v>
      </c>
      <c r="AA13" s="62">
        <v>12</v>
      </c>
      <c r="AB13" s="62">
        <v>0</v>
      </c>
      <c r="AC13" s="62">
        <v>6</v>
      </c>
      <c r="AZ13" s="62">
        <v>1</v>
      </c>
      <c r="BA13" s="62">
        <f t="shared" si="0"/>
        <v>0</v>
      </c>
      <c r="BB13" s="62">
        <f t="shared" si="1"/>
        <v>0</v>
      </c>
      <c r="BC13" s="62">
        <f t="shared" si="2"/>
        <v>0</v>
      </c>
      <c r="BD13" s="62">
        <f t="shared" si="3"/>
        <v>0</v>
      </c>
      <c r="BE13" s="62">
        <f t="shared" si="4"/>
        <v>0</v>
      </c>
      <c r="CZ13" s="62">
        <v>0</v>
      </c>
    </row>
    <row r="14" spans="1:104" ht="12.75">
      <c r="A14" s="90">
        <v>7</v>
      </c>
      <c r="B14" s="91" t="s">
        <v>29</v>
      </c>
      <c r="C14" s="92" t="s">
        <v>30</v>
      </c>
      <c r="D14" s="93" t="s">
        <v>13</v>
      </c>
      <c r="E14" s="94">
        <v>130</v>
      </c>
      <c r="F14" s="94"/>
      <c r="G14" s="95">
        <f t="shared" si="5"/>
        <v>0</v>
      </c>
      <c r="O14" s="89">
        <v>2</v>
      </c>
      <c r="AA14" s="62">
        <v>12</v>
      </c>
      <c r="AB14" s="62">
        <v>1</v>
      </c>
      <c r="AC14" s="62">
        <v>7</v>
      </c>
      <c r="AZ14" s="62">
        <v>1</v>
      </c>
      <c r="BA14" s="62">
        <f t="shared" si="0"/>
        <v>0</v>
      </c>
      <c r="BB14" s="62">
        <f t="shared" si="1"/>
        <v>0</v>
      </c>
      <c r="BC14" s="62">
        <f t="shared" si="2"/>
        <v>0</v>
      </c>
      <c r="BD14" s="62">
        <f t="shared" si="3"/>
        <v>0</v>
      </c>
      <c r="BE14" s="62">
        <f t="shared" si="4"/>
        <v>0</v>
      </c>
      <c r="CZ14" s="62">
        <v>0</v>
      </c>
    </row>
    <row r="15" spans="1:104" ht="12.75">
      <c r="A15" s="90">
        <v>8</v>
      </c>
      <c r="B15" s="91" t="s">
        <v>31</v>
      </c>
      <c r="C15" s="92" t="s">
        <v>32</v>
      </c>
      <c r="D15" s="93" t="s">
        <v>13</v>
      </c>
      <c r="E15" s="94">
        <v>130</v>
      </c>
      <c r="F15" s="94"/>
      <c r="G15" s="95">
        <f t="shared" si="5"/>
        <v>0</v>
      </c>
      <c r="O15" s="89">
        <v>2</v>
      </c>
      <c r="AA15" s="62">
        <v>12</v>
      </c>
      <c r="AB15" s="62">
        <v>1</v>
      </c>
      <c r="AC15" s="62">
        <v>8</v>
      </c>
      <c r="AZ15" s="62">
        <v>1</v>
      </c>
      <c r="BA15" s="62">
        <f t="shared" si="0"/>
        <v>0</v>
      </c>
      <c r="BB15" s="62">
        <f t="shared" si="1"/>
        <v>0</v>
      </c>
      <c r="BC15" s="62">
        <f t="shared" si="2"/>
        <v>0</v>
      </c>
      <c r="BD15" s="62">
        <f t="shared" si="3"/>
        <v>0</v>
      </c>
      <c r="BE15" s="62">
        <f t="shared" si="4"/>
        <v>0</v>
      </c>
      <c r="CZ15" s="62">
        <v>0</v>
      </c>
    </row>
    <row r="16" spans="1:104" ht="22.5">
      <c r="A16" s="90">
        <v>9</v>
      </c>
      <c r="B16" s="91" t="s">
        <v>33</v>
      </c>
      <c r="C16" s="92" t="s">
        <v>34</v>
      </c>
      <c r="D16" s="93" t="s">
        <v>13</v>
      </c>
      <c r="E16" s="94">
        <v>130</v>
      </c>
      <c r="F16" s="94"/>
      <c r="G16" s="95">
        <f t="shared" si="5"/>
        <v>0</v>
      </c>
      <c r="O16" s="89">
        <v>2</v>
      </c>
      <c r="AA16" s="62">
        <v>12</v>
      </c>
      <c r="AB16" s="62">
        <v>0</v>
      </c>
      <c r="AC16" s="62">
        <v>9</v>
      </c>
      <c r="AZ16" s="62">
        <v>1</v>
      </c>
      <c r="BA16" s="62">
        <f t="shared" si="0"/>
        <v>0</v>
      </c>
      <c r="BB16" s="62">
        <f t="shared" si="1"/>
        <v>0</v>
      </c>
      <c r="BC16" s="62">
        <f t="shared" si="2"/>
        <v>0</v>
      </c>
      <c r="BD16" s="62">
        <f t="shared" si="3"/>
        <v>0</v>
      </c>
      <c r="BE16" s="62">
        <f t="shared" si="4"/>
        <v>0</v>
      </c>
      <c r="CZ16" s="62">
        <v>0</v>
      </c>
    </row>
    <row r="17" spans="1:104" ht="22.5">
      <c r="A17" s="90">
        <v>10</v>
      </c>
      <c r="B17" s="91" t="s">
        <v>35</v>
      </c>
      <c r="C17" s="92" t="s">
        <v>36</v>
      </c>
      <c r="D17" s="93" t="s">
        <v>13</v>
      </c>
      <c r="E17" s="94">
        <v>130</v>
      </c>
      <c r="F17" s="94"/>
      <c r="G17" s="95">
        <f t="shared" si="5"/>
        <v>0</v>
      </c>
      <c r="O17" s="89">
        <v>2</v>
      </c>
      <c r="AA17" s="62">
        <v>12</v>
      </c>
      <c r="AB17" s="62">
        <v>0</v>
      </c>
      <c r="AC17" s="62">
        <v>10</v>
      </c>
      <c r="AZ17" s="62">
        <v>1</v>
      </c>
      <c r="BA17" s="62">
        <f t="shared" si="0"/>
        <v>0</v>
      </c>
      <c r="BB17" s="62">
        <f t="shared" si="1"/>
        <v>0</v>
      </c>
      <c r="BC17" s="62">
        <f t="shared" si="2"/>
        <v>0</v>
      </c>
      <c r="BD17" s="62">
        <f t="shared" si="3"/>
        <v>0</v>
      </c>
      <c r="BE17" s="62">
        <f t="shared" si="4"/>
        <v>0</v>
      </c>
      <c r="CZ17" s="62">
        <v>0</v>
      </c>
    </row>
    <row r="18" spans="1:104" ht="22.5">
      <c r="A18" s="90">
        <v>11</v>
      </c>
      <c r="B18" s="91" t="s">
        <v>37</v>
      </c>
      <c r="C18" s="92" t="s">
        <v>38</v>
      </c>
      <c r="D18" s="93" t="s">
        <v>13</v>
      </c>
      <c r="E18" s="94">
        <v>130</v>
      </c>
      <c r="F18" s="94"/>
      <c r="G18" s="95">
        <f t="shared" si="5"/>
        <v>0</v>
      </c>
      <c r="O18" s="89">
        <v>2</v>
      </c>
      <c r="AA18" s="62">
        <v>12</v>
      </c>
      <c r="AB18" s="62">
        <v>0</v>
      </c>
      <c r="AC18" s="62">
        <v>11</v>
      </c>
      <c r="AZ18" s="62">
        <v>1</v>
      </c>
      <c r="BA18" s="62">
        <f t="shared" si="0"/>
        <v>0</v>
      </c>
      <c r="BB18" s="62">
        <f t="shared" si="1"/>
        <v>0</v>
      </c>
      <c r="BC18" s="62">
        <f t="shared" si="2"/>
        <v>0</v>
      </c>
      <c r="BD18" s="62">
        <f t="shared" si="3"/>
        <v>0</v>
      </c>
      <c r="BE18" s="62">
        <f t="shared" si="4"/>
        <v>0</v>
      </c>
      <c r="CZ18" s="62">
        <v>0.00045</v>
      </c>
    </row>
    <row r="19" spans="1:104" ht="12.75">
      <c r="A19" s="90">
        <v>12</v>
      </c>
      <c r="B19" s="91" t="s">
        <v>39</v>
      </c>
      <c r="C19" s="92" t="s">
        <v>40</v>
      </c>
      <c r="D19" s="93" t="s">
        <v>19</v>
      </c>
      <c r="E19" s="94">
        <v>195</v>
      </c>
      <c r="F19" s="94"/>
      <c r="G19" s="95">
        <f t="shared" si="5"/>
        <v>0</v>
      </c>
      <c r="O19" s="89">
        <v>2</v>
      </c>
      <c r="AA19" s="62">
        <v>12</v>
      </c>
      <c r="AB19" s="62">
        <v>0</v>
      </c>
      <c r="AC19" s="62">
        <v>12</v>
      </c>
      <c r="AZ19" s="62">
        <v>1</v>
      </c>
      <c r="BA19" s="62">
        <f t="shared" si="0"/>
        <v>0</v>
      </c>
      <c r="BB19" s="62">
        <f t="shared" si="1"/>
        <v>0</v>
      </c>
      <c r="BC19" s="62">
        <f t="shared" si="2"/>
        <v>0</v>
      </c>
      <c r="BD19" s="62">
        <f t="shared" si="3"/>
        <v>0</v>
      </c>
      <c r="BE19" s="62">
        <f t="shared" si="4"/>
        <v>0</v>
      </c>
      <c r="CZ19" s="62">
        <v>0</v>
      </c>
    </row>
    <row r="20" spans="1:104" ht="12.75">
      <c r="A20" s="90">
        <v>13</v>
      </c>
      <c r="B20" s="91" t="s">
        <v>41</v>
      </c>
      <c r="C20" s="92" t="s">
        <v>146</v>
      </c>
      <c r="D20" s="93" t="s">
        <v>13</v>
      </c>
      <c r="E20" s="94">
        <v>130</v>
      </c>
      <c r="F20" s="94"/>
      <c r="G20" s="95">
        <f t="shared" si="5"/>
        <v>0</v>
      </c>
      <c r="O20" s="89">
        <v>2</v>
      </c>
      <c r="AA20" s="62">
        <v>12</v>
      </c>
      <c r="AB20" s="62">
        <v>0</v>
      </c>
      <c r="AC20" s="62">
        <v>13</v>
      </c>
      <c r="AZ20" s="62">
        <v>1</v>
      </c>
      <c r="BA20" s="62">
        <f t="shared" si="0"/>
        <v>0</v>
      </c>
      <c r="BB20" s="62">
        <f t="shared" si="1"/>
        <v>0</v>
      </c>
      <c r="BC20" s="62">
        <f t="shared" si="2"/>
        <v>0</v>
      </c>
      <c r="BD20" s="62">
        <f t="shared" si="3"/>
        <v>0</v>
      </c>
      <c r="BE20" s="62">
        <f t="shared" si="4"/>
        <v>0</v>
      </c>
      <c r="CZ20" s="62">
        <v>0</v>
      </c>
    </row>
    <row r="21" spans="1:104" ht="22.5">
      <c r="A21" s="90">
        <v>14</v>
      </c>
      <c r="B21" s="91" t="s">
        <v>42</v>
      </c>
      <c r="C21" s="92" t="s">
        <v>147</v>
      </c>
      <c r="D21" s="93" t="s">
        <v>13</v>
      </c>
      <c r="E21" s="94">
        <v>130</v>
      </c>
      <c r="F21" s="94"/>
      <c r="G21" s="95">
        <f t="shared" si="5"/>
        <v>0</v>
      </c>
      <c r="O21" s="89">
        <v>2</v>
      </c>
      <c r="AA21" s="62">
        <v>12</v>
      </c>
      <c r="AB21" s="62">
        <v>0</v>
      </c>
      <c r="AC21" s="62">
        <v>14</v>
      </c>
      <c r="AZ21" s="62">
        <v>1</v>
      </c>
      <c r="BA21" s="62">
        <f t="shared" si="0"/>
        <v>0</v>
      </c>
      <c r="BB21" s="62">
        <f t="shared" si="1"/>
        <v>0</v>
      </c>
      <c r="BC21" s="62">
        <f t="shared" si="2"/>
        <v>0</v>
      </c>
      <c r="BD21" s="62">
        <f t="shared" si="3"/>
        <v>0</v>
      </c>
      <c r="BE21" s="62">
        <f t="shared" si="4"/>
        <v>0</v>
      </c>
      <c r="CZ21" s="62">
        <v>0</v>
      </c>
    </row>
    <row r="22" spans="1:57" ht="12.75">
      <c r="A22" s="96"/>
      <c r="B22" s="97" t="s">
        <v>14</v>
      </c>
      <c r="C22" s="98" t="str">
        <f>CONCATENATE(B7," ",C7)</f>
        <v>1 Zemní práce</v>
      </c>
      <c r="D22" s="96"/>
      <c r="E22" s="99"/>
      <c r="F22" s="99"/>
      <c r="G22" s="100">
        <f>SUM(G7:G21)</f>
        <v>0</v>
      </c>
      <c r="O22" s="89">
        <v>4</v>
      </c>
      <c r="BA22" s="101">
        <f>SUM(BA7:BA21)</f>
        <v>0</v>
      </c>
      <c r="BB22" s="101">
        <f>SUM(BB7:BB21)</f>
        <v>0</v>
      </c>
      <c r="BC22" s="101">
        <f>SUM(BC7:BC21)</f>
        <v>0</v>
      </c>
      <c r="BD22" s="101">
        <f>SUM(BD7:BD21)</f>
        <v>0</v>
      </c>
      <c r="BE22" s="101">
        <f>SUM(BE7:BE21)</f>
        <v>0</v>
      </c>
    </row>
    <row r="23" spans="1:15" ht="12.75">
      <c r="A23" s="82" t="s">
        <v>10</v>
      </c>
      <c r="B23" s="83" t="s">
        <v>43</v>
      </c>
      <c r="C23" s="84" t="s">
        <v>44</v>
      </c>
      <c r="D23" s="85"/>
      <c r="E23" s="86"/>
      <c r="F23" s="86"/>
      <c r="G23" s="87"/>
      <c r="H23" s="88"/>
      <c r="I23" s="88"/>
      <c r="O23" s="89">
        <v>1</v>
      </c>
    </row>
    <row r="24" spans="1:104" ht="12.75">
      <c r="A24" s="90">
        <v>15</v>
      </c>
      <c r="B24" s="91" t="s">
        <v>27</v>
      </c>
      <c r="C24" s="92" t="s">
        <v>45</v>
      </c>
      <c r="D24" s="93" t="s">
        <v>19</v>
      </c>
      <c r="E24" s="94">
        <v>7800</v>
      </c>
      <c r="F24" s="94"/>
      <c r="G24" s="95">
        <f aca="true" t="shared" si="6" ref="G24:G30">E24*F24</f>
        <v>0</v>
      </c>
      <c r="O24" s="89">
        <v>2</v>
      </c>
      <c r="AA24" s="62">
        <v>12</v>
      </c>
      <c r="AB24" s="62">
        <v>0</v>
      </c>
      <c r="AC24" s="62">
        <v>15</v>
      </c>
      <c r="AZ24" s="62">
        <v>1</v>
      </c>
      <c r="BA24" s="62">
        <f aca="true" t="shared" si="7" ref="BA24:BA30">IF(AZ24=1,G24,0)</f>
        <v>0</v>
      </c>
      <c r="BB24" s="62">
        <f aca="true" t="shared" si="8" ref="BB24:BB30">IF(AZ24=2,G24,0)</f>
        <v>0</v>
      </c>
      <c r="BC24" s="62">
        <f aca="true" t="shared" si="9" ref="BC24:BC30">IF(AZ24=3,G24,0)</f>
        <v>0</v>
      </c>
      <c r="BD24" s="62">
        <f aca="true" t="shared" si="10" ref="BD24:BD30">IF(AZ24=4,G24,0)</f>
        <v>0</v>
      </c>
      <c r="BE24" s="62">
        <f aca="true" t="shared" si="11" ref="BE24:BE30">IF(AZ24=5,G24,0)</f>
        <v>0</v>
      </c>
      <c r="CZ24" s="62">
        <v>0</v>
      </c>
    </row>
    <row r="25" spans="1:104" ht="12.75">
      <c r="A25" s="90">
        <v>16</v>
      </c>
      <c r="B25" s="91" t="s">
        <v>46</v>
      </c>
      <c r="C25" s="92" t="s">
        <v>47</v>
      </c>
      <c r="D25" s="93" t="s">
        <v>13</v>
      </c>
      <c r="E25" s="94">
        <v>130</v>
      </c>
      <c r="F25" s="94"/>
      <c r="G25" s="95">
        <f t="shared" si="6"/>
        <v>0</v>
      </c>
      <c r="O25" s="89">
        <v>2</v>
      </c>
      <c r="AA25" s="62">
        <v>12</v>
      </c>
      <c r="AB25" s="62">
        <v>0</v>
      </c>
      <c r="AC25" s="62">
        <v>16</v>
      </c>
      <c r="AZ25" s="62">
        <v>1</v>
      </c>
      <c r="BA25" s="62">
        <f t="shared" si="7"/>
        <v>0</v>
      </c>
      <c r="BB25" s="62">
        <f t="shared" si="8"/>
        <v>0</v>
      </c>
      <c r="BC25" s="62">
        <f t="shared" si="9"/>
        <v>0</v>
      </c>
      <c r="BD25" s="62">
        <f t="shared" si="10"/>
        <v>0</v>
      </c>
      <c r="BE25" s="62">
        <f t="shared" si="11"/>
        <v>0</v>
      </c>
      <c r="CZ25" s="62">
        <v>0</v>
      </c>
    </row>
    <row r="26" spans="1:104" ht="12.75">
      <c r="A26" s="90">
        <v>17</v>
      </c>
      <c r="B26" s="91" t="s">
        <v>42</v>
      </c>
      <c r="C26" s="92" t="s">
        <v>48</v>
      </c>
      <c r="D26" s="93" t="s">
        <v>13</v>
      </c>
      <c r="E26" s="94">
        <v>130</v>
      </c>
      <c r="F26" s="94"/>
      <c r="G26" s="95">
        <f t="shared" si="6"/>
        <v>0</v>
      </c>
      <c r="O26" s="89">
        <v>2</v>
      </c>
      <c r="AA26" s="62">
        <v>12</v>
      </c>
      <c r="AB26" s="62">
        <v>0</v>
      </c>
      <c r="AC26" s="62">
        <v>17</v>
      </c>
      <c r="AZ26" s="62">
        <v>1</v>
      </c>
      <c r="BA26" s="62">
        <f t="shared" si="7"/>
        <v>0</v>
      </c>
      <c r="BB26" s="62">
        <f t="shared" si="8"/>
        <v>0</v>
      </c>
      <c r="BC26" s="62">
        <f t="shared" si="9"/>
        <v>0</v>
      </c>
      <c r="BD26" s="62">
        <f t="shared" si="10"/>
        <v>0</v>
      </c>
      <c r="BE26" s="62">
        <f t="shared" si="11"/>
        <v>0</v>
      </c>
      <c r="CZ26" s="62">
        <v>0</v>
      </c>
    </row>
    <row r="27" spans="1:104" ht="12.75">
      <c r="A27" s="90">
        <v>18</v>
      </c>
      <c r="B27" s="91" t="s">
        <v>49</v>
      </c>
      <c r="C27" s="92" t="s">
        <v>50</v>
      </c>
      <c r="D27" s="93" t="s">
        <v>51</v>
      </c>
      <c r="E27" s="94">
        <v>130</v>
      </c>
      <c r="F27" s="94"/>
      <c r="G27" s="95">
        <f t="shared" si="6"/>
        <v>0</v>
      </c>
      <c r="O27" s="89">
        <v>2</v>
      </c>
      <c r="AA27" s="62">
        <v>12</v>
      </c>
      <c r="AB27" s="62">
        <v>0</v>
      </c>
      <c r="AC27" s="62">
        <v>18</v>
      </c>
      <c r="AZ27" s="62">
        <v>1</v>
      </c>
      <c r="BA27" s="62">
        <f t="shared" si="7"/>
        <v>0</v>
      </c>
      <c r="BB27" s="62">
        <f t="shared" si="8"/>
        <v>0</v>
      </c>
      <c r="BC27" s="62">
        <f t="shared" si="9"/>
        <v>0</v>
      </c>
      <c r="BD27" s="62">
        <f t="shared" si="10"/>
        <v>0</v>
      </c>
      <c r="BE27" s="62">
        <f t="shared" si="11"/>
        <v>0</v>
      </c>
      <c r="CZ27" s="62">
        <v>0</v>
      </c>
    </row>
    <row r="28" spans="1:104" ht="12.75">
      <c r="A28" s="90">
        <v>19</v>
      </c>
      <c r="B28" s="91" t="s">
        <v>52</v>
      </c>
      <c r="C28" s="92" t="s">
        <v>53</v>
      </c>
      <c r="D28" s="93" t="s">
        <v>13</v>
      </c>
      <c r="E28" s="94">
        <v>130</v>
      </c>
      <c r="F28" s="94"/>
      <c r="G28" s="95">
        <f t="shared" si="6"/>
        <v>0</v>
      </c>
      <c r="O28" s="89">
        <v>2</v>
      </c>
      <c r="AA28" s="62">
        <v>12</v>
      </c>
      <c r="AB28" s="62">
        <v>0</v>
      </c>
      <c r="AC28" s="62">
        <v>19</v>
      </c>
      <c r="AZ28" s="62">
        <v>1</v>
      </c>
      <c r="BA28" s="62">
        <f t="shared" si="7"/>
        <v>0</v>
      </c>
      <c r="BB28" s="62">
        <f t="shared" si="8"/>
        <v>0</v>
      </c>
      <c r="BC28" s="62">
        <f t="shared" si="9"/>
        <v>0</v>
      </c>
      <c r="BD28" s="62">
        <f t="shared" si="10"/>
        <v>0</v>
      </c>
      <c r="BE28" s="62">
        <f t="shared" si="11"/>
        <v>0</v>
      </c>
      <c r="CZ28" s="62">
        <v>0</v>
      </c>
    </row>
    <row r="29" spans="1:104" ht="12.75">
      <c r="A29" s="90">
        <v>20</v>
      </c>
      <c r="B29" s="91" t="s">
        <v>54</v>
      </c>
      <c r="C29" s="92" t="s">
        <v>55</v>
      </c>
      <c r="D29" s="93" t="s">
        <v>13</v>
      </c>
      <c r="E29" s="94">
        <v>130</v>
      </c>
      <c r="F29" s="94"/>
      <c r="G29" s="95">
        <f t="shared" si="6"/>
        <v>0</v>
      </c>
      <c r="O29" s="89">
        <v>2</v>
      </c>
      <c r="AA29" s="62">
        <v>12</v>
      </c>
      <c r="AB29" s="62">
        <v>1</v>
      </c>
      <c r="AC29" s="62">
        <v>20</v>
      </c>
      <c r="AZ29" s="62">
        <v>1</v>
      </c>
      <c r="BA29" s="62">
        <f t="shared" si="7"/>
        <v>0</v>
      </c>
      <c r="BB29" s="62">
        <f t="shared" si="8"/>
        <v>0</v>
      </c>
      <c r="BC29" s="62">
        <f t="shared" si="9"/>
        <v>0</v>
      </c>
      <c r="BD29" s="62">
        <f t="shared" si="10"/>
        <v>0</v>
      </c>
      <c r="BE29" s="62">
        <f t="shared" si="11"/>
        <v>0</v>
      </c>
      <c r="CZ29" s="62">
        <v>0</v>
      </c>
    </row>
    <row r="30" spans="1:104" ht="12.75">
      <c r="A30" s="90">
        <v>21</v>
      </c>
      <c r="B30" s="91" t="s">
        <v>49</v>
      </c>
      <c r="C30" s="92" t="s">
        <v>56</v>
      </c>
      <c r="D30" s="93" t="s">
        <v>51</v>
      </c>
      <c r="E30" s="94">
        <v>33</v>
      </c>
      <c r="F30" s="94"/>
      <c r="G30" s="95">
        <f t="shared" si="6"/>
        <v>0</v>
      </c>
      <c r="O30" s="89">
        <v>2</v>
      </c>
      <c r="AA30" s="62">
        <v>12</v>
      </c>
      <c r="AB30" s="62">
        <v>0</v>
      </c>
      <c r="AC30" s="62">
        <v>21</v>
      </c>
      <c r="AZ30" s="62">
        <v>1</v>
      </c>
      <c r="BA30" s="62">
        <f t="shared" si="7"/>
        <v>0</v>
      </c>
      <c r="BB30" s="62">
        <f t="shared" si="8"/>
        <v>0</v>
      </c>
      <c r="BC30" s="62">
        <f t="shared" si="9"/>
        <v>0</v>
      </c>
      <c r="BD30" s="62">
        <f t="shared" si="10"/>
        <v>0</v>
      </c>
      <c r="BE30" s="62">
        <f t="shared" si="11"/>
        <v>0</v>
      </c>
      <c r="CZ30" s="62">
        <v>0</v>
      </c>
    </row>
    <row r="31" spans="1:57" ht="12.75">
      <c r="A31" s="96"/>
      <c r="B31" s="97" t="s">
        <v>14</v>
      </c>
      <c r="C31" s="98" t="str">
        <f>CONCATENATE(B23," ",C23)</f>
        <v>2 Základy,zvláštní zakládání</v>
      </c>
      <c r="D31" s="96"/>
      <c r="E31" s="99"/>
      <c r="F31" s="99"/>
      <c r="G31" s="100">
        <f>SUM(G23:G30)</f>
        <v>0</v>
      </c>
      <c r="O31" s="89">
        <v>4</v>
      </c>
      <c r="BA31" s="101">
        <f>SUM(BA23:BA30)</f>
        <v>0</v>
      </c>
      <c r="BB31" s="101">
        <f>SUM(BB23:BB30)</f>
        <v>0</v>
      </c>
      <c r="BC31" s="101">
        <f>SUM(BC23:BC30)</f>
        <v>0</v>
      </c>
      <c r="BD31" s="101">
        <f>SUM(BD23:BD30)</f>
        <v>0</v>
      </c>
      <c r="BE31" s="101">
        <f>SUM(BE23:BE30)</f>
        <v>0</v>
      </c>
    </row>
    <row r="32" spans="1:15" ht="12.75">
      <c r="A32" s="82" t="s">
        <v>10</v>
      </c>
      <c r="B32" s="83" t="s">
        <v>57</v>
      </c>
      <c r="C32" s="84" t="s">
        <v>58</v>
      </c>
      <c r="D32" s="85"/>
      <c r="E32" s="86"/>
      <c r="F32" s="86"/>
      <c r="G32" s="87"/>
      <c r="H32" s="88"/>
      <c r="I32" s="88"/>
      <c r="O32" s="89">
        <v>1</v>
      </c>
    </row>
    <row r="33" spans="1:104" ht="12.75">
      <c r="A33" s="90">
        <v>22</v>
      </c>
      <c r="B33" s="91" t="s">
        <v>27</v>
      </c>
      <c r="C33" s="92" t="s">
        <v>45</v>
      </c>
      <c r="D33" s="93" t="s">
        <v>19</v>
      </c>
      <c r="E33" s="94">
        <v>7800</v>
      </c>
      <c r="F33" s="94"/>
      <c r="G33" s="95">
        <f aca="true" t="shared" si="12" ref="G33:G39">E33*F33</f>
        <v>0</v>
      </c>
      <c r="O33" s="89">
        <v>2</v>
      </c>
      <c r="AA33" s="62">
        <v>12</v>
      </c>
      <c r="AB33" s="62">
        <v>0</v>
      </c>
      <c r="AC33" s="62">
        <v>22</v>
      </c>
      <c r="AZ33" s="62">
        <v>1</v>
      </c>
      <c r="BA33" s="62">
        <f aca="true" t="shared" si="13" ref="BA33:BA39">IF(AZ33=1,G33,0)</f>
        <v>0</v>
      </c>
      <c r="BB33" s="62">
        <f aca="true" t="shared" si="14" ref="BB33:BB39">IF(AZ33=2,G33,0)</f>
        <v>0</v>
      </c>
      <c r="BC33" s="62">
        <f aca="true" t="shared" si="15" ref="BC33:BC39">IF(AZ33=3,G33,0)</f>
        <v>0</v>
      </c>
      <c r="BD33" s="62">
        <f aca="true" t="shared" si="16" ref="BD33:BD39">IF(AZ33=4,G33,0)</f>
        <v>0</v>
      </c>
      <c r="BE33" s="62">
        <f aca="true" t="shared" si="17" ref="BE33:BE39">IF(AZ33=5,G33,0)</f>
        <v>0</v>
      </c>
      <c r="CZ33" s="62">
        <v>0</v>
      </c>
    </row>
    <row r="34" spans="1:104" ht="12.75">
      <c r="A34" s="90">
        <v>23</v>
      </c>
      <c r="B34" s="91" t="s">
        <v>46</v>
      </c>
      <c r="C34" s="92" t="s">
        <v>47</v>
      </c>
      <c r="D34" s="93" t="s">
        <v>13</v>
      </c>
      <c r="E34" s="94">
        <v>130</v>
      </c>
      <c r="F34" s="94"/>
      <c r="G34" s="95">
        <f t="shared" si="12"/>
        <v>0</v>
      </c>
      <c r="O34" s="89">
        <v>2</v>
      </c>
      <c r="AA34" s="62">
        <v>12</v>
      </c>
      <c r="AB34" s="62">
        <v>0</v>
      </c>
      <c r="AC34" s="62">
        <v>23</v>
      </c>
      <c r="AZ34" s="62">
        <v>1</v>
      </c>
      <c r="BA34" s="62">
        <f t="shared" si="13"/>
        <v>0</v>
      </c>
      <c r="BB34" s="62">
        <f t="shared" si="14"/>
        <v>0</v>
      </c>
      <c r="BC34" s="62">
        <f t="shared" si="15"/>
        <v>0</v>
      </c>
      <c r="BD34" s="62">
        <f t="shared" si="16"/>
        <v>0</v>
      </c>
      <c r="BE34" s="62">
        <f t="shared" si="17"/>
        <v>0</v>
      </c>
      <c r="CZ34" s="62">
        <v>0</v>
      </c>
    </row>
    <row r="35" spans="1:104" ht="12.75">
      <c r="A35" s="90">
        <v>24</v>
      </c>
      <c r="B35" s="91" t="s">
        <v>42</v>
      </c>
      <c r="C35" s="92" t="s">
        <v>48</v>
      </c>
      <c r="D35" s="93" t="s">
        <v>13</v>
      </c>
      <c r="E35" s="94">
        <v>130</v>
      </c>
      <c r="F35" s="94"/>
      <c r="G35" s="95">
        <f t="shared" si="12"/>
        <v>0</v>
      </c>
      <c r="O35" s="89">
        <v>2</v>
      </c>
      <c r="AA35" s="62">
        <v>12</v>
      </c>
      <c r="AB35" s="62">
        <v>0</v>
      </c>
      <c r="AC35" s="62">
        <v>24</v>
      </c>
      <c r="AZ35" s="62">
        <v>1</v>
      </c>
      <c r="BA35" s="62">
        <f t="shared" si="13"/>
        <v>0</v>
      </c>
      <c r="BB35" s="62">
        <f t="shared" si="14"/>
        <v>0</v>
      </c>
      <c r="BC35" s="62">
        <f t="shared" si="15"/>
        <v>0</v>
      </c>
      <c r="BD35" s="62">
        <f t="shared" si="16"/>
        <v>0</v>
      </c>
      <c r="BE35" s="62">
        <f t="shared" si="17"/>
        <v>0</v>
      </c>
      <c r="CZ35" s="62">
        <v>0</v>
      </c>
    </row>
    <row r="36" spans="1:104" ht="12.75">
      <c r="A36" s="90">
        <v>25</v>
      </c>
      <c r="B36" s="91" t="s">
        <v>49</v>
      </c>
      <c r="C36" s="92" t="s">
        <v>50</v>
      </c>
      <c r="D36" s="93" t="s">
        <v>51</v>
      </c>
      <c r="E36" s="94">
        <v>130</v>
      </c>
      <c r="F36" s="94"/>
      <c r="G36" s="95">
        <f t="shared" si="12"/>
        <v>0</v>
      </c>
      <c r="O36" s="89">
        <v>2</v>
      </c>
      <c r="AA36" s="62">
        <v>12</v>
      </c>
      <c r="AB36" s="62">
        <v>0</v>
      </c>
      <c r="AC36" s="62">
        <v>25</v>
      </c>
      <c r="AZ36" s="62">
        <v>1</v>
      </c>
      <c r="BA36" s="62">
        <f t="shared" si="13"/>
        <v>0</v>
      </c>
      <c r="BB36" s="62">
        <f t="shared" si="14"/>
        <v>0</v>
      </c>
      <c r="BC36" s="62">
        <f t="shared" si="15"/>
        <v>0</v>
      </c>
      <c r="BD36" s="62">
        <f t="shared" si="16"/>
        <v>0</v>
      </c>
      <c r="BE36" s="62">
        <f t="shared" si="17"/>
        <v>0</v>
      </c>
      <c r="CZ36" s="62">
        <v>0</v>
      </c>
    </row>
    <row r="37" spans="1:104" ht="12.75">
      <c r="A37" s="90">
        <v>26</v>
      </c>
      <c r="B37" s="91" t="s">
        <v>52</v>
      </c>
      <c r="C37" s="92" t="s">
        <v>53</v>
      </c>
      <c r="D37" s="93" t="s">
        <v>13</v>
      </c>
      <c r="E37" s="94">
        <v>130</v>
      </c>
      <c r="F37" s="94"/>
      <c r="G37" s="95">
        <f t="shared" si="12"/>
        <v>0</v>
      </c>
      <c r="O37" s="89">
        <v>2</v>
      </c>
      <c r="AA37" s="62">
        <v>12</v>
      </c>
      <c r="AB37" s="62">
        <v>0</v>
      </c>
      <c r="AC37" s="62">
        <v>26</v>
      </c>
      <c r="AZ37" s="62">
        <v>1</v>
      </c>
      <c r="BA37" s="62">
        <f t="shared" si="13"/>
        <v>0</v>
      </c>
      <c r="BB37" s="62">
        <f t="shared" si="14"/>
        <v>0</v>
      </c>
      <c r="BC37" s="62">
        <f t="shared" si="15"/>
        <v>0</v>
      </c>
      <c r="BD37" s="62">
        <f t="shared" si="16"/>
        <v>0</v>
      </c>
      <c r="BE37" s="62">
        <f t="shared" si="17"/>
        <v>0</v>
      </c>
      <c r="CZ37" s="62">
        <v>0</v>
      </c>
    </row>
    <row r="38" spans="1:104" ht="12.75">
      <c r="A38" s="90">
        <v>27</v>
      </c>
      <c r="B38" s="91" t="s">
        <v>59</v>
      </c>
      <c r="C38" s="92" t="s">
        <v>60</v>
      </c>
      <c r="D38" s="93" t="s">
        <v>13</v>
      </c>
      <c r="E38" s="94">
        <v>130</v>
      </c>
      <c r="F38" s="94"/>
      <c r="G38" s="95">
        <f t="shared" si="12"/>
        <v>0</v>
      </c>
      <c r="O38" s="89">
        <v>2</v>
      </c>
      <c r="AA38" s="62">
        <v>12</v>
      </c>
      <c r="AB38" s="62">
        <v>0</v>
      </c>
      <c r="AC38" s="62">
        <v>27</v>
      </c>
      <c r="AZ38" s="62">
        <v>1</v>
      </c>
      <c r="BA38" s="62">
        <f t="shared" si="13"/>
        <v>0</v>
      </c>
      <c r="BB38" s="62">
        <f t="shared" si="14"/>
        <v>0</v>
      </c>
      <c r="BC38" s="62">
        <f t="shared" si="15"/>
        <v>0</v>
      </c>
      <c r="BD38" s="62">
        <f t="shared" si="16"/>
        <v>0</v>
      </c>
      <c r="BE38" s="62">
        <f t="shared" si="17"/>
        <v>0</v>
      </c>
      <c r="CZ38" s="62">
        <v>0</v>
      </c>
    </row>
    <row r="39" spans="1:104" ht="12.75">
      <c r="A39" s="90">
        <v>28</v>
      </c>
      <c r="B39" s="91" t="s">
        <v>49</v>
      </c>
      <c r="C39" s="92" t="s">
        <v>50</v>
      </c>
      <c r="D39" s="93" t="s">
        <v>51</v>
      </c>
      <c r="E39" s="94">
        <v>33</v>
      </c>
      <c r="F39" s="94"/>
      <c r="G39" s="95">
        <f t="shared" si="12"/>
        <v>0</v>
      </c>
      <c r="O39" s="89">
        <v>2</v>
      </c>
      <c r="AA39" s="62">
        <v>12</v>
      </c>
      <c r="AB39" s="62">
        <v>0</v>
      </c>
      <c r="AC39" s="62">
        <v>28</v>
      </c>
      <c r="AZ39" s="62">
        <v>1</v>
      </c>
      <c r="BA39" s="62">
        <f t="shared" si="13"/>
        <v>0</v>
      </c>
      <c r="BB39" s="62">
        <f t="shared" si="14"/>
        <v>0</v>
      </c>
      <c r="BC39" s="62">
        <f t="shared" si="15"/>
        <v>0</v>
      </c>
      <c r="BD39" s="62">
        <f t="shared" si="16"/>
        <v>0</v>
      </c>
      <c r="BE39" s="62">
        <f t="shared" si="17"/>
        <v>0</v>
      </c>
      <c r="CZ39" s="62">
        <v>0</v>
      </c>
    </row>
    <row r="40" spans="1:57" ht="12.75">
      <c r="A40" s="96"/>
      <c r="B40" s="97" t="s">
        <v>14</v>
      </c>
      <c r="C40" s="98" t="str">
        <f>CONCATENATE(B32," ",C32)</f>
        <v>3 Svislé a kompletní konstrukce</v>
      </c>
      <c r="D40" s="96"/>
      <c r="E40" s="99"/>
      <c r="F40" s="99"/>
      <c r="G40" s="100">
        <f>SUM(G32:G39)</f>
        <v>0</v>
      </c>
      <c r="O40" s="89">
        <v>4</v>
      </c>
      <c r="BA40" s="101">
        <f>SUM(BA32:BA39)</f>
        <v>0</v>
      </c>
      <c r="BB40" s="101">
        <f>SUM(BB32:BB39)</f>
        <v>0</v>
      </c>
      <c r="BC40" s="101">
        <f>SUM(BC32:BC39)</f>
        <v>0</v>
      </c>
      <c r="BD40" s="101">
        <f>SUM(BD32:BD39)</f>
        <v>0</v>
      </c>
      <c r="BE40" s="101">
        <f>SUM(BE32:BE39)</f>
        <v>0</v>
      </c>
    </row>
    <row r="41" spans="1:15" ht="12.75">
      <c r="A41" s="82" t="s">
        <v>10</v>
      </c>
      <c r="B41" s="83" t="s">
        <v>61</v>
      </c>
      <c r="C41" s="84" t="s">
        <v>62</v>
      </c>
      <c r="D41" s="85"/>
      <c r="E41" s="86"/>
      <c r="F41" s="86"/>
      <c r="G41" s="87"/>
      <c r="H41" s="88"/>
      <c r="I41" s="88"/>
      <c r="O41" s="89">
        <v>1</v>
      </c>
    </row>
    <row r="42" spans="1:104" ht="12.75">
      <c r="A42" s="90">
        <v>29</v>
      </c>
      <c r="B42" s="91" t="s">
        <v>27</v>
      </c>
      <c r="C42" s="92" t="s">
        <v>45</v>
      </c>
      <c r="D42" s="93" t="s">
        <v>19</v>
      </c>
      <c r="E42" s="94">
        <v>7800</v>
      </c>
      <c r="F42" s="94"/>
      <c r="G42" s="95">
        <f aca="true" t="shared" si="18" ref="G42:G47">E42*F42</f>
        <v>0</v>
      </c>
      <c r="O42" s="89">
        <v>2</v>
      </c>
      <c r="AA42" s="62">
        <v>12</v>
      </c>
      <c r="AB42" s="62">
        <v>0</v>
      </c>
      <c r="AC42" s="62">
        <v>29</v>
      </c>
      <c r="AZ42" s="62">
        <v>1</v>
      </c>
      <c r="BA42" s="62">
        <f aca="true" t="shared" si="19" ref="BA42:BA48">IF(AZ42=1,G42,0)</f>
        <v>0</v>
      </c>
      <c r="BB42" s="62">
        <f aca="true" t="shared" si="20" ref="BB42:BB48">IF(AZ42=2,G42,0)</f>
        <v>0</v>
      </c>
      <c r="BC42" s="62">
        <f aca="true" t="shared" si="21" ref="BC42:BC48">IF(AZ42=3,G42,0)</f>
        <v>0</v>
      </c>
      <c r="BD42" s="62">
        <f aca="true" t="shared" si="22" ref="BD42:BD48">IF(AZ42=4,G42,0)</f>
        <v>0</v>
      </c>
      <c r="BE42" s="62">
        <f aca="true" t="shared" si="23" ref="BE42:BE48">IF(AZ42=5,G42,0)</f>
        <v>0</v>
      </c>
      <c r="CZ42" s="62">
        <v>0</v>
      </c>
    </row>
    <row r="43" spans="1:104" ht="12.75">
      <c r="A43" s="90">
        <v>30</v>
      </c>
      <c r="B43" s="91" t="s">
        <v>46</v>
      </c>
      <c r="C43" s="92" t="s">
        <v>47</v>
      </c>
      <c r="D43" s="93" t="s">
        <v>13</v>
      </c>
      <c r="E43" s="94">
        <v>130</v>
      </c>
      <c r="F43" s="94"/>
      <c r="G43" s="95">
        <f t="shared" si="18"/>
        <v>0</v>
      </c>
      <c r="O43" s="89">
        <v>2</v>
      </c>
      <c r="AA43" s="62">
        <v>12</v>
      </c>
      <c r="AB43" s="62">
        <v>0</v>
      </c>
      <c r="AC43" s="62">
        <v>30</v>
      </c>
      <c r="AZ43" s="62">
        <v>1</v>
      </c>
      <c r="BA43" s="62">
        <f t="shared" si="19"/>
        <v>0</v>
      </c>
      <c r="BB43" s="62">
        <f t="shared" si="20"/>
        <v>0</v>
      </c>
      <c r="BC43" s="62">
        <f t="shared" si="21"/>
        <v>0</v>
      </c>
      <c r="BD43" s="62">
        <f t="shared" si="22"/>
        <v>0</v>
      </c>
      <c r="BE43" s="62">
        <f t="shared" si="23"/>
        <v>0</v>
      </c>
      <c r="CZ43" s="62">
        <v>0</v>
      </c>
    </row>
    <row r="44" spans="1:104" ht="12.75">
      <c r="A44" s="90">
        <v>31</v>
      </c>
      <c r="B44" s="91" t="s">
        <v>42</v>
      </c>
      <c r="C44" s="92" t="s">
        <v>48</v>
      </c>
      <c r="D44" s="93" t="s">
        <v>13</v>
      </c>
      <c r="E44" s="94">
        <v>130</v>
      </c>
      <c r="F44" s="94"/>
      <c r="G44" s="95">
        <f t="shared" si="18"/>
        <v>0</v>
      </c>
      <c r="O44" s="89">
        <v>2</v>
      </c>
      <c r="AA44" s="62">
        <v>12</v>
      </c>
      <c r="AB44" s="62">
        <v>0</v>
      </c>
      <c r="AC44" s="62">
        <v>31</v>
      </c>
      <c r="AZ44" s="62">
        <v>1</v>
      </c>
      <c r="BA44" s="62">
        <f t="shared" si="19"/>
        <v>0</v>
      </c>
      <c r="BB44" s="62">
        <f t="shared" si="20"/>
        <v>0</v>
      </c>
      <c r="BC44" s="62">
        <f t="shared" si="21"/>
        <v>0</v>
      </c>
      <c r="BD44" s="62">
        <f t="shared" si="22"/>
        <v>0</v>
      </c>
      <c r="BE44" s="62">
        <f t="shared" si="23"/>
        <v>0</v>
      </c>
      <c r="CZ44" s="62">
        <v>0</v>
      </c>
    </row>
    <row r="45" spans="1:104" ht="12.75">
      <c r="A45" s="90">
        <v>32</v>
      </c>
      <c r="B45" s="91" t="s">
        <v>49</v>
      </c>
      <c r="C45" s="92" t="s">
        <v>50</v>
      </c>
      <c r="D45" s="93" t="s">
        <v>51</v>
      </c>
      <c r="E45" s="94">
        <v>130</v>
      </c>
      <c r="F45" s="94"/>
      <c r="G45" s="95">
        <f t="shared" si="18"/>
        <v>0</v>
      </c>
      <c r="O45" s="89">
        <v>2</v>
      </c>
      <c r="AA45" s="62">
        <v>12</v>
      </c>
      <c r="AB45" s="62">
        <v>0</v>
      </c>
      <c r="AC45" s="62">
        <v>32</v>
      </c>
      <c r="AZ45" s="62">
        <v>1</v>
      </c>
      <c r="BA45" s="62">
        <f t="shared" si="19"/>
        <v>0</v>
      </c>
      <c r="BB45" s="62">
        <f t="shared" si="20"/>
        <v>0</v>
      </c>
      <c r="BC45" s="62">
        <f t="shared" si="21"/>
        <v>0</v>
      </c>
      <c r="BD45" s="62">
        <f t="shared" si="22"/>
        <v>0</v>
      </c>
      <c r="BE45" s="62">
        <f t="shared" si="23"/>
        <v>0</v>
      </c>
      <c r="CZ45" s="62">
        <v>0</v>
      </c>
    </row>
    <row r="46" spans="1:104" ht="12.75">
      <c r="A46" s="90">
        <v>33</v>
      </c>
      <c r="B46" s="91" t="s">
        <v>52</v>
      </c>
      <c r="C46" s="92" t="s">
        <v>53</v>
      </c>
      <c r="D46" s="93" t="s">
        <v>13</v>
      </c>
      <c r="E46" s="94">
        <v>130</v>
      </c>
      <c r="F46" s="94"/>
      <c r="G46" s="95">
        <f t="shared" si="18"/>
        <v>0</v>
      </c>
      <c r="O46" s="89">
        <v>2</v>
      </c>
      <c r="AA46" s="62">
        <v>12</v>
      </c>
      <c r="AB46" s="62">
        <v>0</v>
      </c>
      <c r="AC46" s="62">
        <v>33</v>
      </c>
      <c r="AZ46" s="62">
        <v>1</v>
      </c>
      <c r="BA46" s="62">
        <f t="shared" si="19"/>
        <v>0</v>
      </c>
      <c r="BB46" s="62">
        <f t="shared" si="20"/>
        <v>0</v>
      </c>
      <c r="BC46" s="62">
        <f t="shared" si="21"/>
        <v>0</v>
      </c>
      <c r="BD46" s="62">
        <f t="shared" si="22"/>
        <v>0</v>
      </c>
      <c r="BE46" s="62">
        <f t="shared" si="23"/>
        <v>0</v>
      </c>
      <c r="CZ46" s="62">
        <v>0</v>
      </c>
    </row>
    <row r="47" spans="1:15" ht="12.75">
      <c r="A47" s="90">
        <v>34</v>
      </c>
      <c r="B47" s="91" t="s">
        <v>49</v>
      </c>
      <c r="C47" s="92" t="s">
        <v>50</v>
      </c>
      <c r="D47" s="93" t="s">
        <v>51</v>
      </c>
      <c r="E47" s="94">
        <v>33</v>
      </c>
      <c r="F47" s="94"/>
      <c r="G47" s="95">
        <f t="shared" si="18"/>
        <v>0</v>
      </c>
      <c r="O47" s="89"/>
    </row>
    <row r="48" spans="1:104" ht="13.5" thickBot="1">
      <c r="A48" s="90">
        <v>34</v>
      </c>
      <c r="B48" s="102" t="s">
        <v>14</v>
      </c>
      <c r="C48" s="103" t="s">
        <v>124</v>
      </c>
      <c r="D48" s="93"/>
      <c r="E48" s="94"/>
      <c r="F48" s="94"/>
      <c r="G48" s="95"/>
      <c r="O48" s="89">
        <v>2</v>
      </c>
      <c r="AA48" s="62">
        <v>12</v>
      </c>
      <c r="AB48" s="62">
        <v>0</v>
      </c>
      <c r="AC48" s="62">
        <v>34</v>
      </c>
      <c r="AZ48" s="62">
        <v>1</v>
      </c>
      <c r="BA48" s="62">
        <f t="shared" si="19"/>
        <v>0</v>
      </c>
      <c r="BB48" s="62">
        <f t="shared" si="20"/>
        <v>0</v>
      </c>
      <c r="BC48" s="62">
        <f t="shared" si="21"/>
        <v>0</v>
      </c>
      <c r="BD48" s="62">
        <f t="shared" si="22"/>
        <v>0</v>
      </c>
      <c r="BE48" s="62">
        <f t="shared" si="23"/>
        <v>0</v>
      </c>
      <c r="CZ48" s="62">
        <v>0</v>
      </c>
    </row>
    <row r="49" spans="1:7" ht="19.5" thickBot="1" thickTop="1">
      <c r="A49" s="116"/>
      <c r="B49" s="117" t="s">
        <v>110</v>
      </c>
      <c r="C49" s="118" t="s">
        <v>112</v>
      </c>
      <c r="D49" s="116"/>
      <c r="E49" s="116"/>
      <c r="F49" s="116"/>
      <c r="G49" s="119"/>
    </row>
    <row r="50" ht="13.5" thickTop="1">
      <c r="E50" s="62"/>
    </row>
    <row r="51" ht="12.75">
      <c r="E51" s="62"/>
    </row>
    <row r="52" ht="12.75">
      <c r="E52" s="62"/>
    </row>
    <row r="53" spans="3:5" ht="12.75">
      <c r="C53" s="111"/>
      <c r="E53" s="62"/>
    </row>
    <row r="54" ht="12.75">
      <c r="E54" s="62"/>
    </row>
    <row r="55" ht="12.75">
      <c r="E55" s="62"/>
    </row>
    <row r="56" ht="12.75">
      <c r="E56" s="62"/>
    </row>
    <row r="57" ht="12.75">
      <c r="E57" s="62"/>
    </row>
    <row r="58" ht="12.75">
      <c r="E58" s="62"/>
    </row>
    <row r="59" ht="12.75">
      <c r="E59" s="62"/>
    </row>
    <row r="60" ht="12.75">
      <c r="E60" s="62"/>
    </row>
    <row r="61" ht="12.75">
      <c r="E61" s="62"/>
    </row>
    <row r="62" ht="12.75">
      <c r="E62" s="62"/>
    </row>
    <row r="63" ht="12.75">
      <c r="E63" s="62"/>
    </row>
    <row r="64" ht="12.75">
      <c r="E64" s="62"/>
    </row>
    <row r="65" ht="12.75">
      <c r="E65" s="62"/>
    </row>
    <row r="66" ht="12.75">
      <c r="E66" s="62"/>
    </row>
    <row r="67" ht="12.75">
      <c r="E67" s="62"/>
    </row>
    <row r="68" ht="12.75">
      <c r="E68" s="62"/>
    </row>
    <row r="69" ht="12.75">
      <c r="E69" s="62"/>
    </row>
    <row r="70" spans="1:7" ht="12.75">
      <c r="A70" s="61"/>
      <c r="B70" s="61"/>
      <c r="C70" s="61"/>
      <c r="D70" s="61"/>
      <c r="E70" s="61"/>
      <c r="F70" s="61"/>
      <c r="G70" s="61"/>
    </row>
    <row r="71" spans="1:7" ht="12.75">
      <c r="A71" s="61"/>
      <c r="B71" s="61"/>
      <c r="C71" s="61"/>
      <c r="D71" s="61"/>
      <c r="E71" s="61"/>
      <c r="F71" s="61"/>
      <c r="G71" s="61"/>
    </row>
    <row r="72" spans="1:7" ht="12.75">
      <c r="A72" s="61"/>
      <c r="B72" s="61"/>
      <c r="C72" s="61"/>
      <c r="D72" s="61"/>
      <c r="E72" s="61"/>
      <c r="F72" s="61"/>
      <c r="G72" s="61"/>
    </row>
    <row r="73" spans="1:7" ht="12.75">
      <c r="A73" s="61"/>
      <c r="B73" s="61"/>
      <c r="C73" s="61"/>
      <c r="D73" s="61"/>
      <c r="E73" s="61"/>
      <c r="F73" s="61"/>
      <c r="G73" s="61"/>
    </row>
    <row r="74" ht="12.75">
      <c r="E74" s="62"/>
    </row>
    <row r="75" ht="12.75">
      <c r="E75" s="62"/>
    </row>
    <row r="76" ht="12.75">
      <c r="E76" s="62"/>
    </row>
    <row r="77" ht="12.75">
      <c r="E77" s="62"/>
    </row>
    <row r="78" ht="12.75">
      <c r="E78" s="62"/>
    </row>
    <row r="79" ht="12.75">
      <c r="E79" s="62"/>
    </row>
    <row r="80" ht="12.75">
      <c r="E80" s="62"/>
    </row>
    <row r="81" ht="12.75">
      <c r="E81" s="62"/>
    </row>
    <row r="82" ht="12.75">
      <c r="E82" s="62"/>
    </row>
    <row r="83" ht="12.75">
      <c r="E83" s="62"/>
    </row>
    <row r="84" ht="12.75">
      <c r="E84" s="62"/>
    </row>
    <row r="85" ht="12.75">
      <c r="E85" s="62"/>
    </row>
    <row r="86" ht="12.75">
      <c r="E86" s="62"/>
    </row>
    <row r="87" ht="12.75">
      <c r="E87" s="62"/>
    </row>
    <row r="88" ht="12.75">
      <c r="E88" s="62"/>
    </row>
    <row r="89" ht="12.75">
      <c r="E89" s="62"/>
    </row>
    <row r="90" ht="12.75">
      <c r="E90" s="62"/>
    </row>
    <row r="91" ht="12.75">
      <c r="E91" s="62"/>
    </row>
    <row r="92" ht="12.75">
      <c r="E92" s="62"/>
    </row>
    <row r="93" ht="12.75">
      <c r="E93" s="62"/>
    </row>
    <row r="94" ht="12.75">
      <c r="E94" s="62"/>
    </row>
    <row r="95" ht="12.75">
      <c r="E95" s="62"/>
    </row>
    <row r="96" ht="12.75">
      <c r="E96" s="62"/>
    </row>
    <row r="97" ht="12.75">
      <c r="E97" s="62"/>
    </row>
    <row r="98" ht="12.75">
      <c r="E98" s="62"/>
    </row>
    <row r="99" ht="12.75">
      <c r="E99" s="62"/>
    </row>
    <row r="100" ht="12.75">
      <c r="E100" s="62"/>
    </row>
    <row r="101" ht="12.75">
      <c r="E101" s="62"/>
    </row>
    <row r="102" ht="12.75">
      <c r="E102" s="62"/>
    </row>
    <row r="103" ht="12.75">
      <c r="E103" s="62"/>
    </row>
    <row r="104" ht="12.75">
      <c r="E104" s="62"/>
    </row>
    <row r="105" spans="1:2" ht="12.75">
      <c r="A105" s="104"/>
      <c r="B105" s="104"/>
    </row>
    <row r="106" spans="1:7" ht="12.75">
      <c r="A106" s="61"/>
      <c r="B106" s="61"/>
      <c r="C106" s="106"/>
      <c r="D106" s="106"/>
      <c r="E106" s="107"/>
      <c r="F106" s="106"/>
      <c r="G106" s="108"/>
    </row>
    <row r="107" spans="1:7" ht="12.75">
      <c r="A107" s="109"/>
      <c r="B107" s="109"/>
      <c r="C107" s="61"/>
      <c r="D107" s="61"/>
      <c r="E107" s="110"/>
      <c r="F107" s="61"/>
      <c r="G107" s="61"/>
    </row>
    <row r="108" spans="1:7" ht="12.75">
      <c r="A108" s="61"/>
      <c r="B108" s="61"/>
      <c r="C108" s="61"/>
      <c r="D108" s="61"/>
      <c r="E108" s="110"/>
      <c r="F108" s="61"/>
      <c r="G108" s="61"/>
    </row>
    <row r="109" spans="1:7" ht="12.75">
      <c r="A109" s="61"/>
      <c r="B109" s="61"/>
      <c r="C109" s="61"/>
      <c r="D109" s="61"/>
      <c r="E109" s="110"/>
      <c r="F109" s="61"/>
      <c r="G109" s="61"/>
    </row>
    <row r="110" spans="1:7" ht="12.75">
      <c r="A110" s="61"/>
      <c r="B110" s="61"/>
      <c r="C110" s="61"/>
      <c r="D110" s="61"/>
      <c r="E110" s="110"/>
      <c r="F110" s="61"/>
      <c r="G110" s="61"/>
    </row>
    <row r="111" spans="1:7" ht="12.75">
      <c r="A111" s="61"/>
      <c r="B111" s="61"/>
      <c r="C111" s="61"/>
      <c r="D111" s="61"/>
      <c r="E111" s="110"/>
      <c r="F111" s="61"/>
      <c r="G111" s="61"/>
    </row>
    <row r="112" spans="1:7" ht="12.75">
      <c r="A112" s="61"/>
      <c r="B112" s="61"/>
      <c r="C112" s="61"/>
      <c r="D112" s="61"/>
      <c r="E112" s="110"/>
      <c r="F112" s="61"/>
      <c r="G112" s="61"/>
    </row>
    <row r="113" spans="1:7" ht="12.75">
      <c r="A113" s="61"/>
      <c r="B113" s="61"/>
      <c r="C113" s="61"/>
      <c r="D113" s="61"/>
      <c r="E113" s="110"/>
      <c r="F113" s="61"/>
      <c r="G113" s="61"/>
    </row>
    <row r="114" spans="1:7" ht="12.75">
      <c r="A114" s="61"/>
      <c r="B114" s="61"/>
      <c r="C114" s="61"/>
      <c r="D114" s="61"/>
      <c r="E114" s="110"/>
      <c r="F114" s="61"/>
      <c r="G114" s="61"/>
    </row>
    <row r="115" spans="1:7" ht="12.75">
      <c r="A115" s="61"/>
      <c r="B115" s="61"/>
      <c r="C115" s="61"/>
      <c r="D115" s="61"/>
      <c r="E115" s="110"/>
      <c r="F115" s="61"/>
      <c r="G115" s="61"/>
    </row>
    <row r="116" spans="1:7" ht="12.75">
      <c r="A116" s="61"/>
      <c r="B116" s="61"/>
      <c r="C116" s="61"/>
      <c r="D116" s="61"/>
      <c r="E116" s="110"/>
      <c r="F116" s="61"/>
      <c r="G116" s="61"/>
    </row>
    <row r="117" spans="1:7" ht="12.75">
      <c r="A117" s="61"/>
      <c r="B117" s="61"/>
      <c r="C117" s="61"/>
      <c r="D117" s="61"/>
      <c r="E117" s="110"/>
      <c r="F117" s="61"/>
      <c r="G117" s="61"/>
    </row>
    <row r="118" spans="1:7" ht="12.75">
      <c r="A118" s="61"/>
      <c r="B118" s="61"/>
      <c r="C118" s="61"/>
      <c r="D118" s="61"/>
      <c r="E118" s="110"/>
      <c r="F118" s="61"/>
      <c r="G118" s="61"/>
    </row>
    <row r="119" spans="1:7" ht="12.75">
      <c r="A119" s="61"/>
      <c r="B119" s="61"/>
      <c r="C119" s="61"/>
      <c r="D119" s="61"/>
      <c r="E119" s="110"/>
      <c r="F119" s="61"/>
      <c r="G119" s="61"/>
    </row>
  </sheetData>
  <sheetProtection/>
  <mergeCells count="4">
    <mergeCell ref="A1:G1"/>
    <mergeCell ref="A3:B3"/>
    <mergeCell ref="A4:B4"/>
    <mergeCell ref="E4:G4"/>
  </mergeCells>
  <printOptions/>
  <pageMargins left="0.2362204724409449" right="0.2362204724409449" top="0.7480314960629921" bottom="0.52" header="0.31496062992125984" footer="0.31496062992125984"/>
  <pageSetup fitToHeight="1" fitToWidth="1" horizontalDpi="300" verticalDpi="300" orientation="portrait" paperSize="9" scale="9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Gepard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janousek</cp:lastModifiedBy>
  <cp:lastPrinted>2011-09-02T10:54:34Z</cp:lastPrinted>
  <dcterms:created xsi:type="dcterms:W3CDTF">2009-03-26T10:27:48Z</dcterms:created>
  <dcterms:modified xsi:type="dcterms:W3CDTF">2011-09-02T12:13:46Z</dcterms:modified>
  <cp:category/>
  <cp:version/>
  <cp:contentType/>
  <cp:contentStatus/>
</cp:coreProperties>
</file>