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0320" activeTab="0"/>
  </bookViews>
  <sheets>
    <sheet name="Rekapitulace+" sheetId="1" r:id="rId1"/>
    <sheet name="Soupis položek+" sheetId="2" r:id="rId2"/>
    <sheet name="Rekapitulace RSO" sheetId="3" r:id="rId3"/>
    <sheet name="Soupis položek RSO" sheetId="4" r:id="rId4"/>
  </sheets>
  <definedNames>
    <definedName name="Excel_BuiltIn_Print_Titles" localSheetId="1">'Soupis položek+'!$A$7:$IT$7</definedName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<sst xmlns="http://schemas.openxmlformats.org/spreadsheetml/2006/main" count="456" uniqueCount="165">
  <si>
    <t>název akce: VD Střekov, osvětlení</t>
  </si>
  <si>
    <t>objekt: osvětlení</t>
  </si>
  <si>
    <t>Rekapitulace ceny</t>
  </si>
  <si>
    <t>p.č.</t>
  </si>
  <si>
    <t>%</t>
  </si>
  <si>
    <t>základ</t>
  </si>
  <si>
    <t>cena /Kč/</t>
  </si>
  <si>
    <t>dodávky díla (subdodávky)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</si>
  <si>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</si>
  <si>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</si>
  <si>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</si>
  <si>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</si>
  <si>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</si>
  <si>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</si>
  <si>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nátěrový</t>
  </si>
  <si>
    <t>elektromontáže</t>
  </si>
  <si>
    <t>nátěry</t>
  </si>
  <si>
    <t>PPV pro elektromontáže</t>
  </si>
  <si>
    <t>dodávky celkem</t>
  </si>
  <si>
    <t>materiál+výkony celkem</t>
  </si>
  <si>
    <t>ostatní náklady</t>
  </si>
  <si>
    <t>NÁKLADY hl.III celkem</t>
  </si>
  <si>
    <t>zařízení staveniště</t>
  </si>
  <si>
    <t>PV/ rušení provozem investora</t>
  </si>
  <si>
    <t>NÁKLADY hl.VI celkem</t>
  </si>
  <si>
    <t>kompletační činnost</t>
  </si>
  <si>
    <t>revize</t>
  </si>
  <si>
    <t>NÁKLADY hl.XI celkem</t>
  </si>
  <si>
    <t>projekty</t>
  </si>
  <si>
    <t>NÁKLADY hl.I celkem</t>
  </si>
  <si>
    <t>CENA bez DPH (Kč)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</si>
  <si>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</si>
  <si>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</si>
  <si>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</si>
  <si>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</si>
  <si>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</si>
  <si>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</si>
  <si>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</si>
  <si>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DPH</t>
  </si>
  <si>
    <t>VKP</t>
  </si>
  <si>
    <t>TC</t>
  </si>
  <si>
    <t>kap.</t>
  </si>
  <si>
    <t>Dodávky zařízení</t>
  </si>
  <si>
    <t>ks</t>
  </si>
  <si>
    <t>S</t>
  </si>
  <si>
    <t>*</t>
  </si>
  <si>
    <t>DD</t>
  </si>
  <si>
    <t>rozvaděč osvětlení             ozn.RSO</t>
  </si>
  <si>
    <t>DE</t>
  </si>
  <si>
    <t>součet</t>
  </si>
  <si>
    <t>Materiál elektromontážní</t>
  </si>
  <si>
    <t>vodič CY 6  /H07V-U/</t>
  </si>
  <si>
    <t>m</t>
  </si>
  <si>
    <t>ME</t>
  </si>
  <si>
    <t>kabel CYKY-J 3x2,5</t>
  </si>
  <si>
    <t>kabel CYKY-O 7x1,5</t>
  </si>
  <si>
    <t>kabel CYKY-J 5x4</t>
  </si>
  <si>
    <t>šňůra H07RN8-F 2x2,5</t>
  </si>
  <si>
    <t>/ovl XAL/ prázdná skříňka XALD02/normal/2otvor</t>
  </si>
  <si>
    <t>ovladač otočný podsvícený - zelená pr22/IP65</t>
  </si>
  <si>
    <t>vývodka ucpávková AKS/Pg25   IP65 vč.matky</t>
  </si>
  <si>
    <t>ovladač 10A/250Vstř řaz.1/0 IP44 na povrch</t>
  </si>
  <si>
    <t>kabel. žlab drátěný 54/100, uchycený na strop,</t>
  </si>
  <si>
    <t>vč. příslušenství</t>
  </si>
  <si>
    <t>&amp;</t>
  </si>
  <si>
    <t>trubka ocel pancéř závit pozink 6029ZNM/v.pr.34,4</t>
  </si>
  <si>
    <t>trubka ocel pancéř závit žárZn 6013ZN/v.pr.18,2</t>
  </si>
  <si>
    <t>spojka závitových trubek 313/1</t>
  </si>
  <si>
    <t>spojka závitových trubek 329/1</t>
  </si>
  <si>
    <t>příchytka žar.ZN OMEGA pr. 29-38mm</t>
  </si>
  <si>
    <t>příchytka žár.ZN OMEGA pr.19-24mm</t>
  </si>
  <si>
    <t>vývodka pro trubku 6013</t>
  </si>
  <si>
    <t>vývodka pro trubku 6029</t>
  </si>
  <si>
    <t>svorka Wago 273-104  3x2,5mm2 krabicová bezšroubo</t>
  </si>
  <si>
    <t>svorka Wago 273-100  3x1,5mm2 krabicová bezšroubo</t>
  </si>
  <si>
    <t>krabice 003.CS.K/IP65 HF</t>
  </si>
  <si>
    <t>příchytka kabelu pr12/SONAP  PKC1 1199</t>
  </si>
  <si>
    <t>jistič NB110T 1pól/ch.B/10kA/10A</t>
  </si>
  <si>
    <t>jistič NB320T 3pól/ch.B/10kA/20A</t>
  </si>
  <si>
    <t>soumrakový spínač na DIN vč.čidla</t>
  </si>
  <si>
    <t>vývodka ucpávková AKS/Pg16   IP65 vč.matky</t>
  </si>
  <si>
    <t>Napajeci zdroj DC24V/1.25A IP67 180x33x23mm</t>
  </si>
  <si>
    <t>trubka ohebná mech odolná APAFS16</t>
  </si>
  <si>
    <t>trubka ohebná mech odolná APAFS34</t>
  </si>
  <si>
    <t>materiál spojovací, popisovací</t>
  </si>
  <si>
    <t>kpl</t>
  </si>
  <si>
    <t>podružný elektroinstalační materiál</t>
  </si>
  <si>
    <t>Materiál nátěrový</t>
  </si>
  <si>
    <t>barva syntetická - dle výběru investora</t>
  </si>
  <si>
    <t>kg</t>
  </si>
  <si>
    <t>MN</t>
  </si>
  <si>
    <t>ředidlo S6006</t>
  </si>
  <si>
    <t>Elektromontáže</t>
  </si>
  <si>
    <t>vodič Cu(-CY,CYA) volně uložený do 1x35</t>
  </si>
  <si>
    <t>CE</t>
  </si>
  <si>
    <t>kabel(-CYKY) volně uložený do 3x6/4x4/7x2,5</t>
  </si>
  <si>
    <t>kabel(-CYKY) volně uložený do 5x6/7x4/12x1,5</t>
  </si>
  <si>
    <t>šňůra lehká pevně ulož. do 5x2,5/7x1,5/12x1/19x0,5</t>
  </si>
  <si>
    <t>ukončení na svorkovnici vodič do 16mm2</t>
  </si>
  <si>
    <t>ovladač v Al skříni vč.zapojení 2-tlačítkový</t>
  </si>
  <si>
    <t>ovladač panelový, bez otvoru, vč.zapoj do 2svorek</t>
  </si>
  <si>
    <t>ovladač na povrch vč.zapojení tlačítkový/ř.1/0</t>
  </si>
  <si>
    <t>kabelový rošt do š.40cm</t>
  </si>
  <si>
    <t>trubka ocel pancéř pevně uložená typ 6029/vn.pr.34</t>
  </si>
  <si>
    <t>trubka ocel pancéř pevně uložená typ 6013/pr.13</t>
  </si>
  <si>
    <t>ukončení šňůry do 2x4</t>
  </si>
  <si>
    <t>krabice plast pro P rozvod vč.zapojení 8118</t>
  </si>
  <si>
    <t>pomocná konstrukce vč montáže</t>
  </si>
  <si>
    <t>výložník do 1,5m pro svítidlo "A" vč montáže</t>
  </si>
  <si>
    <t>jistič vč.zapojení 1pól/25A</t>
  </si>
  <si>
    <t>jistič do stáv. rozvaděče vč.zapojení 3pól/25A</t>
  </si>
  <si>
    <t>přístroj modulový na lištu DIN vč.zapoj.do25A/4pól</t>
  </si>
  <si>
    <t>svítidlo LED venkovní na výložník vč zapojení</t>
  </si>
  <si>
    <t>reflektor LED na zeď</t>
  </si>
  <si>
    <t>trafo NN 1fáz/IP00 vč.zapoj. 1xprim/1xsek do 200VA</t>
  </si>
  <si>
    <t>trubka plast ohebná,pod omítkou,typ 2316/pr.16</t>
  </si>
  <si>
    <t>trubka plast ohebná,pod omítkou,typ 2336/pr.36</t>
  </si>
  <si>
    <t>reflektor LED</t>
  </si>
  <si>
    <t>Nátěry</t>
  </si>
  <si>
    <t>nátěr trubek</t>
  </si>
  <si>
    <t>CN</t>
  </si>
  <si>
    <t>Ostatní náklady</t>
  </si>
  <si>
    <t>poplatek za recyklaci svítidla</t>
  </si>
  <si>
    <t>Z</t>
  </si>
  <si>
    <t>ON</t>
  </si>
  <si>
    <t>vysekání rýhy/zeď kámen/ hl.do 30mm/š.do 30mm</t>
  </si>
  <si>
    <t>zazdění rýha do 30mm vč.malty</t>
  </si>
  <si>
    <t xml:space="preserve">prostup /zeď kámen/ </t>
  </si>
  <si>
    <t>výškové práce – svody</t>
  </si>
  <si>
    <t>pomocné stavební práce</t>
  </si>
  <si>
    <t>označení rozvaděče: RSO</t>
  </si>
  <si>
    <t>popis rozvaděče: rozvaděč osvětlení</t>
  </si>
  <si>
    <t xml:space="preserve">Rekapitulace rozvaděče </t>
  </si>
  <si>
    <t>Materiál nosný</t>
  </si>
  <si>
    <t>podružný (%)</t>
  </si>
  <si>
    <t>Materiál celkem</t>
  </si>
  <si>
    <t>Výroba rozvaděče (Nh)</t>
  </si>
  <si>
    <t>Zkoušky</t>
  </si>
  <si>
    <t>Průvodní dokumentace</t>
  </si>
  <si>
    <t>Doprava</t>
  </si>
  <si>
    <t>Cena za 1 ks</t>
  </si>
  <si>
    <t>počet (ks)</t>
  </si>
  <si>
    <t>Cena celkem</t>
  </si>
  <si>
    <t>cena/mj.</t>
  </si>
  <si>
    <t>Nh/mj.</t>
  </si>
  <si>
    <t>Nh celkem</t>
  </si>
  <si>
    <t>Rozpis rozvaděče RSO</t>
  </si>
  <si>
    <t>rozvodnice 2x12M nástěnná IP65</t>
  </si>
  <si>
    <t>přípojnice PE, N/PE</t>
  </si>
  <si>
    <t>svorky, vodiče, vývodka atd.</t>
  </si>
  <si>
    <t>jistič 1pól/ch.B/10kA/10A</t>
  </si>
  <si>
    <t>jistič 1pól/ch.B/10kA/ 6A</t>
  </si>
  <si>
    <t>stykač 1pól 20A na lištu</t>
  </si>
  <si>
    <t>stykač 4pól 25A na lištu</t>
  </si>
  <si>
    <t>VYPÍNAČ 1P 32A 250 V                        004305</t>
  </si>
  <si>
    <t>soumrakový spínač (0-10000Lux) vč.čidla</t>
  </si>
  <si>
    <t>podružný mat. - popisovací, spojovací atd.</t>
  </si>
  <si>
    <t>svítidlo "B" pilíře LED reflektorové svítidlo 12modul 35W 36° 4000K 24V 2832/1489lm, CRI 75, IP68-3m, III. Třída, rozměry pr. 220x135x300mm svítidlo v provozu pod vodou i mimo vodu</t>
  </si>
  <si>
    <t>svítidlo "A" lávka, LED pouliční svítidlo úhel 170/32/54° 6-modul 52W 4000K 4498lm CRI 70 230V IP66 50000h 690*275*151</t>
  </si>
  <si>
    <t>svítidlo "C" řetězy LED Reflektor 60W 4000K 6917/4795lm 150000h L70 Optika S/W IP66 230V rozměry 319*265*85mm</t>
  </si>
  <si>
    <t>Datum: 2. 1. 2016</t>
  </si>
  <si>
    <t>Vypracoval: Pavel Bohuněk</t>
  </si>
  <si>
    <t>popis rozvaděče: rozvaděč</t>
  </si>
  <si>
    <t>plán opatření pro případ havárie</t>
  </si>
  <si>
    <t>fotodokumentace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</si>
</sst>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#\ ##0;#\ ###\ ##0"/>
    <numFmt numFmtId="165" formatCode="##\ ###\ ##0;##\ ###\ ##0"/>
    <numFmt numFmtId="166" formatCode="000000000"/>
    <numFmt numFmtId="167" formatCode="#\ ###\ ###"/>
    <numFmt numFmtId="168" formatCode="#\ ###\ ##0.00"/>
    <numFmt numFmtId="169" formatCode="#\ ###\ ##0"/>
    <numFmt numFmtId="170" formatCode="0.000;0.000"/>
    <numFmt numFmtId="171" formatCode="0.00;0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6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vertical="center"/>
    </xf>
    <xf numFmtId="164" fontId="5" fillId="33" borderId="11" xfId="0" applyNumberFormat="1" applyFont="1" applyFill="1" applyBorder="1" applyAlignment="1">
      <alignment vertical="center"/>
    </xf>
    <xf numFmtId="165" fontId="5" fillId="33" borderId="1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9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0" borderId="13" xfId="0" applyFont="1" applyBorder="1" applyAlignment="1">
      <alignment/>
    </xf>
    <xf numFmtId="16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32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67" fontId="6" fillId="0" borderId="3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166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28" xfId="0" applyFont="1" applyBorder="1" applyAlignment="1">
      <alignment/>
    </xf>
    <xf numFmtId="166" fontId="2" fillId="0" borderId="30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7" fillId="33" borderId="32" xfId="0" applyFont="1" applyFill="1" applyBorder="1" applyAlignment="1">
      <alignment/>
    </xf>
    <xf numFmtId="166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67" fontId="7" fillId="33" borderId="33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35" xfId="0" applyFont="1" applyBorder="1" applyAlignment="1">
      <alignment/>
    </xf>
    <xf numFmtId="166" fontId="6" fillId="0" borderId="25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167" fontId="6" fillId="0" borderId="36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7" fillId="33" borderId="37" xfId="0" applyFont="1" applyFill="1" applyBorder="1" applyAlignment="1">
      <alignment/>
    </xf>
    <xf numFmtId="166" fontId="7" fillId="33" borderId="38" xfId="0" applyNumberFormat="1" applyFont="1" applyFill="1" applyBorder="1" applyAlignment="1">
      <alignment/>
    </xf>
    <xf numFmtId="0" fontId="7" fillId="33" borderId="38" xfId="0" applyFont="1" applyFill="1" applyBorder="1" applyAlignment="1">
      <alignment/>
    </xf>
    <xf numFmtId="2" fontId="7" fillId="33" borderId="38" xfId="0" applyNumberFormat="1" applyFont="1" applyFill="1" applyBorder="1" applyAlignment="1">
      <alignment/>
    </xf>
    <xf numFmtId="167" fontId="7" fillId="33" borderId="39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8" fontId="5" fillId="33" borderId="11" xfId="0" applyNumberFormat="1" applyFont="1" applyFill="1" applyBorder="1" applyAlignment="1">
      <alignment vertical="center"/>
    </xf>
    <xf numFmtId="167" fontId="5" fillId="33" borderId="11" xfId="0" applyNumberFormat="1" applyFont="1" applyFill="1" applyBorder="1" applyAlignment="1">
      <alignment vertical="center"/>
    </xf>
    <xf numFmtId="169" fontId="5" fillId="33" borderId="12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/>
    </xf>
    <xf numFmtId="169" fontId="3" fillId="0" borderId="15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169" fontId="3" fillId="0" borderId="19" xfId="0" applyNumberFormat="1" applyFont="1" applyBorder="1" applyAlignment="1">
      <alignment/>
    </xf>
    <xf numFmtId="168" fontId="3" fillId="33" borderId="11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169" fontId="3" fillId="33" borderId="12" xfId="0" applyNumberFormat="1" applyFont="1" applyFill="1" applyBorder="1" applyAlignment="1">
      <alignment/>
    </xf>
    <xf numFmtId="168" fontId="3" fillId="0" borderId="26" xfId="0" applyNumberFormat="1" applyFont="1" applyBorder="1" applyAlignment="1">
      <alignment/>
    </xf>
    <xf numFmtId="167" fontId="3" fillId="0" borderId="26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0" fontId="4" fillId="0" borderId="41" xfId="0" applyFont="1" applyBorder="1" applyAlignment="1">
      <alignment/>
    </xf>
    <xf numFmtId="49" fontId="4" fillId="0" borderId="40" xfId="0" applyNumberFormat="1" applyFont="1" applyBorder="1" applyAlignment="1">
      <alignment/>
    </xf>
    <xf numFmtId="168" fontId="4" fillId="0" borderId="40" xfId="0" applyNumberFormat="1" applyFont="1" applyBorder="1" applyAlignment="1">
      <alignment/>
    </xf>
    <xf numFmtId="167" fontId="4" fillId="0" borderId="40" xfId="0" applyNumberFormat="1" applyFont="1" applyBorder="1" applyAlignment="1">
      <alignment/>
    </xf>
    <xf numFmtId="169" fontId="4" fillId="0" borderId="31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1" fontId="6" fillId="0" borderId="12" xfId="0" applyNumberFormat="1" applyFont="1" applyBorder="1" applyAlignment="1">
      <alignment/>
    </xf>
    <xf numFmtId="167" fontId="2" fillId="0" borderId="18" xfId="0" applyNumberFormat="1" applyFont="1" applyBorder="1" applyAlignment="1">
      <alignment/>
    </xf>
    <xf numFmtId="170" fontId="2" fillId="0" borderId="18" xfId="0" applyNumberFormat="1" applyFont="1" applyBorder="1" applyAlignment="1">
      <alignment/>
    </xf>
    <xf numFmtId="171" fontId="2" fillId="0" borderId="19" xfId="0" applyNumberFormat="1" applyFont="1" applyBorder="1" applyAlignment="1">
      <alignment/>
    </xf>
    <xf numFmtId="167" fontId="2" fillId="0" borderId="30" xfId="0" applyNumberFormat="1" applyFont="1" applyBorder="1" applyAlignment="1">
      <alignment/>
    </xf>
    <xf numFmtId="170" fontId="2" fillId="0" borderId="30" xfId="0" applyNumberFormat="1" applyFont="1" applyBorder="1" applyAlignment="1">
      <alignment/>
    </xf>
    <xf numFmtId="171" fontId="2" fillId="0" borderId="34" xfId="0" applyNumberFormat="1" applyFont="1" applyBorder="1" applyAlignment="1">
      <alignment/>
    </xf>
    <xf numFmtId="170" fontId="7" fillId="33" borderId="38" xfId="0" applyNumberFormat="1" applyFont="1" applyFill="1" applyBorder="1" applyAlignment="1">
      <alignment/>
    </xf>
    <xf numFmtId="171" fontId="7" fillId="33" borderId="39" xfId="0" applyNumberFormat="1" applyFont="1" applyFill="1" applyBorder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9" fontId="2" fillId="0" borderId="18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zoomScalePageLayoutView="0" workbookViewId="0" topLeftCell="A10">
      <selection activeCell="P20" sqref="P20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2" customWidth="1"/>
    <col min="5" max="5" width="14.7109375" style="3" customWidth="1"/>
    <col min="6" max="6" width="16.7109375" style="4" customWidth="1"/>
    <col min="7" max="8" width="0" style="1" hidden="1" customWidth="1"/>
    <col min="9" max="16384" width="9.140625" style="1" customWidth="1"/>
  </cols>
  <sheetData>
    <row r="3" spans="1:3" ht="15">
      <c r="A3" s="5"/>
      <c r="B3" s="6"/>
      <c r="C3" s="6"/>
    </row>
    <row r="4" spans="1:3" ht="15">
      <c r="A4" s="5"/>
      <c r="B4" s="6" t="s">
        <v>0</v>
      </c>
      <c r="C4" s="6"/>
    </row>
    <row r="5" spans="1:3" ht="15">
      <c r="A5" s="5"/>
      <c r="B5" s="6" t="s">
        <v>1</v>
      </c>
      <c r="C5" s="6"/>
    </row>
    <row r="6" spans="1:3" ht="15">
      <c r="A6" s="5"/>
      <c r="B6" s="6"/>
      <c r="C6" s="6"/>
    </row>
    <row r="7" spans="1:6" s="12" customFormat="1" ht="33.75" customHeight="1">
      <c r="A7" s="7" t="s">
        <v>2</v>
      </c>
      <c r="B7" s="8"/>
      <c r="C7" s="8"/>
      <c r="D7" s="9"/>
      <c r="E7" s="10"/>
      <c r="F7" s="11"/>
    </row>
    <row r="8" spans="1:6" ht="15">
      <c r="A8" s="13" t="s">
        <v>3</v>
      </c>
      <c r="B8" s="14"/>
      <c r="C8" s="14"/>
      <c r="D8" s="15" t="s">
        <v>4</v>
      </c>
      <c r="E8" s="16" t="s">
        <v>5</v>
      </c>
      <c r="F8" s="17" t="s">
        <v>6</v>
      </c>
    </row>
    <row r="9" spans="1:8" ht="15">
      <c r="A9" s="18">
        <v>1</v>
      </c>
      <c r="B9" s="19" t="s">
        <v>7</v>
      </c>
      <c r="C9" s="19"/>
      <c r="D9" s="20"/>
      <c r="E9" s="21"/>
      <c r="F9" s="22"/>
      <c r="H9" s="1">
        <v>8</v>
      </c>
    </row>
    <row r="10" spans="1:8" ht="15">
      <c r="A10" s="18">
        <v>2</v>
      </c>
      <c r="B10" s="19" t="s">
        <v>8</v>
      </c>
      <c r="C10" s="19"/>
      <c r="D10" s="20"/>
      <c r="E10" s="21"/>
      <c r="F10" s="22">
        <f>'Soupis položek+'!G14</f>
        <v>0</v>
      </c>
      <c r="H10" s="1">
        <v>9</v>
      </c>
    </row>
    <row r="11" spans="1:8" ht="15">
      <c r="A11" s="18">
        <v>3</v>
      </c>
      <c r="B11" s="19" t="s">
        <v>9</v>
      </c>
      <c r="C11" s="19"/>
      <c r="D11" s="20">
        <v>3.6</v>
      </c>
      <c r="E11" s="21">
        <f>SUM(F10:F10)</f>
        <v>0</v>
      </c>
      <c r="F11" s="22">
        <f>D11*E11/100</f>
        <v>0</v>
      </c>
      <c r="H11" s="1">
        <v>10</v>
      </c>
    </row>
    <row r="12" spans="1:8" ht="15">
      <c r="A12" s="18">
        <v>4</v>
      </c>
      <c r="B12" s="19" t="s">
        <v>10</v>
      </c>
      <c r="C12" s="19"/>
      <c r="D12" s="20">
        <v>1</v>
      </c>
      <c r="E12" s="21">
        <f>SUM(F10:F10)</f>
        <v>0</v>
      </c>
      <c r="F12" s="22">
        <f>D12*E12/100</f>
        <v>0</v>
      </c>
      <c r="H12" s="1">
        <v>12</v>
      </c>
    </row>
    <row r="13" spans="1:8" ht="15">
      <c r="A13" s="18">
        <v>5</v>
      </c>
      <c r="B13" s="19" t="s">
        <v>11</v>
      </c>
      <c r="C13" s="19"/>
      <c r="D13" s="20"/>
      <c r="E13" s="21"/>
      <c r="F13" s="22">
        <f>'Soupis položek+'!G48</f>
        <v>0</v>
      </c>
      <c r="H13" s="1">
        <v>13</v>
      </c>
    </row>
    <row r="14" spans="1:8" ht="15">
      <c r="A14" s="18">
        <v>6</v>
      </c>
      <c r="B14" s="19" t="s">
        <v>12</v>
      </c>
      <c r="C14" s="19"/>
      <c r="D14" s="20">
        <v>5</v>
      </c>
      <c r="E14" s="21">
        <v>0</v>
      </c>
      <c r="F14" s="22">
        <f>D14*E14/100</f>
        <v>0</v>
      </c>
      <c r="H14" s="1">
        <v>14</v>
      </c>
    </row>
    <row r="15" spans="1:8" ht="15">
      <c r="A15" s="18">
        <v>7</v>
      </c>
      <c r="B15" s="19" t="s">
        <v>13</v>
      </c>
      <c r="C15" s="19"/>
      <c r="D15" s="20">
        <v>3</v>
      </c>
      <c r="E15" s="21">
        <f>SUM(F13:F13)</f>
        <v>0</v>
      </c>
      <c r="F15" s="22">
        <f>D15*E15/100</f>
        <v>0</v>
      </c>
      <c r="H15" s="1">
        <v>15</v>
      </c>
    </row>
    <row r="16" spans="1:8" ht="15">
      <c r="A16" s="18">
        <v>8</v>
      </c>
      <c r="B16" s="19" t="s">
        <v>14</v>
      </c>
      <c r="C16" s="19"/>
      <c r="D16" s="20"/>
      <c r="E16" s="21"/>
      <c r="F16" s="22">
        <f>'Soupis položek+'!G52</f>
        <v>0</v>
      </c>
      <c r="H16" s="1">
        <v>16</v>
      </c>
    </row>
    <row r="17" spans="1:8" ht="15">
      <c r="A17" s="18">
        <v>9</v>
      </c>
      <c r="B17" s="19" t="s">
        <v>15</v>
      </c>
      <c r="C17" s="19"/>
      <c r="D17" s="20"/>
      <c r="E17" s="21"/>
      <c r="F17" s="22">
        <f>'Soupis položek+'!G81</f>
        <v>0</v>
      </c>
      <c r="G17" s="4">
        <f>SUM(F13:F15)</f>
        <v>0</v>
      </c>
      <c r="H17" s="1">
        <v>18</v>
      </c>
    </row>
    <row r="18" spans="1:8" ht="15">
      <c r="A18" s="18">
        <v>10</v>
      </c>
      <c r="B18" s="19" t="s">
        <v>16</v>
      </c>
      <c r="C18" s="19"/>
      <c r="D18" s="20"/>
      <c r="E18" s="21"/>
      <c r="F18" s="22">
        <f>'Soupis položek+'!G84</f>
        <v>0</v>
      </c>
      <c r="H18" s="1">
        <v>20</v>
      </c>
    </row>
    <row r="19" spans="1:8" ht="15">
      <c r="A19" s="18">
        <v>11</v>
      </c>
      <c r="B19" s="19" t="s">
        <v>17</v>
      </c>
      <c r="C19" s="19"/>
      <c r="D19" s="20">
        <v>6</v>
      </c>
      <c r="E19" s="21">
        <f>SUM(F17:G17)</f>
        <v>0</v>
      </c>
      <c r="F19" s="22">
        <f>D19*E19/100</f>
        <v>0</v>
      </c>
      <c r="H19" s="1">
        <v>22</v>
      </c>
    </row>
    <row r="20" spans="1:8" ht="15">
      <c r="A20" s="23">
        <v>12</v>
      </c>
      <c r="B20" s="24" t="s">
        <v>18</v>
      </c>
      <c r="C20" s="24"/>
      <c r="D20" s="25"/>
      <c r="E20" s="26"/>
      <c r="F20" s="27">
        <f>SUM(F9:F11)</f>
        <v>0</v>
      </c>
      <c r="H20" s="1">
        <v>25</v>
      </c>
    </row>
    <row r="21" spans="1:8" ht="15">
      <c r="A21" s="18">
        <v>13</v>
      </c>
      <c r="B21" s="19" t="s">
        <v>19</v>
      </c>
      <c r="C21" s="19"/>
      <c r="D21" s="20"/>
      <c r="E21" s="21"/>
      <c r="F21" s="22">
        <f>SUM(F12:F19)</f>
        <v>0</v>
      </c>
      <c r="H21" s="1">
        <v>26</v>
      </c>
    </row>
    <row r="22" spans="1:8" ht="15">
      <c r="A22" s="18">
        <v>14</v>
      </c>
      <c r="B22" s="19" t="s">
        <v>20</v>
      </c>
      <c r="C22" s="19"/>
      <c r="D22" s="20"/>
      <c r="E22" s="21"/>
      <c r="F22" s="22">
        <f>'Soupis položek+'!G94</f>
        <v>0</v>
      </c>
      <c r="H22" s="1">
        <v>27</v>
      </c>
    </row>
    <row r="23" spans="1:8" ht="15">
      <c r="A23" s="28">
        <v>15</v>
      </c>
      <c r="B23" s="29" t="s">
        <v>21</v>
      </c>
      <c r="C23" s="29"/>
      <c r="D23" s="30"/>
      <c r="E23" s="31"/>
      <c r="F23" s="32">
        <f>SUM(F20:F22)</f>
        <v>0</v>
      </c>
      <c r="G23" s="4">
        <f>SUM(F23:F23)</f>
        <v>0</v>
      </c>
      <c r="H23" s="1">
        <v>28</v>
      </c>
    </row>
    <row r="24" spans="1:6" ht="15">
      <c r="A24" s="33"/>
      <c r="B24" s="34"/>
      <c r="C24" s="34"/>
      <c r="D24" s="35"/>
      <c r="E24" s="36"/>
      <c r="F24" s="37"/>
    </row>
    <row r="25" spans="1:8" ht="15">
      <c r="A25" s="18">
        <v>16</v>
      </c>
      <c r="B25" s="19" t="s">
        <v>22</v>
      </c>
      <c r="C25" s="19"/>
      <c r="D25" s="20">
        <v>3.25</v>
      </c>
      <c r="E25" s="21">
        <f>SUM(F21:F21)</f>
        <v>0</v>
      </c>
      <c r="F25" s="22">
        <f>D25*E25/100</f>
        <v>0</v>
      </c>
      <c r="H25" s="1">
        <v>30</v>
      </c>
    </row>
    <row r="26" spans="1:8" ht="15">
      <c r="A26" s="18">
        <v>17</v>
      </c>
      <c r="B26" s="19" t="s">
        <v>23</v>
      </c>
      <c r="C26" s="19"/>
      <c r="D26" s="20">
        <v>0.8</v>
      </c>
      <c r="E26" s="21">
        <f>SUM(F21:F21)</f>
        <v>0</v>
      </c>
      <c r="F26" s="22">
        <f>D26*E26/100</f>
        <v>0</v>
      </c>
      <c r="H26" s="1">
        <v>31</v>
      </c>
    </row>
    <row r="27" spans="1:8" ht="15">
      <c r="A27" s="28">
        <v>18</v>
      </c>
      <c r="B27" s="29" t="s">
        <v>24</v>
      </c>
      <c r="C27" s="29"/>
      <c r="D27" s="30"/>
      <c r="E27" s="31"/>
      <c r="F27" s="32">
        <f>SUM(F25:F26)</f>
        <v>0</v>
      </c>
      <c r="G27" s="4">
        <f>SUM(F27:F27)</f>
        <v>0</v>
      </c>
      <c r="H27" s="1">
        <v>33</v>
      </c>
    </row>
    <row r="28" spans="1:6" ht="15">
      <c r="A28" s="33"/>
      <c r="B28" s="34"/>
      <c r="C28" s="34"/>
      <c r="D28" s="35"/>
      <c r="E28" s="36"/>
      <c r="F28" s="37"/>
    </row>
    <row r="29" spans="1:8" ht="15">
      <c r="A29" s="18">
        <v>19</v>
      </c>
      <c r="B29" s="19" t="s">
        <v>25</v>
      </c>
      <c r="C29" s="19"/>
      <c r="D29" s="20"/>
      <c r="E29" s="21"/>
      <c r="F29" s="22">
        <v>0</v>
      </c>
      <c r="H29" s="1">
        <v>35</v>
      </c>
    </row>
    <row r="30" spans="1:8" ht="15">
      <c r="A30" s="18">
        <v>20</v>
      </c>
      <c r="B30" s="19" t="s">
        <v>26</v>
      </c>
      <c r="C30" s="19"/>
      <c r="D30" s="20"/>
      <c r="E30" s="21"/>
      <c r="F30" s="22">
        <v>0</v>
      </c>
      <c r="H30" s="1">
        <v>36</v>
      </c>
    </row>
    <row r="31" spans="1:8" ht="15">
      <c r="A31" s="18">
        <v>21</v>
      </c>
      <c r="B31" s="19" t="s">
        <v>164</v>
      </c>
      <c r="C31" s="19"/>
      <c r="D31" s="20"/>
      <c r="E31" s="21"/>
      <c r="F31" s="22">
        <v>0</v>
      </c>
      <c r="H31" s="1">
        <v>39</v>
      </c>
    </row>
    <row r="32" spans="1:8" ht="15">
      <c r="A32" s="28">
        <v>22</v>
      </c>
      <c r="B32" s="29" t="s">
        <v>27</v>
      </c>
      <c r="C32" s="29"/>
      <c r="D32" s="30"/>
      <c r="E32" s="31"/>
      <c r="F32" s="32">
        <f>SUM(F29:F31)</f>
        <v>0</v>
      </c>
      <c r="G32" s="4">
        <f>SUM(F32:F32)</f>
        <v>0</v>
      </c>
      <c r="H32" s="1">
        <v>41</v>
      </c>
    </row>
    <row r="33" spans="1:6" ht="15">
      <c r="A33" s="33"/>
      <c r="B33" s="34"/>
      <c r="C33" s="34"/>
      <c r="D33" s="35"/>
      <c r="E33" s="36"/>
      <c r="F33" s="37"/>
    </row>
    <row r="34" spans="1:8" ht="15">
      <c r="A34" s="18">
        <v>23</v>
      </c>
      <c r="B34" s="19" t="s">
        <v>28</v>
      </c>
      <c r="C34" s="19"/>
      <c r="D34" s="20"/>
      <c r="E34" s="21"/>
      <c r="F34" s="22">
        <v>0</v>
      </c>
      <c r="H34" s="1">
        <v>5</v>
      </c>
    </row>
    <row r="35" spans="1:8" ht="15">
      <c r="A35" s="18">
        <v>24</v>
      </c>
      <c r="B35" s="19" t="s">
        <v>163</v>
      </c>
      <c r="C35" s="19"/>
      <c r="D35" s="20"/>
      <c r="E35" s="21"/>
      <c r="F35" s="22">
        <v>0</v>
      </c>
      <c r="H35" s="1">
        <v>6</v>
      </c>
    </row>
    <row r="36" spans="1:8" ht="15">
      <c r="A36" s="28">
        <v>25</v>
      </c>
      <c r="B36" s="29" t="s">
        <v>29</v>
      </c>
      <c r="C36" s="29"/>
      <c r="D36" s="30"/>
      <c r="E36" s="31"/>
      <c r="F36" s="32">
        <f>SUM(F34:F35)</f>
        <v>0</v>
      </c>
      <c r="G36" s="4">
        <f>SUM(F36:F36)</f>
        <v>0</v>
      </c>
      <c r="H36" s="1">
        <v>7</v>
      </c>
    </row>
    <row r="37" spans="1:6" ht="15">
      <c r="A37" s="33"/>
      <c r="B37" s="34"/>
      <c r="C37" s="34"/>
      <c r="D37" s="35"/>
      <c r="E37" s="36"/>
      <c r="F37" s="37"/>
    </row>
    <row r="38" spans="1:8" ht="15">
      <c r="A38" s="38">
        <v>26</v>
      </c>
      <c r="B38" s="39" t="s">
        <v>30</v>
      </c>
      <c r="C38" s="39"/>
      <c r="D38" s="40"/>
      <c r="E38" s="41"/>
      <c r="F38" s="42">
        <f>SUM(G20:G37)</f>
        <v>0</v>
      </c>
      <c r="H38" s="1">
        <v>44</v>
      </c>
    </row>
    <row r="41" ht="15">
      <c r="A41" s="1" t="s">
        <v>160</v>
      </c>
    </row>
    <row r="42" ht="15">
      <c r="A42" s="1" t="s">
        <v>161</v>
      </c>
    </row>
  </sheetData>
  <sheetProtection selectLockedCells="1" selectUnlockedCells="1"/>
  <printOptions horizontalCentered="1"/>
  <pageMargins left="0.23680555555555555" right="0.4048611111111111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14"/>
  <sheetViews>
    <sheetView zoomScalePageLayoutView="0" workbookViewId="0" topLeftCell="A49">
      <selection activeCell="C11" sqref="C11"/>
    </sheetView>
  </sheetViews>
  <sheetFormatPr defaultColWidth="11.57421875" defaultRowHeight="15"/>
  <cols>
    <col min="1" max="1" width="4.140625" style="1" customWidth="1"/>
    <col min="2" max="2" width="10.00390625" style="1" customWidth="1"/>
    <col min="3" max="3" width="48.140625" style="1" customWidth="1"/>
    <col min="4" max="4" width="3.57421875" style="1" customWidth="1"/>
    <col min="5" max="5" width="8.28125" style="1" customWidth="1"/>
    <col min="6" max="6" width="11.00390625" style="1" customWidth="1"/>
    <col min="7" max="7" width="11.57421875" style="1" customWidth="1"/>
    <col min="8" max="8" width="0" style="43" hidden="1" customWidth="1"/>
    <col min="9" max="11" width="0" style="1" hidden="1" customWidth="1"/>
    <col min="12" max="254" width="9.140625" style="1" customWidth="1"/>
  </cols>
  <sheetData>
    <row r="3" spans="1:8" ht="15">
      <c r="A3" s="6"/>
      <c r="B3" s="6"/>
      <c r="C3" s="6"/>
      <c r="D3" s="6"/>
      <c r="E3" s="6"/>
      <c r="F3" s="6"/>
      <c r="G3" s="6"/>
      <c r="H3" s="44"/>
    </row>
    <row r="4" spans="1:8" ht="15">
      <c r="A4" s="6"/>
      <c r="B4" s="6" t="s">
        <v>0</v>
      </c>
      <c r="C4" s="6"/>
      <c r="D4" s="6"/>
      <c r="E4" s="6"/>
      <c r="F4" s="6"/>
      <c r="G4" s="6"/>
      <c r="H4" s="44"/>
    </row>
    <row r="5" spans="1:8" ht="15">
      <c r="A5" s="6"/>
      <c r="B5" s="6" t="s">
        <v>1</v>
      </c>
      <c r="C5" s="6"/>
      <c r="D5" s="6"/>
      <c r="E5" s="6"/>
      <c r="F5" s="6"/>
      <c r="G5" s="6"/>
      <c r="H5" s="44"/>
    </row>
    <row r="6" spans="1:8" ht="15">
      <c r="A6" s="6"/>
      <c r="B6" s="6"/>
      <c r="C6" s="6"/>
      <c r="D6" s="6"/>
      <c r="E6" s="6"/>
      <c r="F6" s="6"/>
      <c r="G6" s="6"/>
      <c r="H6" s="44"/>
    </row>
    <row r="7" spans="1:8" s="12" customFormat="1" ht="33.75" customHeight="1">
      <c r="A7" s="45" t="s">
        <v>31</v>
      </c>
      <c r="B7" s="45"/>
      <c r="C7" s="45"/>
      <c r="D7" s="45"/>
      <c r="E7" s="45"/>
      <c r="F7" s="45"/>
      <c r="G7" s="45"/>
      <c r="H7" s="46"/>
    </row>
    <row r="8" spans="1:11" ht="15">
      <c r="A8" s="47" t="s">
        <v>3</v>
      </c>
      <c r="B8" s="48" t="s">
        <v>32</v>
      </c>
      <c r="C8" s="49" t="s">
        <v>33</v>
      </c>
      <c r="D8" s="49" t="s">
        <v>34</v>
      </c>
      <c r="E8" s="50" t="s">
        <v>35</v>
      </c>
      <c r="F8" s="50" t="s">
        <v>36</v>
      </c>
      <c r="G8" s="51" t="s">
        <v>37</v>
      </c>
      <c r="H8" s="52" t="s">
        <v>38</v>
      </c>
      <c r="I8" s="1" t="s">
        <v>39</v>
      </c>
      <c r="J8" s="1" t="s">
        <v>40</v>
      </c>
      <c r="K8" s="1" t="s">
        <v>41</v>
      </c>
    </row>
    <row r="9" spans="1:8" s="59" customFormat="1" ht="19.5" customHeight="1">
      <c r="A9" s="53" t="s">
        <v>42</v>
      </c>
      <c r="B9" s="54"/>
      <c r="C9" s="55"/>
      <c r="D9" s="55"/>
      <c r="E9" s="56"/>
      <c r="F9" s="56"/>
      <c r="G9" s="57"/>
      <c r="H9" s="58"/>
    </row>
    <row r="10" spans="1:11" ht="45">
      <c r="A10" s="60">
        <v>1</v>
      </c>
      <c r="B10" s="61"/>
      <c r="C10" s="143" t="s">
        <v>158</v>
      </c>
      <c r="D10" s="144" t="s">
        <v>43</v>
      </c>
      <c r="E10" s="145">
        <v>3</v>
      </c>
      <c r="F10" s="145">
        <v>0</v>
      </c>
      <c r="G10" s="146">
        <f>E10*F10</f>
        <v>0</v>
      </c>
      <c r="H10" s="62" t="s">
        <v>44</v>
      </c>
      <c r="I10" s="1" t="s">
        <v>45</v>
      </c>
      <c r="K10" s="63" t="s">
        <v>46</v>
      </c>
    </row>
    <row r="11" spans="1:11" ht="60">
      <c r="A11" s="60">
        <v>2</v>
      </c>
      <c r="B11" s="61"/>
      <c r="C11" s="143" t="s">
        <v>157</v>
      </c>
      <c r="D11" s="144" t="s">
        <v>43</v>
      </c>
      <c r="E11" s="145">
        <v>22</v>
      </c>
      <c r="F11" s="145">
        <v>0</v>
      </c>
      <c r="G11" s="146">
        <f>E11*F11</f>
        <v>0</v>
      </c>
      <c r="H11" s="62" t="s">
        <v>44</v>
      </c>
      <c r="I11" s="1" t="s">
        <v>45</v>
      </c>
      <c r="K11" s="63" t="s">
        <v>46</v>
      </c>
    </row>
    <row r="12" spans="1:11" ht="45">
      <c r="A12" s="60">
        <v>3</v>
      </c>
      <c r="B12" s="61"/>
      <c r="C12" s="143" t="s">
        <v>159</v>
      </c>
      <c r="D12" s="144" t="s">
        <v>43</v>
      </c>
      <c r="E12" s="145">
        <v>20</v>
      </c>
      <c r="F12" s="145">
        <v>0</v>
      </c>
      <c r="G12" s="146">
        <f>E12*F12</f>
        <v>0</v>
      </c>
      <c r="H12" s="62" t="s">
        <v>44</v>
      </c>
      <c r="I12" s="1" t="s">
        <v>45</v>
      </c>
      <c r="K12" s="63" t="s">
        <v>46</v>
      </c>
    </row>
    <row r="13" spans="1:11" ht="15">
      <c r="A13" s="64">
        <v>4</v>
      </c>
      <c r="B13" s="65">
        <v>0</v>
      </c>
      <c r="C13" s="66" t="s">
        <v>47</v>
      </c>
      <c r="D13" s="66" t="s">
        <v>43</v>
      </c>
      <c r="E13" s="67">
        <v>1</v>
      </c>
      <c r="F13" s="67">
        <f>'Rekapitulace RSO'!F22</f>
        <v>0</v>
      </c>
      <c r="G13" s="68">
        <f>E13*F13</f>
        <v>0</v>
      </c>
      <c r="H13" s="69" t="s">
        <v>44</v>
      </c>
      <c r="I13" s="1" t="s">
        <v>45</v>
      </c>
      <c r="K13" s="63" t="s">
        <v>48</v>
      </c>
    </row>
    <row r="14" spans="1:11" s="76" customFormat="1" ht="14.25">
      <c r="A14" s="70"/>
      <c r="B14" s="71"/>
      <c r="C14" s="72" t="s">
        <v>49</v>
      </c>
      <c r="D14" s="72"/>
      <c r="E14" s="73"/>
      <c r="F14" s="73"/>
      <c r="G14" s="74">
        <f>SUM(G10:G13)</f>
        <v>0</v>
      </c>
      <c r="H14" s="75"/>
      <c r="K14" s="77" t="s">
        <v>48</v>
      </c>
    </row>
    <row r="15" spans="1:11" s="59" customFormat="1" ht="19.5" customHeight="1">
      <c r="A15" s="78" t="s">
        <v>50</v>
      </c>
      <c r="B15" s="79"/>
      <c r="C15" s="80"/>
      <c r="D15" s="80"/>
      <c r="E15" s="81"/>
      <c r="F15" s="81"/>
      <c r="G15" s="82"/>
      <c r="H15" s="83"/>
      <c r="K15" s="84"/>
    </row>
    <row r="16" spans="1:11" ht="15">
      <c r="A16" s="60">
        <v>5</v>
      </c>
      <c r="B16" s="61">
        <v>171108</v>
      </c>
      <c r="C16" s="85" t="s">
        <v>51</v>
      </c>
      <c r="D16" s="85" t="s">
        <v>52</v>
      </c>
      <c r="E16" s="86">
        <v>50</v>
      </c>
      <c r="F16" s="86">
        <v>0</v>
      </c>
      <c r="G16" s="87">
        <f aca="true" t="shared" si="0" ref="G16:G47">E16*F16</f>
        <v>0</v>
      </c>
      <c r="H16" s="62" t="s">
        <v>44</v>
      </c>
      <c r="I16" s="1" t="s">
        <v>45</v>
      </c>
      <c r="K16" s="63" t="s">
        <v>53</v>
      </c>
    </row>
    <row r="17" spans="1:11" ht="15">
      <c r="A17" s="60">
        <v>6</v>
      </c>
      <c r="B17" s="61">
        <v>101106</v>
      </c>
      <c r="C17" s="85" t="s">
        <v>54</v>
      </c>
      <c r="D17" s="85" t="s">
        <v>52</v>
      </c>
      <c r="E17" s="86">
        <v>1400</v>
      </c>
      <c r="F17" s="86">
        <v>0</v>
      </c>
      <c r="G17" s="87">
        <f t="shared" si="0"/>
        <v>0</v>
      </c>
      <c r="H17" s="62" t="s">
        <v>44</v>
      </c>
      <c r="I17" s="1" t="s">
        <v>45</v>
      </c>
      <c r="K17" s="63" t="s">
        <v>53</v>
      </c>
    </row>
    <row r="18" spans="1:11" ht="15">
      <c r="A18" s="60">
        <v>7</v>
      </c>
      <c r="B18" s="61">
        <v>101405</v>
      </c>
      <c r="C18" s="85" t="s">
        <v>55</v>
      </c>
      <c r="D18" s="85" t="s">
        <v>52</v>
      </c>
      <c r="E18" s="86">
        <v>30</v>
      </c>
      <c r="F18" s="86">
        <v>0</v>
      </c>
      <c r="G18" s="87">
        <f t="shared" si="0"/>
        <v>0</v>
      </c>
      <c r="H18" s="62" t="s">
        <v>44</v>
      </c>
      <c r="I18" s="1" t="s">
        <v>45</v>
      </c>
      <c r="K18" s="63" t="s">
        <v>53</v>
      </c>
    </row>
    <row r="19" spans="1:11" ht="15">
      <c r="A19" s="60">
        <v>8</v>
      </c>
      <c r="B19" s="61">
        <v>101307</v>
      </c>
      <c r="C19" s="85" t="s">
        <v>56</v>
      </c>
      <c r="D19" s="85" t="s">
        <v>52</v>
      </c>
      <c r="E19" s="86">
        <v>15</v>
      </c>
      <c r="F19" s="86">
        <v>0</v>
      </c>
      <c r="G19" s="87">
        <f t="shared" si="0"/>
        <v>0</v>
      </c>
      <c r="H19" s="62" t="s">
        <v>44</v>
      </c>
      <c r="I19" s="1" t="s">
        <v>45</v>
      </c>
      <c r="K19" s="63" t="s">
        <v>53</v>
      </c>
    </row>
    <row r="20" spans="1:11" ht="15">
      <c r="A20" s="60">
        <v>9</v>
      </c>
      <c r="B20" s="61">
        <v>166006</v>
      </c>
      <c r="C20" s="85" t="s">
        <v>57</v>
      </c>
      <c r="D20" s="85" t="s">
        <v>52</v>
      </c>
      <c r="E20" s="86">
        <v>100</v>
      </c>
      <c r="F20" s="86">
        <v>0</v>
      </c>
      <c r="G20" s="87">
        <f t="shared" si="0"/>
        <v>0</v>
      </c>
      <c r="H20" s="62" t="s">
        <v>44</v>
      </c>
      <c r="I20" s="1" t="s">
        <v>45</v>
      </c>
      <c r="K20" s="63" t="s">
        <v>53</v>
      </c>
    </row>
    <row r="21" spans="1:11" ht="15">
      <c r="A21" s="60">
        <v>10</v>
      </c>
      <c r="B21" s="61">
        <v>450662</v>
      </c>
      <c r="C21" s="85" t="s">
        <v>58</v>
      </c>
      <c r="D21" s="85" t="s">
        <v>43</v>
      </c>
      <c r="E21" s="86">
        <v>1</v>
      </c>
      <c r="F21" s="86">
        <v>0</v>
      </c>
      <c r="G21" s="87">
        <f t="shared" si="0"/>
        <v>0</v>
      </c>
      <c r="H21" s="62" t="s">
        <v>44</v>
      </c>
      <c r="I21" s="1" t="s">
        <v>45</v>
      </c>
      <c r="K21" s="63" t="s">
        <v>53</v>
      </c>
    </row>
    <row r="22" spans="1:11" ht="15">
      <c r="A22" s="60">
        <v>11</v>
      </c>
      <c r="B22" s="61">
        <v>450340</v>
      </c>
      <c r="C22" s="85" t="s">
        <v>59</v>
      </c>
      <c r="D22" s="85" t="s">
        <v>43</v>
      </c>
      <c r="E22" s="86">
        <v>2</v>
      </c>
      <c r="F22" s="86">
        <v>0</v>
      </c>
      <c r="G22" s="87">
        <f t="shared" si="0"/>
        <v>0</v>
      </c>
      <c r="H22" s="62" t="s">
        <v>44</v>
      </c>
      <c r="I22" s="1" t="s">
        <v>45</v>
      </c>
      <c r="K22" s="63" t="s">
        <v>53</v>
      </c>
    </row>
    <row r="23" spans="1:11" ht="15">
      <c r="A23" s="60">
        <v>12</v>
      </c>
      <c r="B23" s="61">
        <v>312665</v>
      </c>
      <c r="C23" s="85" t="s">
        <v>60</v>
      </c>
      <c r="D23" s="85" t="s">
        <v>43</v>
      </c>
      <c r="E23" s="86">
        <v>2</v>
      </c>
      <c r="F23" s="86">
        <v>0</v>
      </c>
      <c r="G23" s="87">
        <f t="shared" si="0"/>
        <v>0</v>
      </c>
      <c r="H23" s="62" t="s">
        <v>44</v>
      </c>
      <c r="I23" s="1" t="s">
        <v>45</v>
      </c>
      <c r="K23" s="63" t="s">
        <v>53</v>
      </c>
    </row>
    <row r="24" spans="1:11" ht="15">
      <c r="A24" s="60">
        <v>13</v>
      </c>
      <c r="B24" s="61">
        <v>410905</v>
      </c>
      <c r="C24" s="85" t="s">
        <v>61</v>
      </c>
      <c r="D24" s="85" t="s">
        <v>43</v>
      </c>
      <c r="E24" s="86">
        <v>5</v>
      </c>
      <c r="F24" s="86">
        <v>0</v>
      </c>
      <c r="G24" s="87">
        <f t="shared" si="0"/>
        <v>0</v>
      </c>
      <c r="H24" s="62" t="s">
        <v>44</v>
      </c>
      <c r="I24" s="1" t="s">
        <v>45</v>
      </c>
      <c r="K24" s="63" t="s">
        <v>53</v>
      </c>
    </row>
    <row r="25" spans="1:11" ht="15">
      <c r="A25" s="60">
        <v>14</v>
      </c>
      <c r="B25" s="61">
        <v>362012</v>
      </c>
      <c r="C25" s="85" t="s">
        <v>62</v>
      </c>
      <c r="D25" s="85" t="s">
        <v>52</v>
      </c>
      <c r="E25" s="86">
        <v>120</v>
      </c>
      <c r="F25" s="86">
        <v>0</v>
      </c>
      <c r="G25" s="87">
        <f t="shared" si="0"/>
        <v>0</v>
      </c>
      <c r="H25" s="62" t="s">
        <v>44</v>
      </c>
      <c r="I25" s="1" t="s">
        <v>45</v>
      </c>
      <c r="K25" s="63" t="s">
        <v>53</v>
      </c>
    </row>
    <row r="26" spans="1:11" ht="15">
      <c r="A26" s="60"/>
      <c r="B26" s="61"/>
      <c r="C26" s="85" t="s">
        <v>63</v>
      </c>
      <c r="D26" s="88"/>
      <c r="E26" s="86"/>
      <c r="F26" s="86"/>
      <c r="G26" s="87">
        <f t="shared" si="0"/>
        <v>0</v>
      </c>
      <c r="H26" s="89"/>
      <c r="I26" s="1" t="s">
        <v>64</v>
      </c>
      <c r="K26" s="63" t="s">
        <v>53</v>
      </c>
    </row>
    <row r="27" spans="1:11" ht="15">
      <c r="A27" s="60">
        <v>15</v>
      </c>
      <c r="B27" s="61">
        <v>324134</v>
      </c>
      <c r="C27" s="85" t="s">
        <v>65</v>
      </c>
      <c r="D27" s="85" t="s">
        <v>52</v>
      </c>
      <c r="E27" s="86">
        <v>120</v>
      </c>
      <c r="F27" s="86">
        <v>0</v>
      </c>
      <c r="G27" s="87">
        <f t="shared" si="0"/>
        <v>0</v>
      </c>
      <c r="H27" s="62" t="s">
        <v>44</v>
      </c>
      <c r="I27" s="1" t="s">
        <v>45</v>
      </c>
      <c r="K27" s="63" t="s">
        <v>53</v>
      </c>
    </row>
    <row r="28" spans="1:11" ht="15">
      <c r="A28" s="60">
        <v>16</v>
      </c>
      <c r="B28" s="61">
        <v>324141</v>
      </c>
      <c r="C28" s="85" t="s">
        <v>66</v>
      </c>
      <c r="D28" s="85" t="s">
        <v>52</v>
      </c>
      <c r="E28" s="86">
        <v>200</v>
      </c>
      <c r="F28" s="86">
        <v>0</v>
      </c>
      <c r="G28" s="87">
        <f t="shared" si="0"/>
        <v>0</v>
      </c>
      <c r="H28" s="62" t="s">
        <v>44</v>
      </c>
      <c r="I28" s="1" t="s">
        <v>45</v>
      </c>
      <c r="K28" s="63" t="s">
        <v>53</v>
      </c>
    </row>
    <row r="29" spans="1:11" ht="15">
      <c r="A29" s="60">
        <v>17</v>
      </c>
      <c r="B29" s="61">
        <v>324191</v>
      </c>
      <c r="C29" s="85" t="s">
        <v>67</v>
      </c>
      <c r="D29" s="85" t="s">
        <v>43</v>
      </c>
      <c r="E29" s="86">
        <v>50</v>
      </c>
      <c r="F29" s="86">
        <v>0</v>
      </c>
      <c r="G29" s="87">
        <f t="shared" si="0"/>
        <v>0</v>
      </c>
      <c r="H29" s="62" t="s">
        <v>44</v>
      </c>
      <c r="I29" s="1" t="s">
        <v>45</v>
      </c>
      <c r="K29" s="63" t="s">
        <v>53</v>
      </c>
    </row>
    <row r="30" spans="1:11" ht="15">
      <c r="A30" s="60">
        <v>18</v>
      </c>
      <c r="B30" s="61">
        <v>324194</v>
      </c>
      <c r="C30" s="85" t="s">
        <v>68</v>
      </c>
      <c r="D30" s="85" t="s">
        <v>43</v>
      </c>
      <c r="E30" s="86">
        <v>30</v>
      </c>
      <c r="F30" s="86">
        <v>0</v>
      </c>
      <c r="G30" s="87">
        <f t="shared" si="0"/>
        <v>0</v>
      </c>
      <c r="H30" s="62" t="s">
        <v>44</v>
      </c>
      <c r="I30" s="1" t="s">
        <v>45</v>
      </c>
      <c r="K30" s="63" t="s">
        <v>53</v>
      </c>
    </row>
    <row r="31" spans="1:11" ht="15">
      <c r="A31" s="60">
        <v>19</v>
      </c>
      <c r="B31" s="61">
        <v>9999</v>
      </c>
      <c r="C31" s="85" t="s">
        <v>69</v>
      </c>
      <c r="D31" s="85" t="s">
        <v>43</v>
      </c>
      <c r="E31" s="86">
        <v>120</v>
      </c>
      <c r="F31" s="86">
        <v>0</v>
      </c>
      <c r="G31" s="87">
        <f t="shared" si="0"/>
        <v>0</v>
      </c>
      <c r="H31" s="62" t="s">
        <v>44</v>
      </c>
      <c r="I31" s="1" t="s">
        <v>45</v>
      </c>
      <c r="K31" s="63" t="s">
        <v>53</v>
      </c>
    </row>
    <row r="32" spans="1:11" ht="15">
      <c r="A32" s="60">
        <v>20</v>
      </c>
      <c r="B32" s="61">
        <v>9999</v>
      </c>
      <c r="C32" s="85" t="s">
        <v>70</v>
      </c>
      <c r="D32" s="85" t="s">
        <v>43</v>
      </c>
      <c r="E32" s="86">
        <v>200</v>
      </c>
      <c r="F32" s="86">
        <v>0</v>
      </c>
      <c r="G32" s="87">
        <f t="shared" si="0"/>
        <v>0</v>
      </c>
      <c r="H32" s="62" t="s">
        <v>44</v>
      </c>
      <c r="I32" s="1" t="s">
        <v>45</v>
      </c>
      <c r="K32" s="63" t="s">
        <v>53</v>
      </c>
    </row>
    <row r="33" spans="1:11" ht="15">
      <c r="A33" s="60">
        <v>21</v>
      </c>
      <c r="B33" s="61">
        <v>9999</v>
      </c>
      <c r="C33" s="85" t="s">
        <v>71</v>
      </c>
      <c r="D33" s="85" t="s">
        <v>43</v>
      </c>
      <c r="E33" s="86">
        <v>120</v>
      </c>
      <c r="F33" s="86">
        <v>0</v>
      </c>
      <c r="G33" s="87">
        <f t="shared" si="0"/>
        <v>0</v>
      </c>
      <c r="H33" s="62" t="s">
        <v>44</v>
      </c>
      <c r="I33" s="1" t="s">
        <v>45</v>
      </c>
      <c r="K33" s="63" t="s">
        <v>53</v>
      </c>
    </row>
    <row r="34" spans="1:11" ht="15">
      <c r="A34" s="60">
        <v>22</v>
      </c>
      <c r="B34" s="61">
        <v>9999</v>
      </c>
      <c r="C34" s="85" t="s">
        <v>72</v>
      </c>
      <c r="D34" s="85" t="s">
        <v>43</v>
      </c>
      <c r="E34" s="86">
        <v>30</v>
      </c>
      <c r="F34" s="86">
        <v>0</v>
      </c>
      <c r="G34" s="87">
        <f t="shared" si="0"/>
        <v>0</v>
      </c>
      <c r="H34" s="62" t="s">
        <v>44</v>
      </c>
      <c r="I34" s="1" t="s">
        <v>45</v>
      </c>
      <c r="K34" s="63" t="s">
        <v>53</v>
      </c>
    </row>
    <row r="35" spans="1:11" ht="15">
      <c r="A35" s="60">
        <v>23</v>
      </c>
      <c r="B35" s="61">
        <v>199222</v>
      </c>
      <c r="C35" s="85" t="s">
        <v>73</v>
      </c>
      <c r="D35" s="85" t="s">
        <v>43</v>
      </c>
      <c r="E35" s="86">
        <v>350</v>
      </c>
      <c r="F35" s="86">
        <v>0</v>
      </c>
      <c r="G35" s="87">
        <f t="shared" si="0"/>
        <v>0</v>
      </c>
      <c r="H35" s="62" t="s">
        <v>44</v>
      </c>
      <c r="I35" s="1" t="s">
        <v>45</v>
      </c>
      <c r="K35" s="63" t="s">
        <v>53</v>
      </c>
    </row>
    <row r="36" spans="1:11" ht="15">
      <c r="A36" s="60">
        <v>24</v>
      </c>
      <c r="B36" s="61">
        <v>199211</v>
      </c>
      <c r="C36" s="85" t="s">
        <v>74</v>
      </c>
      <c r="D36" s="85" t="s">
        <v>43</v>
      </c>
      <c r="E36" s="86">
        <v>50</v>
      </c>
      <c r="F36" s="86">
        <v>0</v>
      </c>
      <c r="G36" s="87">
        <f t="shared" si="0"/>
        <v>0</v>
      </c>
      <c r="H36" s="62" t="s">
        <v>44</v>
      </c>
      <c r="I36" s="1" t="s">
        <v>45</v>
      </c>
      <c r="K36" s="63" t="s">
        <v>53</v>
      </c>
    </row>
    <row r="37" spans="1:11" ht="15">
      <c r="A37" s="60">
        <v>25</v>
      </c>
      <c r="B37" s="61">
        <v>312021</v>
      </c>
      <c r="C37" s="85" t="s">
        <v>75</v>
      </c>
      <c r="D37" s="85" t="s">
        <v>43</v>
      </c>
      <c r="E37" s="86">
        <v>35</v>
      </c>
      <c r="F37" s="86">
        <v>0</v>
      </c>
      <c r="G37" s="87">
        <f t="shared" si="0"/>
        <v>0</v>
      </c>
      <c r="H37" s="62" t="s">
        <v>44</v>
      </c>
      <c r="I37" s="1" t="s">
        <v>45</v>
      </c>
      <c r="K37" s="63" t="s">
        <v>53</v>
      </c>
    </row>
    <row r="38" spans="1:11" ht="15">
      <c r="A38" s="60">
        <v>26</v>
      </c>
      <c r="B38" s="61">
        <v>356952</v>
      </c>
      <c r="C38" s="85" t="s">
        <v>76</v>
      </c>
      <c r="D38" s="85" t="s">
        <v>43</v>
      </c>
      <c r="E38" s="86">
        <v>130</v>
      </c>
      <c r="F38" s="86">
        <v>0</v>
      </c>
      <c r="G38" s="87">
        <f t="shared" si="0"/>
        <v>0</v>
      </c>
      <c r="H38" s="62" t="s">
        <v>44</v>
      </c>
      <c r="I38" s="1" t="s">
        <v>45</v>
      </c>
      <c r="K38" s="63" t="s">
        <v>53</v>
      </c>
    </row>
    <row r="39" spans="1:11" ht="15">
      <c r="A39" s="60">
        <v>27</v>
      </c>
      <c r="B39" s="61">
        <v>434121</v>
      </c>
      <c r="C39" s="85" t="s">
        <v>77</v>
      </c>
      <c r="D39" s="85" t="s">
        <v>43</v>
      </c>
      <c r="E39" s="86">
        <v>1</v>
      </c>
      <c r="F39" s="86">
        <v>0</v>
      </c>
      <c r="G39" s="87">
        <f t="shared" si="0"/>
        <v>0</v>
      </c>
      <c r="H39" s="62" t="s">
        <v>44</v>
      </c>
      <c r="I39" s="1" t="s">
        <v>45</v>
      </c>
      <c r="K39" s="63" t="s">
        <v>53</v>
      </c>
    </row>
    <row r="40" spans="1:11" ht="15">
      <c r="A40" s="60">
        <v>28</v>
      </c>
      <c r="B40" s="61">
        <v>435204</v>
      </c>
      <c r="C40" s="85" t="s">
        <v>78</v>
      </c>
      <c r="D40" s="85" t="s">
        <v>43</v>
      </c>
      <c r="E40" s="86">
        <v>1</v>
      </c>
      <c r="F40" s="86">
        <v>0</v>
      </c>
      <c r="G40" s="87">
        <f t="shared" si="0"/>
        <v>0</v>
      </c>
      <c r="H40" s="62" t="s">
        <v>44</v>
      </c>
      <c r="I40" s="1" t="s">
        <v>45</v>
      </c>
      <c r="K40" s="63" t="s">
        <v>53</v>
      </c>
    </row>
    <row r="41" spans="1:11" ht="15">
      <c r="A41" s="60">
        <v>29</v>
      </c>
      <c r="B41" s="61">
        <v>418313</v>
      </c>
      <c r="C41" s="85" t="s">
        <v>79</v>
      </c>
      <c r="D41" s="85" t="s">
        <v>43</v>
      </c>
      <c r="E41" s="86">
        <v>1</v>
      </c>
      <c r="F41" s="86">
        <v>0</v>
      </c>
      <c r="G41" s="87">
        <f t="shared" si="0"/>
        <v>0</v>
      </c>
      <c r="H41" s="62" t="s">
        <v>44</v>
      </c>
      <c r="I41" s="1" t="s">
        <v>45</v>
      </c>
      <c r="K41" s="63" t="s">
        <v>53</v>
      </c>
    </row>
    <row r="42" spans="1:11" ht="15">
      <c r="A42" s="60">
        <v>30</v>
      </c>
      <c r="B42" s="61">
        <v>312663</v>
      </c>
      <c r="C42" s="85" t="s">
        <v>80</v>
      </c>
      <c r="D42" s="85" t="s">
        <v>43</v>
      </c>
      <c r="E42" s="86">
        <v>2</v>
      </c>
      <c r="F42" s="86">
        <v>0</v>
      </c>
      <c r="G42" s="87">
        <f t="shared" si="0"/>
        <v>0</v>
      </c>
      <c r="H42" s="62" t="s">
        <v>44</v>
      </c>
      <c r="I42" s="1" t="s">
        <v>45</v>
      </c>
      <c r="K42" s="63" t="s">
        <v>53</v>
      </c>
    </row>
    <row r="43" spans="1:11" ht="15">
      <c r="A43" s="60">
        <v>31</v>
      </c>
      <c r="B43" s="61">
        <v>596661</v>
      </c>
      <c r="C43" s="144" t="s">
        <v>81</v>
      </c>
      <c r="D43" s="144" t="s">
        <v>43</v>
      </c>
      <c r="E43" s="145">
        <v>11</v>
      </c>
      <c r="F43" s="86">
        <v>0</v>
      </c>
      <c r="G43" s="146">
        <f t="shared" si="0"/>
        <v>0</v>
      </c>
      <c r="H43" s="62" t="s">
        <v>44</v>
      </c>
      <c r="I43" s="1" t="s">
        <v>45</v>
      </c>
      <c r="K43" s="63" t="s">
        <v>53</v>
      </c>
    </row>
    <row r="44" spans="1:11" ht="15">
      <c r="A44" s="60">
        <v>32</v>
      </c>
      <c r="B44" s="61">
        <v>321252</v>
      </c>
      <c r="C44" s="85" t="s">
        <v>82</v>
      </c>
      <c r="D44" s="85" t="s">
        <v>52</v>
      </c>
      <c r="E44" s="86">
        <v>50</v>
      </c>
      <c r="F44" s="86">
        <v>0</v>
      </c>
      <c r="G44" s="87">
        <f t="shared" si="0"/>
        <v>0</v>
      </c>
      <c r="H44" s="62"/>
      <c r="K44" s="63"/>
    </row>
    <row r="45" spans="1:11" ht="15">
      <c r="A45" s="60">
        <v>33</v>
      </c>
      <c r="B45" s="61">
        <v>321255</v>
      </c>
      <c r="C45" s="85" t="s">
        <v>83</v>
      </c>
      <c r="D45" s="85" t="s">
        <v>52</v>
      </c>
      <c r="E45" s="86">
        <v>30</v>
      </c>
      <c r="F45" s="86">
        <v>0</v>
      </c>
      <c r="G45" s="87">
        <f t="shared" si="0"/>
        <v>0</v>
      </c>
      <c r="H45" s="62"/>
      <c r="K45" s="63"/>
    </row>
    <row r="46" spans="1:11" ht="15">
      <c r="A46" s="60">
        <v>34</v>
      </c>
      <c r="B46" s="61">
        <v>9999</v>
      </c>
      <c r="C46" s="85" t="s">
        <v>84</v>
      </c>
      <c r="D46" s="85" t="s">
        <v>85</v>
      </c>
      <c r="E46" s="86">
        <v>1</v>
      </c>
      <c r="F46" s="86">
        <v>0</v>
      </c>
      <c r="G46" s="87">
        <f t="shared" si="0"/>
        <v>0</v>
      </c>
      <c r="H46" s="62" t="s">
        <v>44</v>
      </c>
      <c r="I46" s="1" t="s">
        <v>45</v>
      </c>
      <c r="K46" s="63" t="s">
        <v>53</v>
      </c>
    </row>
    <row r="47" spans="1:11" ht="15">
      <c r="A47" s="60">
        <v>35</v>
      </c>
      <c r="B47" s="65">
        <v>9999</v>
      </c>
      <c r="C47" s="66" t="s">
        <v>86</v>
      </c>
      <c r="D47" s="66" t="s">
        <v>85</v>
      </c>
      <c r="E47" s="67">
        <v>1</v>
      </c>
      <c r="F47" s="86">
        <v>0</v>
      </c>
      <c r="G47" s="68">
        <f t="shared" si="0"/>
        <v>0</v>
      </c>
      <c r="H47" s="69" t="s">
        <v>44</v>
      </c>
      <c r="I47" s="1" t="s">
        <v>45</v>
      </c>
      <c r="K47" s="63" t="s">
        <v>53</v>
      </c>
    </row>
    <row r="48" spans="1:11" s="76" customFormat="1" ht="14.25">
      <c r="A48" s="70"/>
      <c r="B48" s="71"/>
      <c r="C48" s="72" t="s">
        <v>49</v>
      </c>
      <c r="D48" s="72"/>
      <c r="E48" s="73"/>
      <c r="F48" s="73"/>
      <c r="G48" s="74">
        <f>SUM(G16:G47)</f>
        <v>0</v>
      </c>
      <c r="H48" s="75"/>
      <c r="K48" s="77" t="s">
        <v>53</v>
      </c>
    </row>
    <row r="49" spans="1:11" s="59" customFormat="1" ht="19.5" customHeight="1">
      <c r="A49" s="78" t="s">
        <v>87</v>
      </c>
      <c r="B49" s="79"/>
      <c r="C49" s="80"/>
      <c r="D49" s="80"/>
      <c r="E49" s="81"/>
      <c r="F49" s="81"/>
      <c r="G49" s="82"/>
      <c r="H49" s="83"/>
      <c r="K49" s="84"/>
    </row>
    <row r="50" spans="1:11" ht="15">
      <c r="A50" s="60">
        <v>36</v>
      </c>
      <c r="B50" s="61">
        <v>25101</v>
      </c>
      <c r="C50" s="85" t="s">
        <v>88</v>
      </c>
      <c r="D50" s="85" t="s">
        <v>89</v>
      </c>
      <c r="E50" s="86">
        <v>1</v>
      </c>
      <c r="F50" s="86">
        <v>0</v>
      </c>
      <c r="G50" s="87">
        <f>E50*F50</f>
        <v>0</v>
      </c>
      <c r="H50" s="62" t="s">
        <v>44</v>
      </c>
      <c r="K50" s="63" t="s">
        <v>90</v>
      </c>
    </row>
    <row r="51" spans="1:11" ht="15">
      <c r="A51" s="64">
        <v>37</v>
      </c>
      <c r="B51" s="65">
        <v>25109</v>
      </c>
      <c r="C51" s="66" t="s">
        <v>91</v>
      </c>
      <c r="D51" s="66" t="s">
        <v>89</v>
      </c>
      <c r="E51" s="67">
        <v>1</v>
      </c>
      <c r="F51" s="67">
        <v>0</v>
      </c>
      <c r="G51" s="68">
        <f>E51*F51</f>
        <v>0</v>
      </c>
      <c r="H51" s="69" t="s">
        <v>44</v>
      </c>
      <c r="K51" s="63" t="s">
        <v>90</v>
      </c>
    </row>
    <row r="52" spans="1:11" s="76" customFormat="1" ht="14.25">
      <c r="A52" s="70"/>
      <c r="B52" s="71"/>
      <c r="C52" s="72" t="s">
        <v>49</v>
      </c>
      <c r="D52" s="72"/>
      <c r="E52" s="73"/>
      <c r="F52" s="73"/>
      <c r="G52" s="74">
        <f>SUM(G50:G51)</f>
        <v>0</v>
      </c>
      <c r="H52" s="75"/>
      <c r="K52" s="77" t="s">
        <v>90</v>
      </c>
    </row>
    <row r="53" spans="1:11" s="59" customFormat="1" ht="19.5" customHeight="1">
      <c r="A53" s="78" t="s">
        <v>92</v>
      </c>
      <c r="B53" s="79"/>
      <c r="C53" s="80"/>
      <c r="D53" s="80"/>
      <c r="E53" s="81"/>
      <c r="F53" s="81"/>
      <c r="G53" s="82"/>
      <c r="H53" s="83"/>
      <c r="K53" s="84"/>
    </row>
    <row r="54" spans="1:11" ht="15">
      <c r="A54" s="60">
        <v>38</v>
      </c>
      <c r="B54" s="61">
        <v>210800831</v>
      </c>
      <c r="C54" s="85" t="s">
        <v>93</v>
      </c>
      <c r="D54" s="85" t="s">
        <v>52</v>
      </c>
      <c r="E54" s="86">
        <v>50</v>
      </c>
      <c r="F54" s="86">
        <v>0</v>
      </c>
      <c r="G54" s="87">
        <f aca="true" t="shared" si="1" ref="G54:G80">E54*F54</f>
        <v>0</v>
      </c>
      <c r="H54" s="62" t="s">
        <v>44</v>
      </c>
      <c r="K54" s="63" t="s">
        <v>94</v>
      </c>
    </row>
    <row r="55" spans="1:11" ht="15">
      <c r="A55" s="60">
        <v>39</v>
      </c>
      <c r="B55" s="61">
        <v>210810008</v>
      </c>
      <c r="C55" s="85" t="s">
        <v>95</v>
      </c>
      <c r="D55" s="85" t="s">
        <v>52</v>
      </c>
      <c r="E55" s="86">
        <v>1400</v>
      </c>
      <c r="F55" s="86">
        <v>0</v>
      </c>
      <c r="G55" s="87">
        <f t="shared" si="1"/>
        <v>0</v>
      </c>
      <c r="H55" s="62" t="s">
        <v>44</v>
      </c>
      <c r="K55" s="63" t="s">
        <v>94</v>
      </c>
    </row>
    <row r="56" spans="1:11" ht="15">
      <c r="A56" s="60">
        <v>40</v>
      </c>
      <c r="B56" s="61">
        <v>210810008</v>
      </c>
      <c r="C56" s="85" t="s">
        <v>95</v>
      </c>
      <c r="D56" s="85" t="s">
        <v>52</v>
      </c>
      <c r="E56" s="86">
        <v>30</v>
      </c>
      <c r="F56" s="86">
        <v>0</v>
      </c>
      <c r="G56" s="87">
        <f t="shared" si="1"/>
        <v>0</v>
      </c>
      <c r="H56" s="62" t="s">
        <v>44</v>
      </c>
      <c r="K56" s="63" t="s">
        <v>94</v>
      </c>
    </row>
    <row r="57" spans="1:11" ht="15">
      <c r="A57" s="60">
        <v>41</v>
      </c>
      <c r="B57" s="61">
        <v>210810012</v>
      </c>
      <c r="C57" s="85" t="s">
        <v>96</v>
      </c>
      <c r="D57" s="85" t="s">
        <v>52</v>
      </c>
      <c r="E57" s="86">
        <v>15</v>
      </c>
      <c r="F57" s="86">
        <v>0</v>
      </c>
      <c r="G57" s="87">
        <f t="shared" si="1"/>
        <v>0</v>
      </c>
      <c r="H57" s="62" t="s">
        <v>44</v>
      </c>
      <c r="K57" s="63" t="s">
        <v>94</v>
      </c>
    </row>
    <row r="58" spans="1:11" ht="15">
      <c r="A58" s="60">
        <v>42</v>
      </c>
      <c r="B58" s="61">
        <v>210802274</v>
      </c>
      <c r="C58" s="85" t="s">
        <v>97</v>
      </c>
      <c r="D58" s="85" t="s">
        <v>52</v>
      </c>
      <c r="E58" s="86">
        <v>100</v>
      </c>
      <c r="F58" s="86">
        <v>0</v>
      </c>
      <c r="G58" s="87">
        <f t="shared" si="1"/>
        <v>0</v>
      </c>
      <c r="H58" s="62" t="s">
        <v>44</v>
      </c>
      <c r="K58" s="63" t="s">
        <v>94</v>
      </c>
    </row>
    <row r="59" spans="1:11" ht="15">
      <c r="A59" s="60">
        <v>43</v>
      </c>
      <c r="B59" s="61">
        <v>210100101</v>
      </c>
      <c r="C59" s="85" t="s">
        <v>98</v>
      </c>
      <c r="D59" s="85" t="s">
        <v>43</v>
      </c>
      <c r="E59" s="86">
        <v>0</v>
      </c>
      <c r="F59" s="86">
        <v>0</v>
      </c>
      <c r="G59" s="87">
        <f t="shared" si="1"/>
        <v>0</v>
      </c>
      <c r="H59" s="62" t="s">
        <v>44</v>
      </c>
      <c r="I59" s="1" t="s">
        <v>45</v>
      </c>
      <c r="K59" s="63" t="s">
        <v>94</v>
      </c>
    </row>
    <row r="60" spans="1:11" ht="15">
      <c r="A60" s="60">
        <v>44</v>
      </c>
      <c r="B60" s="61">
        <v>210100101</v>
      </c>
      <c r="C60" s="85" t="s">
        <v>98</v>
      </c>
      <c r="D60" s="85" t="s">
        <v>43</v>
      </c>
      <c r="E60" s="86">
        <v>300</v>
      </c>
      <c r="F60" s="86">
        <v>0</v>
      </c>
      <c r="G60" s="87">
        <f t="shared" si="1"/>
        <v>0</v>
      </c>
      <c r="H60" s="62" t="s">
        <v>44</v>
      </c>
      <c r="I60" s="1" t="s">
        <v>45</v>
      </c>
      <c r="K60" s="63" t="s">
        <v>94</v>
      </c>
    </row>
    <row r="61" spans="1:11" ht="15">
      <c r="A61" s="60">
        <v>45</v>
      </c>
      <c r="B61" s="61">
        <v>210140432</v>
      </c>
      <c r="C61" s="85" t="s">
        <v>99</v>
      </c>
      <c r="D61" s="85" t="s">
        <v>43</v>
      </c>
      <c r="E61" s="86">
        <v>1</v>
      </c>
      <c r="F61" s="86">
        <v>0</v>
      </c>
      <c r="G61" s="87">
        <f t="shared" si="1"/>
        <v>0</v>
      </c>
      <c r="H61" s="62" t="s">
        <v>44</v>
      </c>
      <c r="K61" s="63" t="s">
        <v>94</v>
      </c>
    </row>
    <row r="62" spans="1:11" ht="15">
      <c r="A62" s="60">
        <v>46</v>
      </c>
      <c r="B62" s="61">
        <v>210140101</v>
      </c>
      <c r="C62" s="85" t="s">
        <v>100</v>
      </c>
      <c r="D62" s="85" t="s">
        <v>43</v>
      </c>
      <c r="E62" s="86">
        <v>2</v>
      </c>
      <c r="F62" s="86">
        <v>0</v>
      </c>
      <c r="G62" s="87">
        <f t="shared" si="1"/>
        <v>0</v>
      </c>
      <c r="H62" s="62" t="s">
        <v>44</v>
      </c>
      <c r="K62" s="63" t="s">
        <v>94</v>
      </c>
    </row>
    <row r="63" spans="1:11" ht="15">
      <c r="A63" s="60">
        <v>47</v>
      </c>
      <c r="B63" s="61">
        <v>210110062</v>
      </c>
      <c r="C63" s="85" t="s">
        <v>101</v>
      </c>
      <c r="D63" s="85" t="s">
        <v>43</v>
      </c>
      <c r="E63" s="86">
        <v>5</v>
      </c>
      <c r="F63" s="86">
        <v>0</v>
      </c>
      <c r="G63" s="87">
        <f t="shared" si="1"/>
        <v>0</v>
      </c>
      <c r="H63" s="62" t="s">
        <v>44</v>
      </c>
      <c r="K63" s="63" t="s">
        <v>94</v>
      </c>
    </row>
    <row r="64" spans="1:11" ht="15">
      <c r="A64" s="60">
        <v>48</v>
      </c>
      <c r="B64" s="61">
        <v>210020133</v>
      </c>
      <c r="C64" s="85" t="s">
        <v>102</v>
      </c>
      <c r="D64" s="85" t="s">
        <v>52</v>
      </c>
      <c r="E64" s="86">
        <v>120</v>
      </c>
      <c r="F64" s="86">
        <v>0</v>
      </c>
      <c r="G64" s="87">
        <f t="shared" si="1"/>
        <v>0</v>
      </c>
      <c r="H64" s="62" t="s">
        <v>44</v>
      </c>
      <c r="K64" s="63" t="s">
        <v>94</v>
      </c>
    </row>
    <row r="65" spans="1:11" ht="15">
      <c r="A65" s="60">
        <v>49</v>
      </c>
      <c r="B65" s="61">
        <v>210010064</v>
      </c>
      <c r="C65" s="85" t="s">
        <v>103</v>
      </c>
      <c r="D65" s="85" t="s">
        <v>52</v>
      </c>
      <c r="E65" s="86">
        <v>120</v>
      </c>
      <c r="F65" s="86">
        <v>0</v>
      </c>
      <c r="G65" s="87">
        <f t="shared" si="1"/>
        <v>0</v>
      </c>
      <c r="H65" s="62" t="s">
        <v>44</v>
      </c>
      <c r="K65" s="63" t="s">
        <v>94</v>
      </c>
    </row>
    <row r="66" spans="1:11" ht="15">
      <c r="A66" s="60">
        <v>50</v>
      </c>
      <c r="B66" s="61">
        <v>210010061</v>
      </c>
      <c r="C66" s="85" t="s">
        <v>104</v>
      </c>
      <c r="D66" s="85" t="s">
        <v>52</v>
      </c>
      <c r="E66" s="86">
        <v>200</v>
      </c>
      <c r="F66" s="86">
        <v>0</v>
      </c>
      <c r="G66" s="87">
        <f t="shared" si="1"/>
        <v>0</v>
      </c>
      <c r="H66" s="62" t="s">
        <v>44</v>
      </c>
      <c r="K66" s="63" t="s">
        <v>94</v>
      </c>
    </row>
    <row r="67" spans="1:11" ht="15">
      <c r="A67" s="60">
        <v>51</v>
      </c>
      <c r="B67" s="61">
        <v>210100201</v>
      </c>
      <c r="C67" s="85" t="s">
        <v>105</v>
      </c>
      <c r="D67" s="85" t="s">
        <v>43</v>
      </c>
      <c r="E67" s="86">
        <v>0</v>
      </c>
      <c r="F67" s="86">
        <v>0</v>
      </c>
      <c r="G67" s="87">
        <f t="shared" si="1"/>
        <v>0</v>
      </c>
      <c r="H67" s="62" t="s">
        <v>44</v>
      </c>
      <c r="I67" s="1" t="s">
        <v>45</v>
      </c>
      <c r="K67" s="63" t="s">
        <v>94</v>
      </c>
    </row>
    <row r="68" spans="1:11" ht="15">
      <c r="A68" s="60">
        <v>52</v>
      </c>
      <c r="B68" s="61">
        <v>210100201</v>
      </c>
      <c r="C68" s="85" t="s">
        <v>105</v>
      </c>
      <c r="D68" s="85" t="s">
        <v>43</v>
      </c>
      <c r="E68" s="86">
        <v>10</v>
      </c>
      <c r="F68" s="86">
        <v>0</v>
      </c>
      <c r="G68" s="87">
        <f t="shared" si="1"/>
        <v>0</v>
      </c>
      <c r="H68" s="62" t="s">
        <v>44</v>
      </c>
      <c r="I68" s="1" t="s">
        <v>45</v>
      </c>
      <c r="K68" s="63" t="s">
        <v>94</v>
      </c>
    </row>
    <row r="69" spans="1:11" ht="15">
      <c r="A69" s="60">
        <v>53</v>
      </c>
      <c r="B69" s="61">
        <v>210010454</v>
      </c>
      <c r="C69" s="85" t="s">
        <v>106</v>
      </c>
      <c r="D69" s="85" t="s">
        <v>43</v>
      </c>
      <c r="E69" s="86">
        <v>35</v>
      </c>
      <c r="F69" s="86">
        <v>0</v>
      </c>
      <c r="G69" s="87">
        <f t="shared" si="1"/>
        <v>0</v>
      </c>
      <c r="H69" s="62" t="s">
        <v>44</v>
      </c>
      <c r="K69" s="63" t="s">
        <v>94</v>
      </c>
    </row>
    <row r="70" spans="1:11" ht="15">
      <c r="A70" s="60">
        <v>54</v>
      </c>
      <c r="B70" s="61">
        <v>210020651</v>
      </c>
      <c r="C70" s="85" t="s">
        <v>107</v>
      </c>
      <c r="D70" s="85" t="s">
        <v>85</v>
      </c>
      <c r="E70" s="86">
        <v>1</v>
      </c>
      <c r="F70" s="86">
        <v>0</v>
      </c>
      <c r="G70" s="87">
        <f t="shared" si="1"/>
        <v>0</v>
      </c>
      <c r="H70" s="62" t="s">
        <v>44</v>
      </c>
      <c r="I70" s="1" t="s">
        <v>45</v>
      </c>
      <c r="K70" s="63" t="s">
        <v>94</v>
      </c>
    </row>
    <row r="71" spans="1:11" ht="15">
      <c r="A71" s="60">
        <v>55</v>
      </c>
      <c r="B71" s="61">
        <v>210020652</v>
      </c>
      <c r="C71" s="85" t="s">
        <v>108</v>
      </c>
      <c r="D71" s="85" t="s">
        <v>43</v>
      </c>
      <c r="E71" s="86">
        <v>3</v>
      </c>
      <c r="F71" s="86">
        <v>0</v>
      </c>
      <c r="G71" s="87">
        <f t="shared" si="1"/>
        <v>0</v>
      </c>
      <c r="H71" s="62" t="s">
        <v>44</v>
      </c>
      <c r="I71" s="1" t="s">
        <v>45</v>
      </c>
      <c r="K71" s="63" t="s">
        <v>94</v>
      </c>
    </row>
    <row r="72" spans="1:11" ht="15">
      <c r="A72" s="60">
        <v>56</v>
      </c>
      <c r="B72" s="61">
        <v>210120401</v>
      </c>
      <c r="C72" s="85" t="s">
        <v>109</v>
      </c>
      <c r="D72" s="85" t="s">
        <v>43</v>
      </c>
      <c r="E72" s="86">
        <v>1</v>
      </c>
      <c r="F72" s="86">
        <v>0</v>
      </c>
      <c r="G72" s="87">
        <f t="shared" si="1"/>
        <v>0</v>
      </c>
      <c r="H72" s="62" t="s">
        <v>44</v>
      </c>
      <c r="K72" s="63" t="s">
        <v>94</v>
      </c>
    </row>
    <row r="73" spans="1:11" ht="15">
      <c r="A73" s="60">
        <v>57</v>
      </c>
      <c r="B73" s="61">
        <v>210120451</v>
      </c>
      <c r="C73" s="85" t="s">
        <v>110</v>
      </c>
      <c r="D73" s="85" t="s">
        <v>43</v>
      </c>
      <c r="E73" s="86">
        <v>1</v>
      </c>
      <c r="F73" s="86">
        <v>0</v>
      </c>
      <c r="G73" s="87">
        <f t="shared" si="1"/>
        <v>0</v>
      </c>
      <c r="H73" s="62" t="s">
        <v>44</v>
      </c>
      <c r="K73" s="63" t="s">
        <v>94</v>
      </c>
    </row>
    <row r="74" spans="1:11" ht="15">
      <c r="A74" s="60">
        <v>58</v>
      </c>
      <c r="B74" s="61">
        <v>210120804</v>
      </c>
      <c r="C74" s="85" t="s">
        <v>111</v>
      </c>
      <c r="D74" s="85" t="s">
        <v>43</v>
      </c>
      <c r="E74" s="86">
        <v>2</v>
      </c>
      <c r="F74" s="86">
        <v>0</v>
      </c>
      <c r="G74" s="87">
        <f t="shared" si="1"/>
        <v>0</v>
      </c>
      <c r="H74" s="62" t="s">
        <v>44</v>
      </c>
      <c r="K74" s="63" t="s">
        <v>94</v>
      </c>
    </row>
    <row r="75" spans="1:11" ht="15">
      <c r="A75" s="60">
        <v>59</v>
      </c>
      <c r="B75" s="61">
        <v>210202103</v>
      </c>
      <c r="C75" s="85" t="s">
        <v>112</v>
      </c>
      <c r="D75" s="85" t="s">
        <v>43</v>
      </c>
      <c r="E75" s="86">
        <v>3</v>
      </c>
      <c r="F75" s="86">
        <v>0</v>
      </c>
      <c r="G75" s="87">
        <f t="shared" si="1"/>
        <v>0</v>
      </c>
      <c r="H75" s="62" t="s">
        <v>44</v>
      </c>
      <c r="K75" s="63" t="s">
        <v>94</v>
      </c>
    </row>
    <row r="76" spans="1:11" ht="15">
      <c r="A76" s="60">
        <v>60</v>
      </c>
      <c r="B76" s="61">
        <v>210202201</v>
      </c>
      <c r="C76" s="85" t="s">
        <v>113</v>
      </c>
      <c r="D76" s="85" t="s">
        <v>43</v>
      </c>
      <c r="E76" s="86">
        <v>20</v>
      </c>
      <c r="F76" s="86">
        <v>0</v>
      </c>
      <c r="G76" s="87">
        <f t="shared" si="1"/>
        <v>0</v>
      </c>
      <c r="H76" s="62" t="s">
        <v>44</v>
      </c>
      <c r="K76" s="63" t="s">
        <v>94</v>
      </c>
    </row>
    <row r="77" spans="1:11" ht="15">
      <c r="A77" s="60">
        <v>61</v>
      </c>
      <c r="B77" s="61">
        <v>210170001</v>
      </c>
      <c r="C77" s="85" t="s">
        <v>114</v>
      </c>
      <c r="D77" s="85" t="s">
        <v>43</v>
      </c>
      <c r="E77" s="86">
        <v>11</v>
      </c>
      <c r="F77" s="86">
        <v>0</v>
      </c>
      <c r="G77" s="87">
        <f t="shared" si="1"/>
        <v>0</v>
      </c>
      <c r="H77" s="62" t="s">
        <v>44</v>
      </c>
      <c r="K77" s="63" t="s">
        <v>94</v>
      </c>
    </row>
    <row r="78" spans="1:11" ht="15">
      <c r="A78" s="60">
        <v>62</v>
      </c>
      <c r="B78" s="61">
        <v>210010002</v>
      </c>
      <c r="C78" s="85" t="s">
        <v>115</v>
      </c>
      <c r="D78" s="85" t="s">
        <v>52</v>
      </c>
      <c r="E78" s="86">
        <v>50</v>
      </c>
      <c r="F78" s="86">
        <v>0</v>
      </c>
      <c r="G78" s="87">
        <f t="shared" si="1"/>
        <v>0</v>
      </c>
      <c r="H78" s="62" t="s">
        <v>44</v>
      </c>
      <c r="K78" s="63" t="s">
        <v>94</v>
      </c>
    </row>
    <row r="79" spans="1:11" ht="15">
      <c r="A79" s="60">
        <v>63</v>
      </c>
      <c r="B79" s="61">
        <v>210010005</v>
      </c>
      <c r="C79" s="85" t="s">
        <v>116</v>
      </c>
      <c r="D79" s="85" t="s">
        <v>52</v>
      </c>
      <c r="E79" s="86">
        <v>30</v>
      </c>
      <c r="F79" s="86">
        <v>0</v>
      </c>
      <c r="G79" s="87">
        <f t="shared" si="1"/>
        <v>0</v>
      </c>
      <c r="H79" s="62" t="s">
        <v>44</v>
      </c>
      <c r="K79" s="63" t="s">
        <v>94</v>
      </c>
    </row>
    <row r="80" spans="1:11" ht="15">
      <c r="A80" s="64">
        <v>64</v>
      </c>
      <c r="B80" s="65">
        <v>210202201</v>
      </c>
      <c r="C80" s="66" t="s">
        <v>117</v>
      </c>
      <c r="D80" s="66" t="s">
        <v>43</v>
      </c>
      <c r="E80" s="67">
        <v>22</v>
      </c>
      <c r="F80" s="86">
        <v>0</v>
      </c>
      <c r="G80" s="68">
        <f t="shared" si="1"/>
        <v>0</v>
      </c>
      <c r="H80" s="69" t="s">
        <v>44</v>
      </c>
      <c r="K80" s="63" t="s">
        <v>94</v>
      </c>
    </row>
    <row r="81" spans="1:11" s="76" customFormat="1" ht="14.25">
      <c r="A81" s="70"/>
      <c r="B81" s="71"/>
      <c r="C81" s="72" t="s">
        <v>49</v>
      </c>
      <c r="D81" s="72"/>
      <c r="E81" s="73"/>
      <c r="F81" s="73"/>
      <c r="G81" s="74">
        <f>SUM(G54:G80)</f>
        <v>0</v>
      </c>
      <c r="H81" s="75"/>
      <c r="K81" s="77" t="s">
        <v>94</v>
      </c>
    </row>
    <row r="82" spans="1:11" s="59" customFormat="1" ht="19.5" customHeight="1">
      <c r="A82" s="78" t="s">
        <v>118</v>
      </c>
      <c r="B82" s="79"/>
      <c r="C82" s="80"/>
      <c r="D82" s="80"/>
      <c r="E82" s="81"/>
      <c r="F82" s="81"/>
      <c r="G82" s="82"/>
      <c r="H82" s="83"/>
      <c r="K82" s="84"/>
    </row>
    <row r="83" spans="1:11" ht="15">
      <c r="A83" s="64">
        <v>65</v>
      </c>
      <c r="B83" s="65">
        <v>250020101</v>
      </c>
      <c r="C83" s="66" t="s">
        <v>119</v>
      </c>
      <c r="D83" s="66" t="s">
        <v>85</v>
      </c>
      <c r="E83" s="67">
        <v>1</v>
      </c>
      <c r="F83" s="67">
        <v>0</v>
      </c>
      <c r="G83" s="68">
        <f>E83*F83</f>
        <v>0</v>
      </c>
      <c r="H83" s="69" t="s">
        <v>44</v>
      </c>
      <c r="I83" s="1" t="s">
        <v>45</v>
      </c>
      <c r="K83" s="63" t="s">
        <v>120</v>
      </c>
    </row>
    <row r="84" spans="1:11" s="76" customFormat="1" ht="14.25">
      <c r="A84" s="70"/>
      <c r="B84" s="71"/>
      <c r="C84" s="72" t="s">
        <v>49</v>
      </c>
      <c r="D84" s="72"/>
      <c r="E84" s="73"/>
      <c r="F84" s="73"/>
      <c r="G84" s="74">
        <f>SUM(G83:G83)</f>
        <v>0</v>
      </c>
      <c r="H84" s="75"/>
      <c r="K84" s="77" t="s">
        <v>120</v>
      </c>
    </row>
    <row r="85" spans="1:11" s="59" customFormat="1" ht="19.5" customHeight="1">
      <c r="A85" s="78" t="s">
        <v>121</v>
      </c>
      <c r="B85" s="79"/>
      <c r="C85" s="80"/>
      <c r="D85" s="80"/>
      <c r="E85" s="81"/>
      <c r="F85" s="81"/>
      <c r="G85" s="82"/>
      <c r="H85" s="83"/>
      <c r="K85" s="84"/>
    </row>
    <row r="86" spans="1:11" ht="15">
      <c r="A86" s="60">
        <v>66</v>
      </c>
      <c r="B86" s="61">
        <v>218009001</v>
      </c>
      <c r="C86" s="85" t="s">
        <v>122</v>
      </c>
      <c r="D86" s="85" t="s">
        <v>43</v>
      </c>
      <c r="E86" s="86">
        <v>3</v>
      </c>
      <c r="F86" s="86">
        <v>0</v>
      </c>
      <c r="G86" s="87">
        <f aca="true" t="shared" si="2" ref="G86:G93">E86*F86</f>
        <v>0</v>
      </c>
      <c r="H86" s="62" t="s">
        <v>123</v>
      </c>
      <c r="K86" s="63" t="s">
        <v>124</v>
      </c>
    </row>
    <row r="87" spans="1:11" ht="15">
      <c r="A87" s="60">
        <v>67</v>
      </c>
      <c r="B87" s="61">
        <v>218009001</v>
      </c>
      <c r="C87" s="85" t="s">
        <v>122</v>
      </c>
      <c r="D87" s="85" t="s">
        <v>43</v>
      </c>
      <c r="E87" s="86">
        <v>22</v>
      </c>
      <c r="F87" s="86">
        <v>0</v>
      </c>
      <c r="G87" s="87">
        <f t="shared" si="2"/>
        <v>0</v>
      </c>
      <c r="H87" s="62" t="s">
        <v>123</v>
      </c>
      <c r="K87" s="63" t="s">
        <v>124</v>
      </c>
    </row>
    <row r="88" spans="1:11" ht="15">
      <c r="A88" s="60">
        <v>68</v>
      </c>
      <c r="B88" s="61">
        <v>218009001</v>
      </c>
      <c r="C88" s="85" t="s">
        <v>122</v>
      </c>
      <c r="D88" s="85" t="s">
        <v>43</v>
      </c>
      <c r="E88" s="86">
        <v>20</v>
      </c>
      <c r="F88" s="86">
        <v>0</v>
      </c>
      <c r="G88" s="87">
        <f t="shared" si="2"/>
        <v>0</v>
      </c>
      <c r="H88" s="62" t="s">
        <v>123</v>
      </c>
      <c r="K88" s="63" t="s">
        <v>124</v>
      </c>
    </row>
    <row r="89" spans="1:11" ht="15">
      <c r="A89" s="60">
        <v>69</v>
      </c>
      <c r="B89" s="61">
        <v>219002511</v>
      </c>
      <c r="C89" s="85" t="s">
        <v>125</v>
      </c>
      <c r="D89" s="85" t="s">
        <v>52</v>
      </c>
      <c r="E89" s="86">
        <v>100</v>
      </c>
      <c r="F89" s="86">
        <v>0</v>
      </c>
      <c r="G89" s="87">
        <f t="shared" si="2"/>
        <v>0</v>
      </c>
      <c r="H89" s="62" t="s">
        <v>44</v>
      </c>
      <c r="I89" s="1" t="s">
        <v>45</v>
      </c>
      <c r="K89" s="63" t="s">
        <v>124</v>
      </c>
    </row>
    <row r="90" spans="1:11" ht="15">
      <c r="A90" s="60">
        <v>70</v>
      </c>
      <c r="B90" s="61">
        <v>219003691</v>
      </c>
      <c r="C90" s="85" t="s">
        <v>126</v>
      </c>
      <c r="D90" s="85" t="s">
        <v>52</v>
      </c>
      <c r="E90" s="86">
        <v>100</v>
      </c>
      <c r="F90" s="86">
        <v>0</v>
      </c>
      <c r="G90" s="87">
        <f t="shared" si="2"/>
        <v>0</v>
      </c>
      <c r="H90" s="62" t="s">
        <v>44</v>
      </c>
      <c r="I90" s="1" t="s">
        <v>45</v>
      </c>
      <c r="K90" s="63" t="s">
        <v>124</v>
      </c>
    </row>
    <row r="91" spans="1:11" ht="15">
      <c r="A91" s="60">
        <v>71</v>
      </c>
      <c r="B91" s="61">
        <v>219003694</v>
      </c>
      <c r="C91" s="85" t="s">
        <v>127</v>
      </c>
      <c r="D91" s="85" t="s">
        <v>43</v>
      </c>
      <c r="E91" s="86">
        <v>12</v>
      </c>
      <c r="F91" s="86">
        <v>0</v>
      </c>
      <c r="G91" s="87">
        <f t="shared" si="2"/>
        <v>0</v>
      </c>
      <c r="H91" s="62"/>
      <c r="K91" s="63"/>
    </row>
    <row r="92" spans="1:11" ht="15">
      <c r="A92" s="60">
        <v>72</v>
      </c>
      <c r="B92" s="61">
        <v>99999</v>
      </c>
      <c r="C92" s="85" t="s">
        <v>128</v>
      </c>
      <c r="D92" s="85" t="s">
        <v>85</v>
      </c>
      <c r="E92" s="86">
        <v>1</v>
      </c>
      <c r="F92" s="86">
        <v>0</v>
      </c>
      <c r="G92" s="87">
        <f t="shared" si="2"/>
        <v>0</v>
      </c>
      <c r="H92" s="62"/>
      <c r="K92" s="63"/>
    </row>
    <row r="93" spans="1:11" ht="15">
      <c r="A93" s="64">
        <v>73</v>
      </c>
      <c r="B93" s="65">
        <v>99999</v>
      </c>
      <c r="C93" s="66" t="s">
        <v>129</v>
      </c>
      <c r="D93" s="66" t="s">
        <v>85</v>
      </c>
      <c r="E93" s="67">
        <v>1</v>
      </c>
      <c r="F93" s="86">
        <v>0</v>
      </c>
      <c r="G93" s="68">
        <f t="shared" si="2"/>
        <v>0</v>
      </c>
      <c r="H93" s="69" t="s">
        <v>44</v>
      </c>
      <c r="I93" s="1" t="s">
        <v>45</v>
      </c>
      <c r="K93" s="63" t="s">
        <v>124</v>
      </c>
    </row>
    <row r="94" spans="1:11" s="76" customFormat="1" ht="14.25">
      <c r="A94" s="90"/>
      <c r="B94" s="91"/>
      <c r="C94" s="92" t="s">
        <v>49</v>
      </c>
      <c r="D94" s="92"/>
      <c r="E94" s="93"/>
      <c r="F94" s="93"/>
      <c r="G94" s="94">
        <f>SUM(G86:G93)</f>
        <v>0</v>
      </c>
      <c r="H94" s="95"/>
      <c r="K94" s="76" t="s">
        <v>124</v>
      </c>
    </row>
    <row r="95" spans="2:7" ht="15">
      <c r="B95" s="96"/>
      <c r="E95" s="2"/>
      <c r="F95" s="2"/>
      <c r="G95" s="97"/>
    </row>
    <row r="96" spans="1:7" ht="15">
      <c r="A96" s="1" t="s">
        <v>160</v>
      </c>
      <c r="B96" s="96"/>
      <c r="E96" s="2"/>
      <c r="F96" s="2"/>
      <c r="G96" s="97"/>
    </row>
    <row r="97" spans="1:7" ht="15">
      <c r="A97" s="1" t="s">
        <v>161</v>
      </c>
      <c r="B97" s="96"/>
      <c r="E97" s="2"/>
      <c r="F97" s="2"/>
      <c r="G97" s="97"/>
    </row>
    <row r="98" spans="2:7" ht="15">
      <c r="B98" s="96"/>
      <c r="E98" s="2"/>
      <c r="F98" s="2"/>
      <c r="G98" s="97"/>
    </row>
    <row r="99" spans="2:7" ht="15">
      <c r="B99" s="96"/>
      <c r="E99" s="2"/>
      <c r="F99" s="2"/>
      <c r="G99" s="97"/>
    </row>
    <row r="100" spans="2:7" ht="15">
      <c r="B100" s="96"/>
      <c r="E100" s="2"/>
      <c r="F100" s="2"/>
      <c r="G100" s="97"/>
    </row>
    <row r="101" spans="2:7" ht="15">
      <c r="B101" s="96"/>
      <c r="E101" s="2"/>
      <c r="F101" s="2"/>
      <c r="G101" s="97"/>
    </row>
    <row r="102" spans="2:7" ht="15">
      <c r="B102" s="96"/>
      <c r="E102" s="2"/>
      <c r="F102" s="2"/>
      <c r="G102" s="97"/>
    </row>
    <row r="103" spans="2:7" ht="15">
      <c r="B103" s="96"/>
      <c r="E103" s="2"/>
      <c r="F103" s="2"/>
      <c r="G103" s="97"/>
    </row>
    <row r="104" spans="2:7" ht="15">
      <c r="B104" s="96"/>
      <c r="E104" s="2"/>
      <c r="F104" s="2"/>
      <c r="G104" s="97"/>
    </row>
    <row r="105" spans="2:7" ht="15">
      <c r="B105" s="96"/>
      <c r="E105" s="2"/>
      <c r="F105" s="2"/>
      <c r="G105" s="97"/>
    </row>
    <row r="106" spans="2:7" ht="15">
      <c r="B106" s="96"/>
      <c r="E106" s="2"/>
      <c r="F106" s="2"/>
      <c r="G106" s="97"/>
    </row>
    <row r="107" spans="2:7" ht="15">
      <c r="B107" s="96"/>
      <c r="E107" s="2"/>
      <c r="F107" s="2"/>
      <c r="G107" s="97"/>
    </row>
    <row r="108" spans="2:7" ht="15">
      <c r="B108" s="96"/>
      <c r="E108" s="2"/>
      <c r="F108" s="2"/>
      <c r="G108" s="97"/>
    </row>
    <row r="109" spans="2:7" ht="15">
      <c r="B109" s="96"/>
      <c r="E109" s="2"/>
      <c r="F109" s="2"/>
      <c r="G109" s="97"/>
    </row>
    <row r="110" spans="2:7" ht="15">
      <c r="B110" s="96"/>
      <c r="E110" s="2"/>
      <c r="F110" s="2"/>
      <c r="G110" s="97"/>
    </row>
    <row r="111" spans="2:7" ht="15">
      <c r="B111" s="96"/>
      <c r="E111" s="2"/>
      <c r="F111" s="2"/>
      <c r="G111" s="97"/>
    </row>
    <row r="112" spans="2:7" ht="15">
      <c r="B112" s="96"/>
      <c r="E112" s="2"/>
      <c r="F112" s="2"/>
      <c r="G112" s="97"/>
    </row>
    <row r="113" spans="2:7" ht="15">
      <c r="B113" s="96"/>
      <c r="E113" s="2"/>
      <c r="F113" s="2"/>
      <c r="G113" s="97"/>
    </row>
    <row r="114" spans="2:7" ht="15">
      <c r="B114" s="96"/>
      <c r="E114" s="2"/>
      <c r="F114" s="2"/>
      <c r="G114" s="97"/>
    </row>
  </sheetData>
  <sheetProtection selectLockedCells="1" selectUnlockedCells="1"/>
  <printOptions horizontalCentered="1"/>
  <pageMargins left="0.1527777777777778" right="0.25763888888888886" top="0.35694444444444445" bottom="0.7875" header="0.5118055555555555" footer="0.3"/>
  <pageSetup fitToHeight="0" fitToWidth="1" horizontalDpi="600" verticalDpi="600" orientation="portrait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26"/>
  <sheetViews>
    <sheetView zoomScalePageLayoutView="0" workbookViewId="0" topLeftCell="A4">
      <selection activeCell="E17" sqref="E17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98" customWidth="1"/>
    <col min="5" max="5" width="14.7109375" style="97" customWidth="1"/>
    <col min="6" max="6" width="16.7109375" style="99" customWidth="1"/>
    <col min="7" max="7" width="9.28125" style="1" customWidth="1"/>
    <col min="8" max="16384" width="9.140625" style="1" customWidth="1"/>
  </cols>
  <sheetData>
    <row r="3" spans="2:3" ht="15">
      <c r="B3" s="76"/>
      <c r="C3" s="76"/>
    </row>
    <row r="4" spans="1:3" ht="15">
      <c r="A4" s="5"/>
      <c r="B4" s="6" t="s">
        <v>0</v>
      </c>
      <c r="C4" s="6"/>
    </row>
    <row r="5" spans="1:3" ht="15">
      <c r="A5" s="5"/>
      <c r="B5" s="6" t="s">
        <v>1</v>
      </c>
      <c r="C5" s="6"/>
    </row>
    <row r="6" spans="1:6" ht="15">
      <c r="A6" s="5"/>
      <c r="B6" s="6" t="s">
        <v>130</v>
      </c>
      <c r="C6" s="6"/>
      <c r="E6" s="100"/>
      <c r="F6" s="101"/>
    </row>
    <row r="7" spans="1:6" ht="15">
      <c r="A7" s="5"/>
      <c r="B7" s="6" t="s">
        <v>131</v>
      </c>
      <c r="C7" s="6"/>
      <c r="E7" s="100"/>
      <c r="F7" s="101"/>
    </row>
    <row r="8" spans="1:6" ht="15">
      <c r="A8" s="5"/>
      <c r="B8" s="6"/>
      <c r="C8" s="6"/>
      <c r="E8" s="100"/>
      <c r="F8" s="101"/>
    </row>
    <row r="9" spans="1:6" s="12" customFormat="1" ht="33.75" customHeight="1">
      <c r="A9" s="7" t="s">
        <v>132</v>
      </c>
      <c r="B9" s="8"/>
      <c r="C9" s="8"/>
      <c r="D9" s="102"/>
      <c r="E9" s="103"/>
      <c r="F9" s="104"/>
    </row>
    <row r="10" spans="1:6" ht="15">
      <c r="A10" s="13" t="s">
        <v>3</v>
      </c>
      <c r="B10" s="105"/>
      <c r="C10" s="105"/>
      <c r="D10" s="106"/>
      <c r="E10" s="107"/>
      <c r="F10" s="108" t="s">
        <v>6</v>
      </c>
    </row>
    <row r="11" spans="1:6" ht="15">
      <c r="A11" s="18">
        <v>1</v>
      </c>
      <c r="B11" s="19" t="s">
        <v>133</v>
      </c>
      <c r="C11" s="19"/>
      <c r="D11" s="109"/>
      <c r="E11" s="110">
        <v>0</v>
      </c>
      <c r="F11" s="111">
        <f>'Soupis položek RSO'!G22</f>
        <v>0</v>
      </c>
    </row>
    <row r="12" spans="1:6" ht="15">
      <c r="A12" s="18">
        <v>2</v>
      </c>
      <c r="B12" s="19" t="s">
        <v>134</v>
      </c>
      <c r="C12" s="19"/>
      <c r="D12" s="109">
        <v>3</v>
      </c>
      <c r="E12" s="110">
        <v>0</v>
      </c>
      <c r="F12" s="111">
        <v>0</v>
      </c>
    </row>
    <row r="13" spans="1:6" ht="15">
      <c r="A13" s="28">
        <v>3</v>
      </c>
      <c r="B13" s="29" t="s">
        <v>135</v>
      </c>
      <c r="C13" s="29"/>
      <c r="D13" s="112"/>
      <c r="E13" s="113">
        <v>0</v>
      </c>
      <c r="F13" s="114">
        <v>0</v>
      </c>
    </row>
    <row r="14" spans="1:6" ht="15">
      <c r="A14" s="33"/>
      <c r="B14" s="34"/>
      <c r="C14" s="34"/>
      <c r="D14" s="115"/>
      <c r="E14" s="116"/>
      <c r="F14" s="117"/>
    </row>
    <row r="15" spans="1:6" ht="15">
      <c r="A15" s="18">
        <v>4</v>
      </c>
      <c r="B15" s="19" t="s">
        <v>136</v>
      </c>
      <c r="C15" s="19"/>
      <c r="D15" s="109">
        <f>'Soupis položek RSO'!I22</f>
        <v>3.65</v>
      </c>
      <c r="E15" s="110">
        <v>0</v>
      </c>
      <c r="F15" s="111">
        <v>0</v>
      </c>
    </row>
    <row r="16" spans="1:6" ht="15">
      <c r="A16" s="18">
        <v>5</v>
      </c>
      <c r="B16" s="19" t="s">
        <v>137</v>
      </c>
      <c r="C16" s="19"/>
      <c r="D16" s="109"/>
      <c r="E16" s="110">
        <v>0</v>
      </c>
      <c r="F16" s="111">
        <v>0</v>
      </c>
    </row>
    <row r="17" spans="1:6" ht="15">
      <c r="A17" s="18">
        <v>6</v>
      </c>
      <c r="B17" s="19" t="s">
        <v>138</v>
      </c>
      <c r="C17" s="19"/>
      <c r="D17" s="109"/>
      <c r="E17" s="110">
        <v>0</v>
      </c>
      <c r="F17" s="111">
        <v>0</v>
      </c>
    </row>
    <row r="18" spans="1:6" ht="15">
      <c r="A18" s="18">
        <v>7</v>
      </c>
      <c r="B18" s="19" t="s">
        <v>139</v>
      </c>
      <c r="C18" s="19"/>
      <c r="D18" s="109"/>
      <c r="E18" s="110">
        <v>0</v>
      </c>
      <c r="F18" s="111">
        <v>0</v>
      </c>
    </row>
    <row r="19" spans="1:6" ht="15">
      <c r="A19" s="28">
        <v>8</v>
      </c>
      <c r="B19" s="29" t="s">
        <v>140</v>
      </c>
      <c r="C19" s="29"/>
      <c r="D19" s="112"/>
      <c r="E19" s="113">
        <v>0</v>
      </c>
      <c r="F19" s="114">
        <f>SUM(F13:F18)</f>
        <v>0</v>
      </c>
    </row>
    <row r="20" spans="1:6" ht="15">
      <c r="A20" s="33"/>
      <c r="B20" s="34"/>
      <c r="C20" s="34"/>
      <c r="D20" s="115"/>
      <c r="E20" s="116"/>
      <c r="F20" s="117"/>
    </row>
    <row r="21" spans="1:6" ht="15">
      <c r="A21" s="18">
        <v>9</v>
      </c>
      <c r="B21" s="19" t="s">
        <v>141</v>
      </c>
      <c r="C21" s="19"/>
      <c r="D21" s="109">
        <v>1</v>
      </c>
      <c r="E21" s="110">
        <v>0</v>
      </c>
      <c r="F21" s="111"/>
    </row>
    <row r="22" spans="1:6" ht="15">
      <c r="A22" s="118">
        <v>10</v>
      </c>
      <c r="B22" s="119" t="s">
        <v>142</v>
      </c>
      <c r="C22" s="119"/>
      <c r="D22" s="120"/>
      <c r="E22" s="121">
        <v>0</v>
      </c>
      <c r="F22" s="122">
        <f>F19</f>
        <v>0</v>
      </c>
    </row>
    <row r="25" ht="15">
      <c r="A25" s="1" t="s">
        <v>160</v>
      </c>
    </row>
    <row r="26" ht="15">
      <c r="A26" s="1" t="s">
        <v>161</v>
      </c>
    </row>
  </sheetData>
  <sheetProtection selectLockedCells="1" selectUnlockedCells="1"/>
  <printOptions horizontalCentered="1"/>
  <pageMargins left="0.32083333333333336" right="0.3416666666666667" top="1.0527777777777778" bottom="1.0527777777777778" header="0.7875" footer="0.7875"/>
  <pageSetup horizontalDpi="600" verticalDpi="600" orientation="portrait" paperSize="9" scale="87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140625" style="1" customWidth="1"/>
    <col min="2" max="2" width="10.00390625" style="1" customWidth="1"/>
    <col min="3" max="3" width="44.28125" style="1" customWidth="1"/>
    <col min="4" max="4" width="3.57421875" style="1" customWidth="1"/>
    <col min="5" max="5" width="8.28125" style="1" customWidth="1"/>
    <col min="6" max="6" width="8.140625" style="1" customWidth="1"/>
    <col min="7" max="7" width="11.57421875" style="1" customWidth="1"/>
    <col min="8" max="8" width="6.7109375" style="1" customWidth="1"/>
    <col min="9" max="9" width="10.140625" style="1" customWidth="1"/>
    <col min="10" max="16384" width="9.140625" style="1" customWidth="1"/>
  </cols>
  <sheetData>
    <row r="3" spans="1:10" ht="1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6"/>
      <c r="B4" s="6" t="s">
        <v>0</v>
      </c>
      <c r="C4" s="6"/>
      <c r="D4" s="6"/>
      <c r="E4" s="6"/>
      <c r="F4" s="6"/>
      <c r="G4" s="6"/>
      <c r="H4" s="6"/>
      <c r="I4" s="6"/>
      <c r="J4" s="6"/>
    </row>
    <row r="5" spans="1:10" ht="1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</row>
    <row r="6" spans="1:10" ht="15">
      <c r="A6" s="6"/>
      <c r="B6" s="6" t="s">
        <v>130</v>
      </c>
      <c r="C6" s="6"/>
      <c r="D6" s="6"/>
      <c r="E6" s="6"/>
      <c r="F6" s="6"/>
      <c r="G6" s="6"/>
      <c r="H6" s="6"/>
      <c r="I6" s="6"/>
      <c r="J6" s="6"/>
    </row>
    <row r="7" spans="1:10" ht="15">
      <c r="A7" s="6"/>
      <c r="B7" s="6" t="s">
        <v>162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9" s="12" customFormat="1" ht="33.75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9" t="s">
        <v>3</v>
      </c>
      <c r="B10" s="48" t="s">
        <v>32</v>
      </c>
      <c r="C10" s="49" t="s">
        <v>33</v>
      </c>
      <c r="D10" s="49" t="s">
        <v>34</v>
      </c>
      <c r="E10" s="50" t="s">
        <v>35</v>
      </c>
      <c r="F10" s="50" t="s">
        <v>143</v>
      </c>
      <c r="G10" s="123" t="s">
        <v>37</v>
      </c>
      <c r="H10" s="124" t="s">
        <v>144</v>
      </c>
      <c r="I10" s="125" t="s">
        <v>145</v>
      </c>
    </row>
    <row r="11" spans="1:9" s="59" customFormat="1" ht="19.5" customHeight="1">
      <c r="A11" s="126"/>
      <c r="B11" s="127" t="s">
        <v>146</v>
      </c>
      <c r="C11" s="128"/>
      <c r="D11" s="128"/>
      <c r="E11" s="129"/>
      <c r="F11" s="129"/>
      <c r="G11" s="130"/>
      <c r="H11" s="131"/>
      <c r="I11" s="132"/>
    </row>
    <row r="12" spans="1:9" ht="15">
      <c r="A12" s="60">
        <v>1</v>
      </c>
      <c r="B12" s="61">
        <v>763212</v>
      </c>
      <c r="C12" s="85" t="s">
        <v>147</v>
      </c>
      <c r="D12" s="85" t="s">
        <v>43</v>
      </c>
      <c r="E12" s="86">
        <v>1</v>
      </c>
      <c r="F12" s="86">
        <v>0</v>
      </c>
      <c r="G12" s="133">
        <v>0</v>
      </c>
      <c r="H12" s="134">
        <v>0.2</v>
      </c>
      <c r="I12" s="135">
        <f aca="true" t="shared" si="0" ref="I12:I21">E12*H12</f>
        <v>0.2</v>
      </c>
    </row>
    <row r="13" spans="1:9" ht="15">
      <c r="A13" s="60">
        <v>2</v>
      </c>
      <c r="B13" s="61">
        <v>782311</v>
      </c>
      <c r="C13" s="85" t="s">
        <v>148</v>
      </c>
      <c r="D13" s="85" t="s">
        <v>85</v>
      </c>
      <c r="E13" s="86">
        <v>1</v>
      </c>
      <c r="F13" s="86">
        <v>0</v>
      </c>
      <c r="G13" s="133">
        <f aca="true" t="shared" si="1" ref="G13:G21">E13*F13</f>
        <v>0</v>
      </c>
      <c r="H13" s="134">
        <v>0.49</v>
      </c>
      <c r="I13" s="135">
        <f t="shared" si="0"/>
        <v>0.49</v>
      </c>
    </row>
    <row r="14" spans="1:9" ht="15">
      <c r="A14" s="60">
        <v>3</v>
      </c>
      <c r="B14" s="61">
        <v>784311</v>
      </c>
      <c r="C14" s="85" t="s">
        <v>149</v>
      </c>
      <c r="D14" s="85" t="s">
        <v>85</v>
      </c>
      <c r="E14" s="86">
        <v>1</v>
      </c>
      <c r="F14" s="86">
        <v>0</v>
      </c>
      <c r="G14" s="133">
        <f t="shared" si="1"/>
        <v>0</v>
      </c>
      <c r="H14" s="134">
        <v>0.16</v>
      </c>
      <c r="I14" s="135">
        <f t="shared" si="0"/>
        <v>0.16</v>
      </c>
    </row>
    <row r="15" spans="1:9" ht="15">
      <c r="A15" s="60">
        <v>4</v>
      </c>
      <c r="B15" s="61">
        <v>434121</v>
      </c>
      <c r="C15" s="85" t="s">
        <v>150</v>
      </c>
      <c r="D15" s="85" t="s">
        <v>43</v>
      </c>
      <c r="E15" s="86">
        <v>3</v>
      </c>
      <c r="F15" s="86">
        <v>0</v>
      </c>
      <c r="G15" s="133">
        <f t="shared" si="1"/>
        <v>0</v>
      </c>
      <c r="H15" s="134">
        <v>0.16</v>
      </c>
      <c r="I15" s="135">
        <f t="shared" si="0"/>
        <v>0.48</v>
      </c>
    </row>
    <row r="16" spans="1:9" ht="15">
      <c r="A16" s="60">
        <v>5</v>
      </c>
      <c r="B16" s="61">
        <v>434120</v>
      </c>
      <c r="C16" s="85" t="s">
        <v>151</v>
      </c>
      <c r="D16" s="85" t="s">
        <v>43</v>
      </c>
      <c r="E16" s="86">
        <v>2</v>
      </c>
      <c r="F16" s="86">
        <v>0</v>
      </c>
      <c r="G16" s="133">
        <f t="shared" si="1"/>
        <v>0</v>
      </c>
      <c r="H16" s="134">
        <v>0.16</v>
      </c>
      <c r="I16" s="135">
        <f t="shared" si="0"/>
        <v>0.32</v>
      </c>
    </row>
    <row r="17" spans="1:9" ht="15">
      <c r="A17" s="60">
        <v>6</v>
      </c>
      <c r="B17" s="61">
        <v>441111</v>
      </c>
      <c r="C17" s="85" t="s">
        <v>152</v>
      </c>
      <c r="D17" s="85" t="s">
        <v>43</v>
      </c>
      <c r="E17" s="86">
        <v>2</v>
      </c>
      <c r="F17" s="86">
        <v>0</v>
      </c>
      <c r="G17" s="133">
        <f t="shared" si="1"/>
        <v>0</v>
      </c>
      <c r="H17" s="134">
        <v>0.27</v>
      </c>
      <c r="I17" s="135">
        <f t="shared" si="0"/>
        <v>0.54</v>
      </c>
    </row>
    <row r="18" spans="1:9" ht="15">
      <c r="A18" s="60">
        <v>7</v>
      </c>
      <c r="B18" s="61">
        <v>441131</v>
      </c>
      <c r="C18" s="85" t="s">
        <v>153</v>
      </c>
      <c r="D18" s="85" t="s">
        <v>43</v>
      </c>
      <c r="E18" s="86">
        <v>1</v>
      </c>
      <c r="F18" s="86">
        <v>0</v>
      </c>
      <c r="G18" s="133">
        <f t="shared" si="1"/>
        <v>0</v>
      </c>
      <c r="H18" s="134">
        <v>0.62</v>
      </c>
      <c r="I18" s="135">
        <f t="shared" si="0"/>
        <v>0.62</v>
      </c>
    </row>
    <row r="19" spans="1:9" ht="15">
      <c r="A19" s="60">
        <v>8</v>
      </c>
      <c r="B19" s="61">
        <v>415163</v>
      </c>
      <c r="C19" s="85" t="s">
        <v>154</v>
      </c>
      <c r="D19" s="85" t="s">
        <v>43</v>
      </c>
      <c r="E19" s="86">
        <v>1</v>
      </c>
      <c r="F19" s="86">
        <v>0</v>
      </c>
      <c r="G19" s="133">
        <f t="shared" si="1"/>
        <v>0</v>
      </c>
      <c r="H19" s="134">
        <v>0.23</v>
      </c>
      <c r="I19" s="135">
        <f t="shared" si="0"/>
        <v>0.23</v>
      </c>
    </row>
    <row r="20" spans="1:9" ht="15">
      <c r="A20" s="60">
        <v>9</v>
      </c>
      <c r="B20" s="61">
        <v>418312</v>
      </c>
      <c r="C20" s="85" t="s">
        <v>155</v>
      </c>
      <c r="D20" s="85" t="s">
        <v>43</v>
      </c>
      <c r="E20" s="86">
        <v>1</v>
      </c>
      <c r="F20" s="86">
        <v>0</v>
      </c>
      <c r="G20" s="133">
        <f t="shared" si="1"/>
        <v>0</v>
      </c>
      <c r="H20" s="134">
        <v>0.49</v>
      </c>
      <c r="I20" s="135">
        <f t="shared" si="0"/>
        <v>0.49</v>
      </c>
    </row>
    <row r="21" spans="1:9" ht="15">
      <c r="A21" s="64">
        <v>10</v>
      </c>
      <c r="B21" s="65">
        <v>9999</v>
      </c>
      <c r="C21" s="66" t="s">
        <v>156</v>
      </c>
      <c r="D21" s="66" t="s">
        <v>85</v>
      </c>
      <c r="E21" s="67">
        <v>1</v>
      </c>
      <c r="F21" s="86">
        <v>0</v>
      </c>
      <c r="G21" s="136">
        <f t="shared" si="1"/>
        <v>0</v>
      </c>
      <c r="H21" s="137">
        <v>0.12</v>
      </c>
      <c r="I21" s="138">
        <f t="shared" si="0"/>
        <v>0.12</v>
      </c>
    </row>
    <row r="22" spans="1:9" s="76" customFormat="1" ht="14.25">
      <c r="A22" s="90"/>
      <c r="B22" s="91"/>
      <c r="C22" s="92" t="s">
        <v>49</v>
      </c>
      <c r="D22" s="92"/>
      <c r="E22" s="93"/>
      <c r="F22" s="93"/>
      <c r="G22" s="93"/>
      <c r="H22" s="139"/>
      <c r="I22" s="140">
        <f>SUM(I12:I21)</f>
        <v>3.65</v>
      </c>
    </row>
    <row r="23" spans="2:9" ht="15">
      <c r="B23" s="96"/>
      <c r="E23" s="2"/>
      <c r="F23" s="2"/>
      <c r="G23" s="97"/>
      <c r="H23" s="141"/>
      <c r="I23" s="142"/>
    </row>
    <row r="24" spans="1:9" ht="15">
      <c r="A24" s="1" t="s">
        <v>160</v>
      </c>
      <c r="B24" s="96"/>
      <c r="E24" s="2"/>
      <c r="F24" s="2"/>
      <c r="G24" s="97"/>
      <c r="H24" s="141"/>
      <c r="I24" s="142"/>
    </row>
    <row r="25" spans="1:9" ht="15">
      <c r="A25" s="1" t="s">
        <v>161</v>
      </c>
      <c r="B25" s="96"/>
      <c r="E25" s="2"/>
      <c r="F25" s="2"/>
      <c r="G25" s="97"/>
      <c r="H25" s="141"/>
      <c r="I25" s="142"/>
    </row>
  </sheetData>
  <sheetProtection selectLockedCells="1" selectUnlockedCells="1"/>
  <printOptions horizontalCentered="1"/>
  <pageMargins left="0.32083333333333336" right="0.3416666666666667" top="1.0527777777777778" bottom="1.0527777777777778" header="0.7875" footer="0.7875"/>
  <pageSetup horizontalDpi="600" verticalDpi="600" orientation="portrait" paperSize="9" scale="87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Lerch</dc:creator>
  <cp:keywords/>
  <dc:description/>
  <cp:lastModifiedBy>Administrator</cp:lastModifiedBy>
  <cp:lastPrinted>2016-01-12T15:50:34Z</cp:lastPrinted>
  <dcterms:created xsi:type="dcterms:W3CDTF">2016-01-12T15:47:48Z</dcterms:created>
  <dcterms:modified xsi:type="dcterms:W3CDTF">2016-07-18T10:36:23Z</dcterms:modified>
  <cp:category/>
  <cp:version/>
  <cp:contentType/>
  <cp:contentStatus/>
</cp:coreProperties>
</file>